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2nd\DynamicResourceAllocation-for-CRP-Problem\Instances\"/>
    </mc:Choice>
  </mc:AlternateContent>
  <xr:revisionPtr revIDLastSave="0" documentId="13_ncr:1_{F11BA5C8-4C83-421F-BC9C-1E4E0490EE43}" xr6:coauthVersionLast="36" xr6:coauthVersionMax="36" xr10:uidLastSave="{00000000-0000-0000-0000-000000000000}"/>
  <bookViews>
    <workbookView xWindow="0" yWindow="0" windowWidth="20490" windowHeight="8130" activeTab="1" xr2:uid="{85549290-44CB-40B1-938A-D45F945857BC}"/>
  </bookViews>
  <sheets>
    <sheet name="Draft" sheetId="3" r:id="rId1"/>
    <sheet name="1000 Insample Scenarios" sheetId="1" r:id="rId2"/>
    <sheet name="2500 Out-of-Sample Scenarios" sheetId="4" r:id="rId3"/>
    <sheet name="Case Study" sheetId="5" r:id="rId4"/>
    <sheet name="Data for KPI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293" i="1" l="1"/>
  <c r="AN239" i="1" l="1"/>
  <c r="AO239" i="1"/>
  <c r="L102" i="1" l="1"/>
  <c r="M102" i="1"/>
  <c r="L103" i="1"/>
  <c r="M103" i="1"/>
  <c r="L104" i="1"/>
  <c r="M104" i="1"/>
  <c r="L105" i="1"/>
  <c r="M105" i="1"/>
  <c r="M101" i="1"/>
  <c r="L101" i="1"/>
  <c r="BF232" i="1" l="1"/>
  <c r="BG8" i="1" l="1"/>
  <c r="BF8" i="1"/>
  <c r="BG7" i="1"/>
  <c r="BF7" i="1"/>
  <c r="BG6" i="1"/>
  <c r="BF6" i="1"/>
  <c r="BG5" i="1"/>
  <c r="BF5" i="1"/>
  <c r="BG4" i="1"/>
  <c r="BF4" i="1"/>
  <c r="E9" i="1"/>
  <c r="AV4" i="1"/>
  <c r="AW4" i="1"/>
  <c r="AV5" i="1"/>
  <c r="AW5" i="1"/>
  <c r="AV6" i="1"/>
  <c r="AW6" i="1"/>
  <c r="AV7" i="1"/>
  <c r="AW7" i="1"/>
  <c r="AV8" i="1"/>
  <c r="AW8" i="1"/>
  <c r="AL4" i="1"/>
  <c r="AM4" i="1"/>
  <c r="AL5" i="1"/>
  <c r="AM5" i="1"/>
  <c r="AL6" i="1"/>
  <c r="AM6" i="1"/>
  <c r="AL7" i="1"/>
  <c r="AM7" i="1"/>
  <c r="AL8" i="1"/>
  <c r="AM8" i="1"/>
  <c r="AB4" i="1"/>
  <c r="AC4" i="1"/>
  <c r="AB5" i="1"/>
  <c r="AC5" i="1"/>
  <c r="AB6" i="1"/>
  <c r="AC6" i="1"/>
  <c r="AB7" i="1"/>
  <c r="AC7" i="1"/>
  <c r="AB8" i="1"/>
  <c r="AC8" i="1"/>
  <c r="R4" i="1"/>
  <c r="S4" i="1"/>
  <c r="R5" i="1"/>
  <c r="S5" i="1"/>
  <c r="R6" i="1"/>
  <c r="S6" i="1"/>
  <c r="R7" i="1"/>
  <c r="S7" i="1"/>
  <c r="R8" i="1"/>
  <c r="S8" i="1"/>
  <c r="L4" i="1"/>
  <c r="M4" i="1"/>
  <c r="L5" i="1"/>
  <c r="M5" i="1"/>
  <c r="L6" i="1"/>
  <c r="M6" i="1"/>
  <c r="L7" i="1"/>
  <c r="M7" i="1"/>
  <c r="L8" i="1"/>
  <c r="M8" i="1"/>
  <c r="F4" i="1"/>
  <c r="G4" i="1"/>
  <c r="F5" i="1"/>
  <c r="G5" i="1"/>
  <c r="F6" i="1"/>
  <c r="G6" i="1"/>
  <c r="F7" i="1"/>
  <c r="G7" i="1"/>
  <c r="F8" i="1"/>
  <c r="G8" i="1"/>
  <c r="DL10" i="4"/>
  <c r="DL11" i="4"/>
  <c r="DL12" i="4"/>
  <c r="DL13" i="4"/>
  <c r="DL14" i="4"/>
  <c r="DL15" i="4"/>
  <c r="DL16" i="4"/>
  <c r="DL17" i="4"/>
  <c r="DL18" i="4"/>
  <c r="DL19" i="4"/>
  <c r="DL20" i="4"/>
  <c r="DL21" i="4"/>
  <c r="DL22" i="4"/>
  <c r="DL23" i="4"/>
  <c r="DL24" i="4"/>
  <c r="DL25" i="4"/>
  <c r="DL26" i="4"/>
  <c r="DL27" i="4"/>
  <c r="DL28" i="4"/>
  <c r="DL29" i="4"/>
  <c r="DL30" i="4"/>
  <c r="DL31" i="4"/>
  <c r="DL32" i="4"/>
  <c r="DL33" i="4"/>
  <c r="DL34" i="4"/>
  <c r="DL35" i="4"/>
  <c r="DL36" i="4"/>
  <c r="DL37" i="4"/>
  <c r="DL38" i="4"/>
  <c r="DL39" i="4"/>
  <c r="DL40" i="4"/>
  <c r="DL41" i="4"/>
  <c r="DL42" i="4"/>
  <c r="DL43" i="4"/>
  <c r="DL44" i="4"/>
  <c r="DL45" i="4"/>
  <c r="DL46" i="4"/>
  <c r="DL47" i="4"/>
  <c r="DL48" i="4"/>
  <c r="DL49" i="4"/>
  <c r="DL50" i="4"/>
  <c r="DL51" i="4"/>
  <c r="DL52" i="4"/>
  <c r="DL53" i="4"/>
  <c r="DL54" i="4"/>
  <c r="DL55" i="4"/>
  <c r="DL56" i="4"/>
  <c r="DL57" i="4"/>
  <c r="DL58" i="4"/>
  <c r="DL59" i="4"/>
  <c r="DL60" i="4"/>
  <c r="DL61" i="4"/>
  <c r="DL62" i="4"/>
  <c r="DL63" i="4"/>
  <c r="DL64" i="4"/>
  <c r="DL65" i="4"/>
  <c r="DL66" i="4"/>
  <c r="DL67" i="4"/>
  <c r="DL68" i="4"/>
  <c r="DL69" i="4"/>
  <c r="DL70" i="4"/>
  <c r="DL71" i="4"/>
  <c r="DL72" i="4"/>
  <c r="DL73" i="4"/>
  <c r="DL74" i="4"/>
  <c r="DL75" i="4"/>
  <c r="DL76" i="4"/>
  <c r="DL77" i="4"/>
  <c r="DL78" i="4"/>
  <c r="DL79" i="4"/>
  <c r="DL80" i="4"/>
  <c r="DL81" i="4"/>
  <c r="DL82" i="4"/>
  <c r="DL83" i="4"/>
  <c r="DL84" i="4"/>
  <c r="DL85" i="4"/>
  <c r="DL86" i="4"/>
  <c r="DL87" i="4"/>
  <c r="DL88" i="4"/>
  <c r="DL89" i="4"/>
  <c r="DL90" i="4"/>
  <c r="DL91" i="4"/>
  <c r="DL92" i="4"/>
  <c r="DL93" i="4"/>
  <c r="DL94" i="4"/>
  <c r="DL95" i="4"/>
  <c r="DL96" i="4"/>
  <c r="DL97" i="4"/>
  <c r="DL98" i="4"/>
  <c r="DL99" i="4"/>
  <c r="DL100" i="4"/>
  <c r="DL101" i="4"/>
  <c r="DL102" i="4"/>
  <c r="DL103" i="4"/>
  <c r="DL104" i="4"/>
  <c r="DL105" i="4"/>
  <c r="DL106" i="4"/>
  <c r="DL107" i="4"/>
  <c r="DL108" i="4"/>
  <c r="DL109" i="4"/>
  <c r="DL110" i="4"/>
  <c r="DL111" i="4"/>
  <c r="DL112" i="4"/>
  <c r="DL113" i="4"/>
  <c r="DL114" i="4"/>
  <c r="DL115" i="4"/>
  <c r="DL116" i="4"/>
  <c r="DL117" i="4"/>
  <c r="DL118" i="4"/>
  <c r="DL119" i="4"/>
  <c r="DL120" i="4"/>
  <c r="DL121" i="4"/>
  <c r="DL122" i="4"/>
  <c r="DL123" i="4"/>
  <c r="DL124" i="4"/>
  <c r="DL125" i="4"/>
  <c r="DL126" i="4"/>
  <c r="DL127" i="4"/>
  <c r="DL128" i="4"/>
  <c r="DL129" i="4"/>
  <c r="DL130" i="4"/>
  <c r="DL131" i="4"/>
  <c r="DL132" i="4"/>
  <c r="DL133" i="4"/>
  <c r="DL134" i="4"/>
  <c r="DL135" i="4"/>
  <c r="DL136" i="4"/>
  <c r="DL137" i="4"/>
  <c r="DL138" i="4"/>
  <c r="DL139" i="4"/>
  <c r="DL140" i="4"/>
  <c r="DL141" i="4"/>
  <c r="DL142" i="4"/>
  <c r="DL143" i="4"/>
  <c r="DL144" i="4"/>
  <c r="DL145" i="4"/>
  <c r="DL146" i="4"/>
  <c r="DL147" i="4"/>
  <c r="DL148" i="4"/>
  <c r="DL149" i="4"/>
  <c r="DL150" i="4"/>
  <c r="DL151" i="4"/>
  <c r="DL152" i="4"/>
  <c r="DL153" i="4"/>
  <c r="DL154" i="4"/>
  <c r="DL155" i="4"/>
  <c r="DL156" i="4"/>
  <c r="DL157" i="4"/>
  <c r="DL158" i="4"/>
  <c r="DL159" i="4"/>
  <c r="DL160" i="4"/>
  <c r="DL161" i="4"/>
  <c r="DL162" i="4"/>
  <c r="DL163" i="4"/>
  <c r="DL164" i="4"/>
  <c r="DL165" i="4"/>
  <c r="DL166" i="4"/>
  <c r="DL167" i="4"/>
  <c r="DL168" i="4"/>
  <c r="DL169" i="4"/>
  <c r="DL170" i="4"/>
  <c r="DL171" i="4"/>
  <c r="DL172" i="4"/>
  <c r="DL173" i="4"/>
  <c r="DL174" i="4"/>
  <c r="DL175" i="4"/>
  <c r="DL176" i="4"/>
  <c r="DL177" i="4"/>
  <c r="DL178" i="4"/>
  <c r="DL179" i="4"/>
  <c r="DL180" i="4"/>
  <c r="DL181" i="4"/>
  <c r="DL182" i="4"/>
  <c r="DL183" i="4"/>
  <c r="DL184" i="4"/>
  <c r="DL185" i="4"/>
  <c r="DL186" i="4"/>
  <c r="DL187" i="4"/>
  <c r="DL188" i="4"/>
  <c r="DL189" i="4"/>
  <c r="DL190" i="4"/>
  <c r="DL191" i="4"/>
  <c r="DL192" i="4"/>
  <c r="DL193" i="4"/>
  <c r="DL194" i="4"/>
  <c r="DL195" i="4"/>
  <c r="DL196" i="4"/>
  <c r="DL197" i="4"/>
  <c r="DL198" i="4"/>
  <c r="DL199" i="4"/>
  <c r="DL200" i="4"/>
  <c r="DL201" i="4"/>
  <c r="DL202" i="4"/>
  <c r="DL203" i="4"/>
  <c r="DL204" i="4"/>
  <c r="DL205" i="4"/>
  <c r="DL206" i="4"/>
  <c r="DL207" i="4"/>
  <c r="DL208" i="4"/>
  <c r="DL209" i="4"/>
  <c r="DL210" i="4"/>
  <c r="DL211" i="4"/>
  <c r="DL212" i="4"/>
  <c r="DL213" i="4"/>
  <c r="DL214" i="4"/>
  <c r="DL215" i="4"/>
  <c r="DL216" i="4"/>
  <c r="DL217" i="4"/>
  <c r="DL218" i="4"/>
  <c r="DL219" i="4"/>
  <c r="DL220" i="4"/>
  <c r="DL221" i="4"/>
  <c r="DL222" i="4"/>
  <c r="DL223" i="4"/>
  <c r="DL224" i="4"/>
  <c r="DL225" i="4"/>
  <c r="DL226" i="4"/>
  <c r="DL227" i="4"/>
  <c r="DL228" i="4"/>
  <c r="DL229" i="4"/>
  <c r="DL230" i="4"/>
  <c r="DL231" i="4"/>
  <c r="DL232" i="4"/>
  <c r="DL233" i="4"/>
  <c r="DL234" i="4"/>
  <c r="DL235" i="4"/>
  <c r="DL236" i="4"/>
  <c r="DL237" i="4"/>
  <c r="DL238" i="4"/>
  <c r="DL239" i="4"/>
  <c r="DL240" i="4"/>
  <c r="DL241" i="4"/>
  <c r="DL242" i="4"/>
  <c r="DL243" i="4"/>
  <c r="DL244" i="4"/>
  <c r="DL245" i="4"/>
  <c r="DL246" i="4"/>
  <c r="DL247" i="4"/>
  <c r="DL248" i="4"/>
  <c r="DL249" i="4"/>
  <c r="DL250" i="4"/>
  <c r="DL251" i="4"/>
  <c r="DL252" i="4"/>
  <c r="DL253" i="4"/>
  <c r="DL254" i="4"/>
  <c r="DL255" i="4"/>
  <c r="DL256" i="4"/>
  <c r="DL257" i="4"/>
  <c r="DL258" i="4"/>
  <c r="DL259" i="4"/>
  <c r="DL260" i="4"/>
  <c r="DL261" i="4"/>
  <c r="DL262" i="4"/>
  <c r="DL263" i="4"/>
  <c r="DL264" i="4"/>
  <c r="DL265" i="4"/>
  <c r="DL266" i="4"/>
  <c r="DL267" i="4"/>
  <c r="DL268" i="4"/>
  <c r="DL269" i="4"/>
  <c r="DL270" i="4"/>
  <c r="DL271" i="4"/>
  <c r="DL272" i="4"/>
  <c r="DL273" i="4"/>
  <c r="DL274" i="4"/>
  <c r="DL275" i="4"/>
  <c r="DL276" i="4"/>
  <c r="DL277" i="4"/>
  <c r="DL278" i="4"/>
  <c r="DL279" i="4"/>
  <c r="DL280" i="4"/>
  <c r="DL281" i="4"/>
  <c r="DL282" i="4"/>
  <c r="DL283" i="4"/>
  <c r="DL284" i="4"/>
  <c r="DL285" i="4"/>
  <c r="DL286" i="4"/>
  <c r="DL287" i="4"/>
  <c r="DL9" i="4"/>
  <c r="BG292" i="1" l="1"/>
  <c r="BF292" i="1"/>
  <c r="BG291" i="1"/>
  <c r="BF291" i="1"/>
  <c r="BG290" i="1"/>
  <c r="BF290" i="1"/>
  <c r="BG289" i="1"/>
  <c r="BF289" i="1"/>
  <c r="BG288" i="1"/>
  <c r="BF288" i="1"/>
  <c r="BG286" i="1"/>
  <c r="BF286" i="1"/>
  <c r="BG285" i="1"/>
  <c r="BF285" i="1"/>
  <c r="BG284" i="1"/>
  <c r="BF284" i="1"/>
  <c r="BG283" i="1"/>
  <c r="BF283" i="1"/>
  <c r="BG282" i="1"/>
  <c r="BF282" i="1"/>
  <c r="BG280" i="1"/>
  <c r="BF280" i="1"/>
  <c r="BG279" i="1"/>
  <c r="BF279" i="1"/>
  <c r="BG278" i="1"/>
  <c r="BF278" i="1"/>
  <c r="BG277" i="1"/>
  <c r="BF277" i="1"/>
  <c r="BG276" i="1"/>
  <c r="BF276" i="1"/>
  <c r="BG274" i="1"/>
  <c r="BE274" i="1" s="1"/>
  <c r="BF274" i="1"/>
  <c r="BG273" i="1"/>
  <c r="BF273" i="1"/>
  <c r="BG272" i="1"/>
  <c r="BF272" i="1"/>
  <c r="BG271" i="1"/>
  <c r="BF271" i="1"/>
  <c r="BG270" i="1"/>
  <c r="BF270" i="1"/>
  <c r="BG268" i="1"/>
  <c r="BE268" i="1" s="1"/>
  <c r="BF268" i="1"/>
  <c r="BG267" i="1"/>
  <c r="BF267" i="1"/>
  <c r="BG266" i="1"/>
  <c r="BF266" i="1"/>
  <c r="BG265" i="1"/>
  <c r="BF265" i="1"/>
  <c r="BG264" i="1"/>
  <c r="BF264" i="1"/>
  <c r="BG262" i="1"/>
  <c r="BF262" i="1"/>
  <c r="BG261" i="1"/>
  <c r="BF261" i="1"/>
  <c r="BG260" i="1"/>
  <c r="BF260" i="1"/>
  <c r="BG259" i="1"/>
  <c r="BF259" i="1"/>
  <c r="BG258" i="1"/>
  <c r="BF258" i="1"/>
  <c r="BG256" i="1"/>
  <c r="BE256" i="1" s="1"/>
  <c r="BF256" i="1"/>
  <c r="BG255" i="1"/>
  <c r="BF255" i="1"/>
  <c r="BG254" i="1"/>
  <c r="BF254" i="1"/>
  <c r="BG253" i="1"/>
  <c r="BF253" i="1"/>
  <c r="BG252" i="1"/>
  <c r="BF252" i="1"/>
  <c r="BG250" i="1"/>
  <c r="BF250" i="1"/>
  <c r="BG249" i="1"/>
  <c r="BE249" i="1" s="1"/>
  <c r="BF249" i="1"/>
  <c r="BG248" i="1"/>
  <c r="BE248" i="1" s="1"/>
  <c r="BF248" i="1"/>
  <c r="BG247" i="1"/>
  <c r="BF247" i="1"/>
  <c r="BG246" i="1"/>
  <c r="BF246" i="1"/>
  <c r="BG244" i="1"/>
  <c r="BF244" i="1"/>
  <c r="BG243" i="1"/>
  <c r="BF243" i="1"/>
  <c r="BG242" i="1"/>
  <c r="BF242" i="1"/>
  <c r="BG241" i="1"/>
  <c r="BF241" i="1"/>
  <c r="BG240" i="1"/>
  <c r="BF240" i="1"/>
  <c r="BG238" i="1"/>
  <c r="BF238" i="1"/>
  <c r="BG237" i="1"/>
  <c r="BF237" i="1"/>
  <c r="BG236" i="1"/>
  <c r="BF236" i="1"/>
  <c r="BG235" i="1"/>
  <c r="BF235" i="1"/>
  <c r="BG234" i="1"/>
  <c r="BF234" i="1"/>
  <c r="BG232" i="1"/>
  <c r="BE232" i="1" s="1"/>
  <c r="BG231" i="1"/>
  <c r="BF231" i="1"/>
  <c r="BG230" i="1"/>
  <c r="BF230" i="1"/>
  <c r="BG229" i="1"/>
  <c r="BF229" i="1"/>
  <c r="BG228" i="1"/>
  <c r="BF228" i="1"/>
  <c r="BG226" i="1"/>
  <c r="BE226" i="1" s="1"/>
  <c r="BF226" i="1"/>
  <c r="BG225" i="1"/>
  <c r="BF225" i="1"/>
  <c r="BG224" i="1"/>
  <c r="BF224" i="1"/>
  <c r="BG223" i="1"/>
  <c r="BF223" i="1"/>
  <c r="BG222" i="1"/>
  <c r="BF222" i="1"/>
  <c r="BG220" i="1"/>
  <c r="BE220" i="1" s="1"/>
  <c r="BF220" i="1"/>
  <c r="BG219" i="1"/>
  <c r="BE219" i="1" s="1"/>
  <c r="BF219" i="1"/>
  <c r="BG218" i="1"/>
  <c r="BF218" i="1"/>
  <c r="BG217" i="1"/>
  <c r="BF217" i="1"/>
  <c r="BG216" i="1"/>
  <c r="BF216" i="1"/>
  <c r="BG214" i="1"/>
  <c r="BF214" i="1"/>
  <c r="BG213" i="1"/>
  <c r="BE213" i="1" s="1"/>
  <c r="BF213" i="1"/>
  <c r="BG212" i="1"/>
  <c r="BF212" i="1"/>
  <c r="BG211" i="1"/>
  <c r="BE211" i="1" s="1"/>
  <c r="BF211" i="1"/>
  <c r="BG210" i="1"/>
  <c r="BF210" i="1"/>
  <c r="BG208" i="1"/>
  <c r="BE208" i="1" s="1"/>
  <c r="BF208" i="1"/>
  <c r="BG207" i="1"/>
  <c r="BE207" i="1" s="1"/>
  <c r="BF207" i="1"/>
  <c r="BG206" i="1"/>
  <c r="BF206" i="1"/>
  <c r="BG205" i="1"/>
  <c r="BE205" i="1" s="1"/>
  <c r="BF205" i="1"/>
  <c r="BG204" i="1"/>
  <c r="BF204" i="1"/>
  <c r="BG202" i="1"/>
  <c r="BF202" i="1"/>
  <c r="BG201" i="1"/>
  <c r="BF201" i="1"/>
  <c r="BG200" i="1"/>
  <c r="BF200" i="1"/>
  <c r="BG199" i="1"/>
  <c r="BF199" i="1"/>
  <c r="BG198" i="1"/>
  <c r="BE198" i="1" s="1"/>
  <c r="BF198" i="1"/>
  <c r="AW292" i="1"/>
  <c r="AV292" i="1"/>
  <c r="AW291" i="1"/>
  <c r="AV291" i="1"/>
  <c r="AW290" i="1"/>
  <c r="AV290" i="1"/>
  <c r="AW289" i="1"/>
  <c r="AV289" i="1"/>
  <c r="AW288" i="1"/>
  <c r="AV288" i="1"/>
  <c r="AW286" i="1"/>
  <c r="AV286" i="1"/>
  <c r="AW285" i="1"/>
  <c r="AV285" i="1"/>
  <c r="AW284" i="1"/>
  <c r="AV284" i="1"/>
  <c r="AW283" i="1"/>
  <c r="AV283" i="1"/>
  <c r="AW282" i="1"/>
  <c r="AV282" i="1"/>
  <c r="AW280" i="1"/>
  <c r="AV280" i="1"/>
  <c r="AW279" i="1"/>
  <c r="AV279" i="1"/>
  <c r="AW278" i="1"/>
  <c r="AV278" i="1"/>
  <c r="AW277" i="1"/>
  <c r="AV277" i="1"/>
  <c r="AW276" i="1"/>
  <c r="AV276" i="1"/>
  <c r="AW274" i="1"/>
  <c r="AU274" i="1" s="1"/>
  <c r="AV274" i="1"/>
  <c r="AW273" i="1"/>
  <c r="AV273" i="1"/>
  <c r="AW272" i="1"/>
  <c r="AV272" i="1"/>
  <c r="AW271" i="1"/>
  <c r="AV271" i="1"/>
  <c r="AW270" i="1"/>
  <c r="AV270" i="1"/>
  <c r="AW268" i="1"/>
  <c r="AV268" i="1"/>
  <c r="AW267" i="1"/>
  <c r="AV267" i="1"/>
  <c r="AW266" i="1"/>
  <c r="AV266" i="1"/>
  <c r="AW265" i="1"/>
  <c r="AV265" i="1"/>
  <c r="AW264" i="1"/>
  <c r="AV264" i="1"/>
  <c r="AW262" i="1"/>
  <c r="AV262" i="1"/>
  <c r="AW261" i="1"/>
  <c r="AU261" i="1" s="1"/>
  <c r="AV261" i="1"/>
  <c r="AW260" i="1"/>
  <c r="AU260" i="1" s="1"/>
  <c r="AV260" i="1"/>
  <c r="AW259" i="1"/>
  <c r="AV259" i="1"/>
  <c r="AW258" i="1"/>
  <c r="AV258" i="1"/>
  <c r="AW256" i="1"/>
  <c r="AV256" i="1"/>
  <c r="AW255" i="1"/>
  <c r="AV255" i="1"/>
  <c r="AW254" i="1"/>
  <c r="AV254" i="1"/>
  <c r="AW253" i="1"/>
  <c r="AV253" i="1"/>
  <c r="AW252" i="1"/>
  <c r="AV252" i="1"/>
  <c r="AW250" i="1"/>
  <c r="AV250" i="1"/>
  <c r="AW249" i="1"/>
  <c r="AU249" i="1" s="1"/>
  <c r="AV249" i="1"/>
  <c r="AW248" i="1"/>
  <c r="AV248" i="1"/>
  <c r="AW247" i="1"/>
  <c r="AU247" i="1" s="1"/>
  <c r="AV247" i="1"/>
  <c r="AW246" i="1"/>
  <c r="AV246" i="1"/>
  <c r="AW244" i="1"/>
  <c r="AV244" i="1"/>
  <c r="AW243" i="1"/>
  <c r="AU243" i="1" s="1"/>
  <c r="AV243" i="1"/>
  <c r="AW242" i="1"/>
  <c r="AV242" i="1"/>
  <c r="AW241" i="1"/>
  <c r="AV241" i="1"/>
  <c r="AW240" i="1"/>
  <c r="AV240" i="1"/>
  <c r="AW238" i="1"/>
  <c r="AV238" i="1"/>
  <c r="AW237" i="1"/>
  <c r="AV237" i="1"/>
  <c r="AW236" i="1"/>
  <c r="AV236" i="1"/>
  <c r="AW235" i="1"/>
  <c r="AV235" i="1"/>
  <c r="AW234" i="1"/>
  <c r="AV234" i="1"/>
  <c r="AW232" i="1"/>
  <c r="AV232" i="1"/>
  <c r="AW231" i="1"/>
  <c r="AV231" i="1"/>
  <c r="AW230" i="1"/>
  <c r="AV230" i="1"/>
  <c r="AW229" i="1"/>
  <c r="AV229" i="1"/>
  <c r="AW228" i="1"/>
  <c r="AV228" i="1"/>
  <c r="AW226" i="1"/>
  <c r="AV226" i="1"/>
  <c r="AW225" i="1"/>
  <c r="AV225" i="1"/>
  <c r="AW224" i="1"/>
  <c r="AV224" i="1"/>
  <c r="AW223" i="1"/>
  <c r="AV223" i="1"/>
  <c r="AW222" i="1"/>
  <c r="AV222" i="1"/>
  <c r="AW220" i="1"/>
  <c r="AU220" i="1" s="1"/>
  <c r="AV220" i="1"/>
  <c r="AW219" i="1"/>
  <c r="AV219" i="1"/>
  <c r="AW218" i="1"/>
  <c r="AU218" i="1" s="1"/>
  <c r="AV218" i="1"/>
  <c r="AW217" i="1"/>
  <c r="AV217" i="1"/>
  <c r="AW216" i="1"/>
  <c r="AV216" i="1"/>
  <c r="AW214" i="1"/>
  <c r="AV214" i="1"/>
  <c r="AW213" i="1"/>
  <c r="AU213" i="1" s="1"/>
  <c r="AV213" i="1"/>
  <c r="AW212" i="1"/>
  <c r="AV212" i="1"/>
  <c r="AW211" i="1"/>
  <c r="AV211" i="1"/>
  <c r="AW210" i="1"/>
  <c r="AV210" i="1"/>
  <c r="AW208" i="1"/>
  <c r="AV208" i="1"/>
  <c r="AW207" i="1"/>
  <c r="AU207" i="1" s="1"/>
  <c r="AV207" i="1"/>
  <c r="AW206" i="1"/>
  <c r="AU206" i="1" s="1"/>
  <c r="AV206" i="1"/>
  <c r="AW205" i="1"/>
  <c r="AV205" i="1"/>
  <c r="AW204" i="1"/>
  <c r="AU204" i="1" s="1"/>
  <c r="AV204" i="1"/>
  <c r="AW202" i="1"/>
  <c r="AV202" i="1"/>
  <c r="AW201" i="1"/>
  <c r="AV201" i="1"/>
  <c r="AW200" i="1"/>
  <c r="AV200" i="1"/>
  <c r="AW199" i="1"/>
  <c r="AV199" i="1"/>
  <c r="AW198" i="1"/>
  <c r="AV198" i="1"/>
  <c r="AM292" i="1"/>
  <c r="AK292" i="1" s="1"/>
  <c r="AL292" i="1"/>
  <c r="AM291" i="1"/>
  <c r="AL291" i="1"/>
  <c r="AM290" i="1"/>
  <c r="AL290" i="1"/>
  <c r="AM289" i="1"/>
  <c r="AK289" i="1" s="1"/>
  <c r="AL289" i="1"/>
  <c r="AM288" i="1"/>
  <c r="AK288" i="1" s="1"/>
  <c r="AL288" i="1"/>
  <c r="AM286" i="1"/>
  <c r="AK286" i="1" s="1"/>
  <c r="AL286" i="1"/>
  <c r="AM285" i="1"/>
  <c r="AL285" i="1"/>
  <c r="AM284" i="1"/>
  <c r="AK284" i="1" s="1"/>
  <c r="AL284" i="1"/>
  <c r="AM283" i="1"/>
  <c r="AK283" i="1" s="1"/>
  <c r="AL283" i="1"/>
  <c r="AM282" i="1"/>
  <c r="AK282" i="1" s="1"/>
  <c r="AL282" i="1"/>
  <c r="AM280" i="1"/>
  <c r="AL280" i="1"/>
  <c r="AM279" i="1"/>
  <c r="AL279" i="1"/>
  <c r="AM278" i="1"/>
  <c r="AL278" i="1"/>
  <c r="AM277" i="1"/>
  <c r="AL277" i="1"/>
  <c r="AM276" i="1"/>
  <c r="AL276" i="1"/>
  <c r="AM274" i="1"/>
  <c r="AL274" i="1"/>
  <c r="AM273" i="1"/>
  <c r="AL273" i="1"/>
  <c r="AM272" i="1"/>
  <c r="AL272" i="1"/>
  <c r="AM271" i="1"/>
  <c r="AK271" i="1" s="1"/>
  <c r="AL271" i="1"/>
  <c r="AM270" i="1"/>
  <c r="AK270" i="1" s="1"/>
  <c r="AL270" i="1"/>
  <c r="AM268" i="1"/>
  <c r="AL268" i="1"/>
  <c r="AM267" i="1"/>
  <c r="AL267" i="1"/>
  <c r="AM266" i="1"/>
  <c r="AL266" i="1"/>
  <c r="AM265" i="1"/>
  <c r="AL265" i="1"/>
  <c r="AM264" i="1"/>
  <c r="AK264" i="1" s="1"/>
  <c r="AL264" i="1"/>
  <c r="AM262" i="1"/>
  <c r="AK262" i="1" s="1"/>
  <c r="AL262" i="1"/>
  <c r="AM261" i="1"/>
  <c r="AL261" i="1"/>
  <c r="AM260" i="1"/>
  <c r="AL260" i="1"/>
  <c r="AM259" i="1"/>
  <c r="AL259" i="1"/>
  <c r="AM258" i="1"/>
  <c r="AL258" i="1"/>
  <c r="AM256" i="1"/>
  <c r="AL256" i="1"/>
  <c r="AM255" i="1"/>
  <c r="AL255" i="1"/>
  <c r="AM254" i="1"/>
  <c r="AL254" i="1"/>
  <c r="AM253" i="1"/>
  <c r="AK253" i="1" s="1"/>
  <c r="AL253" i="1"/>
  <c r="AM252" i="1"/>
  <c r="AL252" i="1"/>
  <c r="AM250" i="1"/>
  <c r="AL250" i="1"/>
  <c r="AM249" i="1"/>
  <c r="AL249" i="1"/>
  <c r="AM248" i="1"/>
  <c r="AL248" i="1"/>
  <c r="AM247" i="1"/>
  <c r="AL247" i="1"/>
  <c r="AM246" i="1"/>
  <c r="AL246" i="1"/>
  <c r="AM244" i="1"/>
  <c r="AL244" i="1"/>
  <c r="AM243" i="1"/>
  <c r="AL243" i="1"/>
  <c r="AM242" i="1"/>
  <c r="AL242" i="1"/>
  <c r="AM241" i="1"/>
  <c r="AL241" i="1"/>
  <c r="AM240" i="1"/>
  <c r="AK240" i="1" s="1"/>
  <c r="AL240" i="1"/>
  <c r="AM239" i="1"/>
  <c r="AL239" i="1"/>
  <c r="AM238" i="1"/>
  <c r="AL238" i="1"/>
  <c r="AM237" i="1"/>
  <c r="AL237" i="1"/>
  <c r="AM236" i="1"/>
  <c r="AL236" i="1"/>
  <c r="AM235" i="1"/>
  <c r="AL235" i="1"/>
  <c r="AM234" i="1"/>
  <c r="AL234" i="1"/>
  <c r="AM232" i="1"/>
  <c r="AL232" i="1"/>
  <c r="AM231" i="1"/>
  <c r="AL231" i="1"/>
  <c r="AM230" i="1"/>
  <c r="AL230" i="1"/>
  <c r="AM229" i="1"/>
  <c r="AL229" i="1"/>
  <c r="AM228" i="1"/>
  <c r="AL228" i="1"/>
  <c r="AM226" i="1"/>
  <c r="AL226" i="1"/>
  <c r="AM225" i="1"/>
  <c r="AK225" i="1" s="1"/>
  <c r="AL225" i="1"/>
  <c r="AM224" i="1"/>
  <c r="AL224" i="1"/>
  <c r="AM223" i="1"/>
  <c r="AL223" i="1"/>
  <c r="AM222" i="1"/>
  <c r="AL222" i="1"/>
  <c r="AM220" i="1"/>
  <c r="AL220" i="1"/>
  <c r="AM219" i="1"/>
  <c r="AK219" i="1" s="1"/>
  <c r="AL219" i="1"/>
  <c r="AM218" i="1"/>
  <c r="AL218" i="1"/>
  <c r="AM217" i="1"/>
  <c r="AK217" i="1" s="1"/>
  <c r="AL217" i="1"/>
  <c r="AM216" i="1"/>
  <c r="AL216" i="1"/>
  <c r="AM214" i="1"/>
  <c r="AK214" i="1" s="1"/>
  <c r="AL214" i="1"/>
  <c r="AM213" i="1"/>
  <c r="AL213" i="1"/>
  <c r="AM212" i="1"/>
  <c r="AK212" i="1" s="1"/>
  <c r="AL212" i="1"/>
  <c r="AM211" i="1"/>
  <c r="AL211" i="1"/>
  <c r="AM210" i="1"/>
  <c r="AL210" i="1"/>
  <c r="AM208" i="1"/>
  <c r="AK208" i="1" s="1"/>
  <c r="AL208" i="1"/>
  <c r="AM207" i="1"/>
  <c r="AK207" i="1" s="1"/>
  <c r="AL207" i="1"/>
  <c r="AM206" i="1"/>
  <c r="AK206" i="1" s="1"/>
  <c r="AL206" i="1"/>
  <c r="AM205" i="1"/>
  <c r="AL205" i="1"/>
  <c r="AM204" i="1"/>
  <c r="AL204" i="1"/>
  <c r="AM202" i="1"/>
  <c r="AK202" i="1" s="1"/>
  <c r="AL202" i="1"/>
  <c r="AM201" i="1"/>
  <c r="AK201" i="1" s="1"/>
  <c r="AL201" i="1"/>
  <c r="AM200" i="1"/>
  <c r="AL200" i="1"/>
  <c r="AM199" i="1"/>
  <c r="AL199" i="1"/>
  <c r="AM198" i="1"/>
  <c r="AL198" i="1"/>
  <c r="AC292" i="1"/>
  <c r="AB292" i="1"/>
  <c r="AC291" i="1"/>
  <c r="AA291" i="1" s="1"/>
  <c r="AB291" i="1"/>
  <c r="AC290" i="1"/>
  <c r="AA290" i="1" s="1"/>
  <c r="AB290" i="1"/>
  <c r="AC289" i="1"/>
  <c r="AA289" i="1" s="1"/>
  <c r="AB289" i="1"/>
  <c r="AC288" i="1"/>
  <c r="AB288" i="1"/>
  <c r="AC286" i="1"/>
  <c r="AA286" i="1" s="1"/>
  <c r="AB286" i="1"/>
  <c r="AC285" i="1"/>
  <c r="AA285" i="1" s="1"/>
  <c r="AB285" i="1"/>
  <c r="AC284" i="1"/>
  <c r="AA284" i="1" s="1"/>
  <c r="AB284" i="1"/>
  <c r="AC283" i="1"/>
  <c r="AA283" i="1" s="1"/>
  <c r="AB283" i="1"/>
  <c r="AC282" i="1"/>
  <c r="AA282" i="1" s="1"/>
  <c r="AB282" i="1"/>
  <c r="AC280" i="1"/>
  <c r="AB280" i="1"/>
  <c r="AC279" i="1"/>
  <c r="AB279" i="1"/>
  <c r="AC278" i="1"/>
  <c r="AB278" i="1"/>
  <c r="AC277" i="1"/>
  <c r="AB277" i="1"/>
  <c r="AC276" i="1"/>
  <c r="AB276" i="1"/>
  <c r="AC274" i="1"/>
  <c r="AA274" i="1" s="1"/>
  <c r="AB274" i="1"/>
  <c r="AC273" i="1"/>
  <c r="AB273" i="1"/>
  <c r="AC272" i="1"/>
  <c r="AB272" i="1"/>
  <c r="AC271" i="1"/>
  <c r="AB271" i="1"/>
  <c r="AC270" i="1"/>
  <c r="AB270" i="1"/>
  <c r="AC268" i="1"/>
  <c r="AB268" i="1"/>
  <c r="AC267" i="1"/>
  <c r="AA267" i="1" s="1"/>
  <c r="AB267" i="1"/>
  <c r="AC266" i="1"/>
  <c r="AA266" i="1" s="1"/>
  <c r="AB266" i="1"/>
  <c r="AC265" i="1"/>
  <c r="AB265" i="1"/>
  <c r="AC264" i="1"/>
  <c r="AB264" i="1"/>
  <c r="AC262" i="1"/>
  <c r="AB262" i="1"/>
  <c r="AC261" i="1"/>
  <c r="AB261" i="1"/>
  <c r="AC260" i="1"/>
  <c r="AA260" i="1" s="1"/>
  <c r="AB260" i="1"/>
  <c r="AC259" i="1"/>
  <c r="AA259" i="1" s="1"/>
  <c r="AB259" i="1"/>
  <c r="AC258" i="1"/>
  <c r="AB258" i="1"/>
  <c r="AC256" i="1"/>
  <c r="AA256" i="1" s="1"/>
  <c r="AB256" i="1"/>
  <c r="AC255" i="1"/>
  <c r="AB255" i="1"/>
  <c r="AC254" i="1"/>
  <c r="AB254" i="1"/>
  <c r="AC253" i="1"/>
  <c r="AB253" i="1"/>
  <c r="AC252" i="1"/>
  <c r="AB252" i="1"/>
  <c r="AC250" i="1"/>
  <c r="AA250" i="1" s="1"/>
  <c r="AB250" i="1"/>
  <c r="AC249" i="1"/>
  <c r="AB249" i="1"/>
  <c r="AC248" i="1"/>
  <c r="AA248" i="1" s="1"/>
  <c r="AB248" i="1"/>
  <c r="AC247" i="1"/>
  <c r="AB247" i="1"/>
  <c r="AC246" i="1"/>
  <c r="AB246" i="1"/>
  <c r="AC244" i="1"/>
  <c r="AB244" i="1"/>
  <c r="AC243" i="1"/>
  <c r="AA243" i="1" s="1"/>
  <c r="AB243" i="1"/>
  <c r="AC242" i="1"/>
  <c r="AA242" i="1" s="1"/>
  <c r="AB242" i="1"/>
  <c r="AC241" i="1"/>
  <c r="AB241" i="1"/>
  <c r="AC240" i="1"/>
  <c r="AB240" i="1"/>
  <c r="AC238" i="1"/>
  <c r="AB238" i="1"/>
  <c r="AC237" i="1"/>
  <c r="AB237" i="1"/>
  <c r="AC236" i="1"/>
  <c r="AA236" i="1" s="1"/>
  <c r="AB236" i="1"/>
  <c r="AC235" i="1"/>
  <c r="AB235" i="1"/>
  <c r="AC234" i="1"/>
  <c r="AB234" i="1"/>
  <c r="AC232" i="1"/>
  <c r="AB232" i="1"/>
  <c r="AC231" i="1"/>
  <c r="AB231" i="1"/>
  <c r="AC230" i="1"/>
  <c r="AB230" i="1"/>
  <c r="AC229" i="1"/>
  <c r="AA229" i="1" s="1"/>
  <c r="AB229" i="1"/>
  <c r="AC228" i="1"/>
  <c r="AB228" i="1"/>
  <c r="AC226" i="1"/>
  <c r="AA226" i="1" s="1"/>
  <c r="AB226" i="1"/>
  <c r="AC225" i="1"/>
  <c r="AB225" i="1"/>
  <c r="AC224" i="1"/>
  <c r="AB224" i="1"/>
  <c r="AC223" i="1"/>
  <c r="AB223" i="1"/>
  <c r="AC222" i="1"/>
  <c r="AA222" i="1" s="1"/>
  <c r="AB222" i="1"/>
  <c r="AC220" i="1"/>
  <c r="AA220" i="1" s="1"/>
  <c r="AB220" i="1"/>
  <c r="AC219" i="1"/>
  <c r="AB219" i="1"/>
  <c r="AC218" i="1"/>
  <c r="AB218" i="1"/>
  <c r="AC217" i="1"/>
  <c r="AB217" i="1"/>
  <c r="AC216" i="1"/>
  <c r="AB216" i="1"/>
  <c r="AC214" i="1"/>
  <c r="AA214" i="1" s="1"/>
  <c r="AB214" i="1"/>
  <c r="AC213" i="1"/>
  <c r="AB213" i="1"/>
  <c r="AC212" i="1"/>
  <c r="AB212" i="1"/>
  <c r="AC211" i="1"/>
  <c r="AB211" i="1"/>
  <c r="AC210" i="1"/>
  <c r="AA210" i="1" s="1"/>
  <c r="AB210" i="1"/>
  <c r="AC208" i="1"/>
  <c r="AA208" i="1" s="1"/>
  <c r="AB208" i="1"/>
  <c r="AC207" i="1"/>
  <c r="AA207" i="1" s="1"/>
  <c r="AB207" i="1"/>
  <c r="AC206" i="1"/>
  <c r="AB206" i="1"/>
  <c r="AC205" i="1"/>
  <c r="AB205" i="1"/>
  <c r="AC204" i="1"/>
  <c r="AB204" i="1"/>
  <c r="AC202" i="1"/>
  <c r="AA202" i="1" s="1"/>
  <c r="AB202" i="1"/>
  <c r="AC201" i="1"/>
  <c r="AB201" i="1"/>
  <c r="AC200" i="1"/>
  <c r="AB200" i="1"/>
  <c r="AC199" i="1"/>
  <c r="AB199" i="1"/>
  <c r="AC198" i="1"/>
  <c r="AB198" i="1"/>
  <c r="S292" i="1"/>
  <c r="R292" i="1"/>
  <c r="S291" i="1"/>
  <c r="R291" i="1"/>
  <c r="S290" i="1"/>
  <c r="R290" i="1"/>
  <c r="S289" i="1"/>
  <c r="R289" i="1"/>
  <c r="S288" i="1"/>
  <c r="R288" i="1"/>
  <c r="S286" i="1"/>
  <c r="R286" i="1"/>
  <c r="S285" i="1"/>
  <c r="R285" i="1"/>
  <c r="S284" i="1"/>
  <c r="R284" i="1"/>
  <c r="S283" i="1"/>
  <c r="R283" i="1"/>
  <c r="S282" i="1"/>
  <c r="R282" i="1"/>
  <c r="S280" i="1"/>
  <c r="Q280" i="1" s="1"/>
  <c r="R280" i="1"/>
  <c r="S279" i="1"/>
  <c r="R279" i="1"/>
  <c r="S278" i="1"/>
  <c r="R278" i="1"/>
  <c r="S277" i="1"/>
  <c r="R277" i="1"/>
  <c r="S276" i="1"/>
  <c r="R276" i="1"/>
  <c r="S274" i="1"/>
  <c r="R274" i="1"/>
  <c r="S273" i="1"/>
  <c r="R273" i="1"/>
  <c r="S272" i="1"/>
  <c r="R272" i="1"/>
  <c r="S271" i="1"/>
  <c r="R271" i="1"/>
  <c r="S270" i="1"/>
  <c r="R270" i="1"/>
  <c r="S268" i="1"/>
  <c r="R268" i="1"/>
  <c r="S267" i="1"/>
  <c r="R267" i="1"/>
  <c r="S266" i="1"/>
  <c r="R266" i="1"/>
  <c r="Q266" i="1" s="1"/>
  <c r="S265" i="1"/>
  <c r="R265" i="1"/>
  <c r="Q265" i="1" s="1"/>
  <c r="S264" i="1"/>
  <c r="R264" i="1"/>
  <c r="S262" i="1"/>
  <c r="R262" i="1"/>
  <c r="S261" i="1"/>
  <c r="Q261" i="1" s="1"/>
  <c r="R261" i="1"/>
  <c r="S260" i="1"/>
  <c r="R260" i="1"/>
  <c r="Q260" i="1" s="1"/>
  <c r="S259" i="1"/>
  <c r="R259" i="1"/>
  <c r="Q259" i="1" s="1"/>
  <c r="S258" i="1"/>
  <c r="R258" i="1"/>
  <c r="S256" i="1"/>
  <c r="R256" i="1"/>
  <c r="S255" i="1"/>
  <c r="R255" i="1"/>
  <c r="S254" i="1"/>
  <c r="R254" i="1"/>
  <c r="S253" i="1"/>
  <c r="R253" i="1"/>
  <c r="S252" i="1"/>
  <c r="Q252" i="1" s="1"/>
  <c r="R252" i="1"/>
  <c r="S250" i="1"/>
  <c r="R250" i="1"/>
  <c r="S249" i="1"/>
  <c r="R249" i="1"/>
  <c r="S248" i="1"/>
  <c r="Q248" i="1" s="1"/>
  <c r="R248" i="1"/>
  <c r="S247" i="1"/>
  <c r="R247" i="1"/>
  <c r="S246" i="1"/>
  <c r="Q246" i="1" s="1"/>
  <c r="R246" i="1"/>
  <c r="S244" i="1"/>
  <c r="R244" i="1"/>
  <c r="S243" i="1"/>
  <c r="R243" i="1"/>
  <c r="S242" i="1"/>
  <c r="R242" i="1"/>
  <c r="S241" i="1"/>
  <c r="R241" i="1"/>
  <c r="S240" i="1"/>
  <c r="R240" i="1"/>
  <c r="S238" i="1"/>
  <c r="R238" i="1"/>
  <c r="S237" i="1"/>
  <c r="R237" i="1"/>
  <c r="S236" i="1"/>
  <c r="R236" i="1"/>
  <c r="S235" i="1"/>
  <c r="R235" i="1"/>
  <c r="S234" i="1"/>
  <c r="R234" i="1"/>
  <c r="S232" i="1"/>
  <c r="R232" i="1"/>
  <c r="S231" i="1"/>
  <c r="Q231" i="1" s="1"/>
  <c r="R231" i="1"/>
  <c r="S230" i="1"/>
  <c r="R230" i="1"/>
  <c r="S229" i="1"/>
  <c r="R229" i="1"/>
  <c r="S228" i="1"/>
  <c r="R228" i="1"/>
  <c r="S226" i="1"/>
  <c r="R226" i="1"/>
  <c r="S225" i="1"/>
  <c r="R225" i="1"/>
  <c r="S224" i="1"/>
  <c r="Q224" i="1" s="1"/>
  <c r="R224" i="1"/>
  <c r="S223" i="1"/>
  <c r="Q223" i="1" s="1"/>
  <c r="R223" i="1"/>
  <c r="S222" i="1"/>
  <c r="Q222" i="1" s="1"/>
  <c r="R222" i="1"/>
  <c r="S220" i="1"/>
  <c r="R220" i="1"/>
  <c r="S219" i="1"/>
  <c r="R219" i="1"/>
  <c r="S218" i="1"/>
  <c r="R218" i="1"/>
  <c r="S217" i="1"/>
  <c r="Q217" i="1" s="1"/>
  <c r="R217" i="1"/>
  <c r="S216" i="1"/>
  <c r="R216" i="1"/>
  <c r="S214" i="1"/>
  <c r="Q214" i="1" s="1"/>
  <c r="R214" i="1"/>
  <c r="S213" i="1"/>
  <c r="R213" i="1"/>
  <c r="S212" i="1"/>
  <c r="Q212" i="1" s="1"/>
  <c r="R212" i="1"/>
  <c r="S211" i="1"/>
  <c r="R211" i="1"/>
  <c r="S210" i="1"/>
  <c r="R210" i="1"/>
  <c r="S208" i="1"/>
  <c r="R208" i="1"/>
  <c r="S207" i="1"/>
  <c r="Q207" i="1" s="1"/>
  <c r="R207" i="1"/>
  <c r="S206" i="1"/>
  <c r="Q206" i="1" s="1"/>
  <c r="R206" i="1"/>
  <c r="S205" i="1"/>
  <c r="Q205" i="1" s="1"/>
  <c r="R205" i="1"/>
  <c r="S204" i="1"/>
  <c r="Q204" i="1" s="1"/>
  <c r="R204" i="1"/>
  <c r="S202" i="1"/>
  <c r="R202" i="1"/>
  <c r="S201" i="1"/>
  <c r="Q201" i="1" s="1"/>
  <c r="R201" i="1"/>
  <c r="S200" i="1"/>
  <c r="R200" i="1"/>
  <c r="S199" i="1"/>
  <c r="R199" i="1"/>
  <c r="S198" i="1"/>
  <c r="Q198" i="1" s="1"/>
  <c r="R198" i="1"/>
  <c r="G292" i="1"/>
  <c r="F292" i="1"/>
  <c r="G291" i="1"/>
  <c r="F291" i="1"/>
  <c r="G290" i="1"/>
  <c r="F290" i="1"/>
  <c r="G289" i="1"/>
  <c r="F289" i="1"/>
  <c r="G288" i="1"/>
  <c r="F288" i="1"/>
  <c r="G286" i="1"/>
  <c r="F286" i="1"/>
  <c r="G285" i="1"/>
  <c r="F285" i="1"/>
  <c r="G284" i="1"/>
  <c r="F284" i="1"/>
  <c r="G283" i="1"/>
  <c r="F283" i="1"/>
  <c r="G282" i="1"/>
  <c r="F282" i="1"/>
  <c r="G280" i="1"/>
  <c r="F280" i="1"/>
  <c r="G279" i="1"/>
  <c r="F279" i="1"/>
  <c r="G278" i="1"/>
  <c r="F278" i="1"/>
  <c r="G277" i="1"/>
  <c r="F277" i="1"/>
  <c r="G276" i="1"/>
  <c r="F276" i="1"/>
  <c r="G274" i="1"/>
  <c r="F274" i="1"/>
  <c r="G273" i="1"/>
  <c r="F273" i="1"/>
  <c r="G272" i="1"/>
  <c r="F272" i="1"/>
  <c r="G271" i="1"/>
  <c r="F271" i="1"/>
  <c r="G270" i="1"/>
  <c r="F270" i="1"/>
  <c r="G268" i="1"/>
  <c r="F268" i="1"/>
  <c r="G267" i="1"/>
  <c r="F267" i="1"/>
  <c r="G266" i="1"/>
  <c r="F266" i="1"/>
  <c r="G265" i="1"/>
  <c r="F265" i="1"/>
  <c r="G264" i="1"/>
  <c r="F264" i="1"/>
  <c r="G262" i="1"/>
  <c r="F262" i="1"/>
  <c r="G261" i="1"/>
  <c r="F261" i="1"/>
  <c r="G260" i="1"/>
  <c r="F260" i="1"/>
  <c r="G259" i="1"/>
  <c r="F259" i="1"/>
  <c r="G258" i="1"/>
  <c r="F258" i="1"/>
  <c r="G256" i="1"/>
  <c r="F256" i="1"/>
  <c r="G255" i="1"/>
  <c r="F255" i="1"/>
  <c r="G254" i="1"/>
  <c r="F254" i="1"/>
  <c r="G253" i="1"/>
  <c r="F253" i="1"/>
  <c r="G252" i="1"/>
  <c r="F252" i="1"/>
  <c r="G250" i="1"/>
  <c r="F250" i="1"/>
  <c r="G249" i="1"/>
  <c r="F249" i="1"/>
  <c r="G248" i="1"/>
  <c r="F248" i="1"/>
  <c r="G247" i="1"/>
  <c r="F247" i="1"/>
  <c r="G246" i="1"/>
  <c r="F246" i="1"/>
  <c r="G244" i="1"/>
  <c r="F244" i="1"/>
  <c r="G243" i="1"/>
  <c r="F243" i="1"/>
  <c r="G242" i="1"/>
  <c r="F242" i="1"/>
  <c r="G241" i="1"/>
  <c r="F241" i="1"/>
  <c r="G240" i="1"/>
  <c r="F240" i="1"/>
  <c r="G238" i="1"/>
  <c r="F238" i="1"/>
  <c r="G237" i="1"/>
  <c r="F237" i="1"/>
  <c r="G236" i="1"/>
  <c r="F236" i="1"/>
  <c r="G235" i="1"/>
  <c r="F235" i="1"/>
  <c r="G234" i="1"/>
  <c r="F234" i="1"/>
  <c r="G232" i="1"/>
  <c r="F232" i="1"/>
  <c r="G231" i="1"/>
  <c r="F231" i="1"/>
  <c r="G230" i="1"/>
  <c r="F230" i="1"/>
  <c r="G229" i="1"/>
  <c r="F229" i="1"/>
  <c r="G228" i="1"/>
  <c r="F228" i="1"/>
  <c r="G226" i="1"/>
  <c r="F226" i="1"/>
  <c r="G225" i="1"/>
  <c r="F225" i="1"/>
  <c r="G224" i="1"/>
  <c r="F224" i="1"/>
  <c r="G223" i="1"/>
  <c r="F223" i="1"/>
  <c r="G222" i="1"/>
  <c r="F222" i="1"/>
  <c r="G220" i="1"/>
  <c r="F220" i="1"/>
  <c r="G219" i="1"/>
  <c r="F219" i="1"/>
  <c r="G218" i="1"/>
  <c r="F218" i="1"/>
  <c r="G217" i="1"/>
  <c r="F217" i="1"/>
  <c r="G216" i="1"/>
  <c r="F216" i="1"/>
  <c r="G214" i="1"/>
  <c r="F214" i="1"/>
  <c r="G213" i="1"/>
  <c r="F213" i="1"/>
  <c r="G212" i="1"/>
  <c r="F212" i="1"/>
  <c r="G211" i="1"/>
  <c r="F211" i="1"/>
  <c r="G210" i="1"/>
  <c r="F210" i="1"/>
  <c r="G208" i="1"/>
  <c r="F208" i="1"/>
  <c r="G207" i="1"/>
  <c r="F207" i="1"/>
  <c r="G206" i="1"/>
  <c r="F206" i="1"/>
  <c r="G205" i="1"/>
  <c r="F205" i="1"/>
  <c r="G204" i="1"/>
  <c r="F204" i="1"/>
  <c r="F199" i="1"/>
  <c r="G199" i="1"/>
  <c r="F200" i="1"/>
  <c r="G200" i="1"/>
  <c r="F201" i="1"/>
  <c r="G201" i="1"/>
  <c r="F202" i="1"/>
  <c r="G202" i="1"/>
  <c r="G198" i="1"/>
  <c r="F198" i="1"/>
  <c r="M98" i="1"/>
  <c r="L98" i="1"/>
  <c r="M97" i="1"/>
  <c r="L97" i="1"/>
  <c r="M96" i="1"/>
  <c r="L96" i="1"/>
  <c r="M95" i="1"/>
  <c r="L95" i="1"/>
  <c r="M94" i="1"/>
  <c r="L94" i="1"/>
  <c r="M92" i="1"/>
  <c r="L92" i="1"/>
  <c r="M91" i="1"/>
  <c r="L91" i="1"/>
  <c r="M90" i="1"/>
  <c r="L90" i="1"/>
  <c r="M89" i="1"/>
  <c r="L89" i="1"/>
  <c r="M88" i="1"/>
  <c r="L88" i="1"/>
  <c r="M86" i="1"/>
  <c r="L86" i="1"/>
  <c r="M85" i="1"/>
  <c r="L85" i="1"/>
  <c r="M84" i="1"/>
  <c r="L84" i="1"/>
  <c r="M83" i="1"/>
  <c r="L83" i="1"/>
  <c r="M82" i="1"/>
  <c r="L82" i="1"/>
  <c r="M80" i="1"/>
  <c r="L80" i="1"/>
  <c r="M79" i="1"/>
  <c r="L79" i="1"/>
  <c r="M78" i="1"/>
  <c r="L78" i="1"/>
  <c r="M77" i="1"/>
  <c r="L77" i="1"/>
  <c r="M76" i="1"/>
  <c r="L76" i="1"/>
  <c r="M74" i="1"/>
  <c r="L74" i="1"/>
  <c r="M73" i="1"/>
  <c r="L73" i="1"/>
  <c r="M72" i="1"/>
  <c r="L72" i="1"/>
  <c r="M71" i="1"/>
  <c r="L71" i="1"/>
  <c r="M70" i="1"/>
  <c r="L70" i="1"/>
  <c r="M68" i="1"/>
  <c r="L68" i="1"/>
  <c r="M67" i="1"/>
  <c r="L67" i="1"/>
  <c r="M66" i="1"/>
  <c r="L66" i="1"/>
  <c r="M65" i="1"/>
  <c r="L65" i="1"/>
  <c r="M64" i="1"/>
  <c r="L64" i="1"/>
  <c r="M62" i="1"/>
  <c r="L62" i="1"/>
  <c r="M61" i="1"/>
  <c r="L61" i="1"/>
  <c r="M60" i="1"/>
  <c r="L60" i="1"/>
  <c r="M59" i="1"/>
  <c r="L59" i="1"/>
  <c r="M58" i="1"/>
  <c r="L58" i="1"/>
  <c r="M56" i="1"/>
  <c r="L56" i="1"/>
  <c r="M55" i="1"/>
  <c r="L55" i="1"/>
  <c r="M54" i="1"/>
  <c r="L54" i="1"/>
  <c r="M53" i="1"/>
  <c r="L53" i="1"/>
  <c r="M52" i="1"/>
  <c r="L52" i="1"/>
  <c r="M50" i="1"/>
  <c r="L50" i="1"/>
  <c r="M49" i="1"/>
  <c r="L49" i="1"/>
  <c r="M48" i="1"/>
  <c r="L48" i="1"/>
  <c r="M47" i="1"/>
  <c r="L47" i="1"/>
  <c r="M46" i="1"/>
  <c r="L46" i="1"/>
  <c r="M44" i="1"/>
  <c r="L44" i="1"/>
  <c r="M43" i="1"/>
  <c r="L43" i="1"/>
  <c r="M42" i="1"/>
  <c r="L42" i="1"/>
  <c r="M41" i="1"/>
  <c r="L41" i="1"/>
  <c r="M40" i="1"/>
  <c r="L40" i="1"/>
  <c r="M38" i="1"/>
  <c r="L38" i="1"/>
  <c r="M37" i="1"/>
  <c r="L37" i="1"/>
  <c r="M36" i="1"/>
  <c r="L36" i="1"/>
  <c r="M35" i="1"/>
  <c r="L35" i="1"/>
  <c r="M34" i="1"/>
  <c r="L34" i="1"/>
  <c r="M32" i="1"/>
  <c r="L32" i="1"/>
  <c r="M31" i="1"/>
  <c r="L31" i="1"/>
  <c r="M30" i="1"/>
  <c r="L30" i="1"/>
  <c r="M29" i="1"/>
  <c r="L29" i="1"/>
  <c r="M28" i="1"/>
  <c r="L28" i="1"/>
  <c r="M26" i="1"/>
  <c r="L26" i="1"/>
  <c r="M25" i="1"/>
  <c r="L25" i="1"/>
  <c r="M24" i="1"/>
  <c r="L24" i="1"/>
  <c r="M23" i="1"/>
  <c r="L23" i="1"/>
  <c r="M22" i="1"/>
  <c r="L22" i="1"/>
  <c r="M20" i="1"/>
  <c r="L20" i="1"/>
  <c r="M19" i="1"/>
  <c r="L19" i="1"/>
  <c r="M18" i="1"/>
  <c r="L18" i="1"/>
  <c r="M17" i="1"/>
  <c r="L17" i="1"/>
  <c r="M16" i="1"/>
  <c r="L16" i="1"/>
  <c r="M14" i="1"/>
  <c r="L14" i="1"/>
  <c r="M13" i="1"/>
  <c r="L13" i="1"/>
  <c r="M12" i="1"/>
  <c r="L12" i="1"/>
  <c r="M11" i="1"/>
  <c r="L11" i="1"/>
  <c r="M10" i="1"/>
  <c r="L10" i="1"/>
  <c r="BG196" i="1"/>
  <c r="BF196" i="1"/>
  <c r="BG195" i="1"/>
  <c r="BF195" i="1"/>
  <c r="BG194" i="1"/>
  <c r="BF194" i="1"/>
  <c r="BG193" i="1"/>
  <c r="BF193" i="1"/>
  <c r="BG192" i="1"/>
  <c r="BF192" i="1"/>
  <c r="BG191" i="1"/>
  <c r="BF191" i="1"/>
  <c r="BG190" i="1"/>
  <c r="BF190" i="1"/>
  <c r="BG189" i="1"/>
  <c r="BF189" i="1"/>
  <c r="BG188" i="1"/>
  <c r="BF188" i="1"/>
  <c r="BG187" i="1"/>
  <c r="BF187" i="1"/>
  <c r="BG186" i="1"/>
  <c r="BF186" i="1"/>
  <c r="BG185" i="1"/>
  <c r="BF185" i="1"/>
  <c r="BG184" i="1"/>
  <c r="BF184" i="1"/>
  <c r="BG183" i="1"/>
  <c r="BF183" i="1"/>
  <c r="BG182" i="1"/>
  <c r="BF182" i="1"/>
  <c r="BG181" i="1"/>
  <c r="BF181" i="1"/>
  <c r="BG180" i="1"/>
  <c r="BF180" i="1"/>
  <c r="BG179" i="1"/>
  <c r="BF179" i="1"/>
  <c r="BG178" i="1"/>
  <c r="BF178" i="1"/>
  <c r="BG177" i="1"/>
  <c r="BF177" i="1"/>
  <c r="BG176" i="1"/>
  <c r="BF176" i="1"/>
  <c r="BG175" i="1"/>
  <c r="BF175" i="1"/>
  <c r="BG174" i="1"/>
  <c r="BF174" i="1"/>
  <c r="BG173" i="1"/>
  <c r="BF173" i="1"/>
  <c r="BG172" i="1"/>
  <c r="BF172" i="1"/>
  <c r="BG171" i="1"/>
  <c r="BF171" i="1"/>
  <c r="BG170" i="1"/>
  <c r="BF170" i="1"/>
  <c r="BG169" i="1"/>
  <c r="BF169" i="1"/>
  <c r="BG168" i="1"/>
  <c r="BF168" i="1"/>
  <c r="BG167" i="1"/>
  <c r="BF167" i="1"/>
  <c r="BG166" i="1"/>
  <c r="BF166" i="1"/>
  <c r="BG165" i="1"/>
  <c r="BF165" i="1"/>
  <c r="BG164" i="1"/>
  <c r="BF164" i="1"/>
  <c r="BG163" i="1"/>
  <c r="BF163" i="1"/>
  <c r="BG162" i="1"/>
  <c r="BF162" i="1"/>
  <c r="BG161" i="1"/>
  <c r="BF161" i="1"/>
  <c r="BG160" i="1"/>
  <c r="BF160" i="1"/>
  <c r="BG159" i="1"/>
  <c r="BF159" i="1"/>
  <c r="BG158" i="1"/>
  <c r="BF158" i="1"/>
  <c r="BG157" i="1"/>
  <c r="BF157" i="1"/>
  <c r="BG156" i="1"/>
  <c r="BF156" i="1"/>
  <c r="BG155" i="1"/>
  <c r="BF155" i="1"/>
  <c r="BG154" i="1"/>
  <c r="BF154" i="1"/>
  <c r="BG153" i="1"/>
  <c r="BF153" i="1"/>
  <c r="BG152" i="1"/>
  <c r="BF152" i="1"/>
  <c r="BG151" i="1"/>
  <c r="BF151" i="1"/>
  <c r="BG150" i="1"/>
  <c r="BF150" i="1"/>
  <c r="BG149" i="1"/>
  <c r="BF149" i="1"/>
  <c r="BG148" i="1"/>
  <c r="BF148" i="1"/>
  <c r="BG147" i="1"/>
  <c r="BF147" i="1"/>
  <c r="BG146" i="1"/>
  <c r="BF146" i="1"/>
  <c r="BG145" i="1"/>
  <c r="BF145" i="1"/>
  <c r="BG144" i="1"/>
  <c r="BF144" i="1"/>
  <c r="BG143" i="1"/>
  <c r="BF143" i="1"/>
  <c r="BG142" i="1"/>
  <c r="BF142" i="1"/>
  <c r="BG141" i="1"/>
  <c r="BF141" i="1"/>
  <c r="BG140" i="1"/>
  <c r="BF140" i="1"/>
  <c r="BG139" i="1"/>
  <c r="BF139" i="1"/>
  <c r="BG138" i="1"/>
  <c r="BF138" i="1"/>
  <c r="BG137" i="1"/>
  <c r="BF137" i="1"/>
  <c r="BG136" i="1"/>
  <c r="BF136" i="1"/>
  <c r="BG135" i="1"/>
  <c r="BF135" i="1"/>
  <c r="BG134" i="1"/>
  <c r="BF134" i="1"/>
  <c r="BG133" i="1"/>
  <c r="BF133" i="1"/>
  <c r="BG132" i="1"/>
  <c r="BF132" i="1"/>
  <c r="BG131" i="1"/>
  <c r="BF131" i="1"/>
  <c r="BG130" i="1"/>
  <c r="BF130" i="1"/>
  <c r="BG129" i="1"/>
  <c r="BF129" i="1"/>
  <c r="BG128" i="1"/>
  <c r="BF128" i="1"/>
  <c r="BG127" i="1"/>
  <c r="BF127" i="1"/>
  <c r="BG126" i="1"/>
  <c r="BF126" i="1"/>
  <c r="BG125" i="1"/>
  <c r="BF125" i="1"/>
  <c r="BG124" i="1"/>
  <c r="BF124" i="1"/>
  <c r="BG123" i="1"/>
  <c r="BF123" i="1"/>
  <c r="BG122" i="1"/>
  <c r="BF122" i="1"/>
  <c r="BG121" i="1"/>
  <c r="BF121" i="1"/>
  <c r="BG120" i="1"/>
  <c r="BF120" i="1"/>
  <c r="BG119" i="1"/>
  <c r="BF119" i="1"/>
  <c r="BG118" i="1"/>
  <c r="BF118" i="1"/>
  <c r="BG117" i="1"/>
  <c r="BF117" i="1"/>
  <c r="BG116" i="1"/>
  <c r="BF116" i="1"/>
  <c r="BG115" i="1"/>
  <c r="BF115" i="1"/>
  <c r="BG114" i="1"/>
  <c r="BF114" i="1"/>
  <c r="BG113" i="1"/>
  <c r="BF113" i="1"/>
  <c r="BG112" i="1"/>
  <c r="BF112" i="1"/>
  <c r="BG111" i="1"/>
  <c r="BF111" i="1"/>
  <c r="BG110" i="1"/>
  <c r="BF110" i="1"/>
  <c r="BG109" i="1"/>
  <c r="BF109" i="1"/>
  <c r="BG108" i="1"/>
  <c r="BF108" i="1"/>
  <c r="BG107" i="1"/>
  <c r="BF107" i="1"/>
  <c r="BG98" i="1"/>
  <c r="BF98" i="1"/>
  <c r="BG97" i="1"/>
  <c r="BF97" i="1"/>
  <c r="BG96" i="1"/>
  <c r="BF96" i="1"/>
  <c r="BG95" i="1"/>
  <c r="BF95" i="1"/>
  <c r="BG94" i="1"/>
  <c r="BF94" i="1"/>
  <c r="BG92" i="1"/>
  <c r="BF92" i="1"/>
  <c r="BG91" i="1"/>
  <c r="BF91" i="1"/>
  <c r="BG90" i="1"/>
  <c r="BF90" i="1"/>
  <c r="BG89" i="1"/>
  <c r="BF89" i="1"/>
  <c r="BG88" i="1"/>
  <c r="BF88" i="1"/>
  <c r="BG86" i="1"/>
  <c r="BF86" i="1"/>
  <c r="BG85" i="1"/>
  <c r="BF85" i="1"/>
  <c r="BG84" i="1"/>
  <c r="BF84" i="1"/>
  <c r="BG83" i="1"/>
  <c r="BF83" i="1"/>
  <c r="BG82" i="1"/>
  <c r="BF82" i="1"/>
  <c r="BG80" i="1"/>
  <c r="BF80" i="1"/>
  <c r="BG79" i="1"/>
  <c r="BF79" i="1"/>
  <c r="BG78" i="1"/>
  <c r="BF78" i="1"/>
  <c r="BG77" i="1"/>
  <c r="BF77" i="1"/>
  <c r="BG76" i="1"/>
  <c r="BF76" i="1"/>
  <c r="BG74" i="1"/>
  <c r="BF74" i="1"/>
  <c r="BG73" i="1"/>
  <c r="BF73" i="1"/>
  <c r="BG72" i="1"/>
  <c r="BF72" i="1"/>
  <c r="BG71" i="1"/>
  <c r="BF71" i="1"/>
  <c r="BG70" i="1"/>
  <c r="BF70" i="1"/>
  <c r="BG68" i="1"/>
  <c r="BF68" i="1"/>
  <c r="BG67" i="1"/>
  <c r="BF67" i="1"/>
  <c r="BG66" i="1"/>
  <c r="BF66" i="1"/>
  <c r="BG65" i="1"/>
  <c r="BF65" i="1"/>
  <c r="BG64" i="1"/>
  <c r="BF64" i="1"/>
  <c r="BG62" i="1"/>
  <c r="BF62" i="1"/>
  <c r="BG61" i="1"/>
  <c r="BF61" i="1"/>
  <c r="BG60" i="1"/>
  <c r="BF60" i="1"/>
  <c r="BG59" i="1"/>
  <c r="BF59" i="1"/>
  <c r="BG58" i="1"/>
  <c r="BF58" i="1"/>
  <c r="BG56" i="1"/>
  <c r="BF56" i="1"/>
  <c r="BG55" i="1"/>
  <c r="BF55" i="1"/>
  <c r="BG54" i="1"/>
  <c r="BF54" i="1"/>
  <c r="BG53" i="1"/>
  <c r="BF53" i="1"/>
  <c r="BG52" i="1"/>
  <c r="BF52" i="1"/>
  <c r="BG50" i="1"/>
  <c r="BF50" i="1"/>
  <c r="BG49" i="1"/>
  <c r="BF49" i="1"/>
  <c r="BG48" i="1"/>
  <c r="BF48" i="1"/>
  <c r="BG47" i="1"/>
  <c r="BF47" i="1"/>
  <c r="BG46" i="1"/>
  <c r="BF46" i="1"/>
  <c r="BG44" i="1"/>
  <c r="BF44" i="1"/>
  <c r="BG43" i="1"/>
  <c r="BF43" i="1"/>
  <c r="BG42" i="1"/>
  <c r="BF42" i="1"/>
  <c r="BG41" i="1"/>
  <c r="BF41" i="1"/>
  <c r="BG40" i="1"/>
  <c r="BF40" i="1"/>
  <c r="BG38" i="1"/>
  <c r="BF38" i="1"/>
  <c r="BG37" i="1"/>
  <c r="BF37" i="1"/>
  <c r="BG36" i="1"/>
  <c r="BF36" i="1"/>
  <c r="BG35" i="1"/>
  <c r="BF35" i="1"/>
  <c r="BG34" i="1"/>
  <c r="BF34" i="1"/>
  <c r="BG32" i="1"/>
  <c r="BF32" i="1"/>
  <c r="BG31" i="1"/>
  <c r="BF31" i="1"/>
  <c r="BG30" i="1"/>
  <c r="BF30" i="1"/>
  <c r="BG29" i="1"/>
  <c r="BF29" i="1"/>
  <c r="BG28" i="1"/>
  <c r="BF28" i="1"/>
  <c r="BG26" i="1"/>
  <c r="BF26" i="1"/>
  <c r="BG25" i="1"/>
  <c r="BF25" i="1"/>
  <c r="BG24" i="1"/>
  <c r="BF24" i="1"/>
  <c r="BG23" i="1"/>
  <c r="BF23" i="1"/>
  <c r="BG22" i="1"/>
  <c r="BF22" i="1"/>
  <c r="BG20" i="1"/>
  <c r="BF20" i="1"/>
  <c r="BG19" i="1"/>
  <c r="BF19" i="1"/>
  <c r="BG18" i="1"/>
  <c r="BF18" i="1"/>
  <c r="BG17" i="1"/>
  <c r="BF17" i="1"/>
  <c r="BG16" i="1"/>
  <c r="BF16" i="1"/>
  <c r="BG14" i="1"/>
  <c r="BF14" i="1"/>
  <c r="BG13" i="1"/>
  <c r="BF13" i="1"/>
  <c r="BG12" i="1"/>
  <c r="BF12" i="1"/>
  <c r="BG11" i="1"/>
  <c r="BF11" i="1"/>
  <c r="BG10" i="1"/>
  <c r="BF10" i="1"/>
  <c r="AW196" i="1"/>
  <c r="AV196" i="1"/>
  <c r="AW195" i="1"/>
  <c r="AV195" i="1"/>
  <c r="AW194" i="1"/>
  <c r="AV194" i="1"/>
  <c r="AW193" i="1"/>
  <c r="AV193" i="1"/>
  <c r="AW192" i="1"/>
  <c r="AV192" i="1"/>
  <c r="AW191" i="1"/>
  <c r="AV191" i="1"/>
  <c r="AW190" i="1"/>
  <c r="AV190" i="1"/>
  <c r="AW189" i="1"/>
  <c r="AV189" i="1"/>
  <c r="AW188" i="1"/>
  <c r="AV188" i="1"/>
  <c r="AW187" i="1"/>
  <c r="AV187" i="1"/>
  <c r="AW186" i="1"/>
  <c r="AV186" i="1"/>
  <c r="AW185" i="1"/>
  <c r="AV185" i="1"/>
  <c r="AW184" i="1"/>
  <c r="AV184" i="1"/>
  <c r="AW183" i="1"/>
  <c r="AV183" i="1"/>
  <c r="AW182" i="1"/>
  <c r="AV182" i="1"/>
  <c r="AW181" i="1"/>
  <c r="AV181" i="1"/>
  <c r="AW180" i="1"/>
  <c r="AV180" i="1"/>
  <c r="AW179" i="1"/>
  <c r="AV179" i="1"/>
  <c r="AW178" i="1"/>
  <c r="AV178" i="1"/>
  <c r="AW177" i="1"/>
  <c r="AV177" i="1"/>
  <c r="AW176" i="1"/>
  <c r="AV176" i="1"/>
  <c r="AW175" i="1"/>
  <c r="AV175" i="1"/>
  <c r="AW174" i="1"/>
  <c r="AV174" i="1"/>
  <c r="AW173" i="1"/>
  <c r="AV173" i="1"/>
  <c r="AW172" i="1"/>
  <c r="AV172" i="1"/>
  <c r="AW171" i="1"/>
  <c r="AV171" i="1"/>
  <c r="AW170" i="1"/>
  <c r="AV170" i="1"/>
  <c r="AW169" i="1"/>
  <c r="AV169" i="1"/>
  <c r="AW168" i="1"/>
  <c r="AV168" i="1"/>
  <c r="AW167" i="1"/>
  <c r="AV167" i="1"/>
  <c r="AW166" i="1"/>
  <c r="AV166" i="1"/>
  <c r="AW165" i="1"/>
  <c r="AV165" i="1"/>
  <c r="AW164" i="1"/>
  <c r="AV164" i="1"/>
  <c r="AW163" i="1"/>
  <c r="AV163" i="1"/>
  <c r="AW162" i="1"/>
  <c r="AV162" i="1"/>
  <c r="AW161" i="1"/>
  <c r="AV161" i="1"/>
  <c r="AW160" i="1"/>
  <c r="AV160" i="1"/>
  <c r="AW159" i="1"/>
  <c r="AV159" i="1"/>
  <c r="AW158" i="1"/>
  <c r="AV158" i="1"/>
  <c r="AW157" i="1"/>
  <c r="AV157" i="1"/>
  <c r="AW156" i="1"/>
  <c r="AV156" i="1"/>
  <c r="AW155" i="1"/>
  <c r="AV155" i="1"/>
  <c r="AW154" i="1"/>
  <c r="AV154" i="1"/>
  <c r="AW153" i="1"/>
  <c r="AV153" i="1"/>
  <c r="AW152" i="1"/>
  <c r="AV152" i="1"/>
  <c r="AW151" i="1"/>
  <c r="AV151" i="1"/>
  <c r="AW150" i="1"/>
  <c r="AV150" i="1"/>
  <c r="AW149" i="1"/>
  <c r="AV149" i="1"/>
  <c r="AW148" i="1"/>
  <c r="AV148" i="1"/>
  <c r="AW147" i="1"/>
  <c r="AV147" i="1"/>
  <c r="AW146" i="1"/>
  <c r="AV146" i="1"/>
  <c r="AW145" i="1"/>
  <c r="AV145" i="1"/>
  <c r="AW144" i="1"/>
  <c r="AV144" i="1"/>
  <c r="AW143" i="1"/>
  <c r="AV143" i="1"/>
  <c r="AW142" i="1"/>
  <c r="AV142" i="1"/>
  <c r="AW141" i="1"/>
  <c r="AV141" i="1"/>
  <c r="AW140" i="1"/>
  <c r="AV140" i="1"/>
  <c r="AW139" i="1"/>
  <c r="AV139" i="1"/>
  <c r="AW138" i="1"/>
  <c r="AV138" i="1"/>
  <c r="AW137" i="1"/>
  <c r="AV137" i="1"/>
  <c r="AW136" i="1"/>
  <c r="AV136" i="1"/>
  <c r="AW135" i="1"/>
  <c r="AV135" i="1"/>
  <c r="AW134" i="1"/>
  <c r="AV134" i="1"/>
  <c r="AW133" i="1"/>
  <c r="AV133" i="1"/>
  <c r="AW132" i="1"/>
  <c r="AV132" i="1"/>
  <c r="AW131" i="1"/>
  <c r="AV131" i="1"/>
  <c r="AW130" i="1"/>
  <c r="AV130" i="1"/>
  <c r="AW129" i="1"/>
  <c r="AV129" i="1"/>
  <c r="AW128" i="1"/>
  <c r="AV128" i="1"/>
  <c r="AW127" i="1"/>
  <c r="AV127" i="1"/>
  <c r="AW126" i="1"/>
  <c r="AV126" i="1"/>
  <c r="AW125" i="1"/>
  <c r="AV125" i="1"/>
  <c r="AW124" i="1"/>
  <c r="AV124" i="1"/>
  <c r="AW123" i="1"/>
  <c r="AV123" i="1"/>
  <c r="AW122" i="1"/>
  <c r="AV122" i="1"/>
  <c r="AW121" i="1"/>
  <c r="AV121" i="1"/>
  <c r="AW120" i="1"/>
  <c r="AV120" i="1"/>
  <c r="AW119" i="1"/>
  <c r="AV119" i="1"/>
  <c r="AW118" i="1"/>
  <c r="AV118" i="1"/>
  <c r="AW117" i="1"/>
  <c r="AV117" i="1"/>
  <c r="AW116" i="1"/>
  <c r="AV116" i="1"/>
  <c r="AW115" i="1"/>
  <c r="AV115" i="1"/>
  <c r="AW114" i="1"/>
  <c r="AV114" i="1"/>
  <c r="AW113" i="1"/>
  <c r="AV113" i="1"/>
  <c r="AW112" i="1"/>
  <c r="AV112" i="1"/>
  <c r="AW111" i="1"/>
  <c r="AV111" i="1"/>
  <c r="AW110" i="1"/>
  <c r="AV110" i="1"/>
  <c r="AW109" i="1"/>
  <c r="AV109" i="1"/>
  <c r="AW108" i="1"/>
  <c r="AV108" i="1"/>
  <c r="AW107" i="1"/>
  <c r="AV107" i="1"/>
  <c r="AW98" i="1"/>
  <c r="AV98" i="1"/>
  <c r="AW97" i="1"/>
  <c r="AV97" i="1"/>
  <c r="AW96" i="1"/>
  <c r="AV96" i="1"/>
  <c r="AW95" i="1"/>
  <c r="AV95" i="1"/>
  <c r="AW94" i="1"/>
  <c r="AV94" i="1"/>
  <c r="AW92" i="1"/>
  <c r="AV92" i="1"/>
  <c r="AW91" i="1"/>
  <c r="AV91" i="1"/>
  <c r="AW90" i="1"/>
  <c r="AV90" i="1"/>
  <c r="AW89" i="1"/>
  <c r="AV89" i="1"/>
  <c r="AW88" i="1"/>
  <c r="AV88" i="1"/>
  <c r="AW86" i="1"/>
  <c r="AV86" i="1"/>
  <c r="AW85" i="1"/>
  <c r="AV85" i="1"/>
  <c r="AW84" i="1"/>
  <c r="AV84" i="1"/>
  <c r="AW83" i="1"/>
  <c r="AV83" i="1"/>
  <c r="AW82" i="1"/>
  <c r="AV82" i="1"/>
  <c r="AW80" i="1"/>
  <c r="AV80" i="1"/>
  <c r="AW79" i="1"/>
  <c r="AV79" i="1"/>
  <c r="AW78" i="1"/>
  <c r="AV78" i="1"/>
  <c r="AW77" i="1"/>
  <c r="AV77" i="1"/>
  <c r="AW76" i="1"/>
  <c r="AV76" i="1"/>
  <c r="AW74" i="1"/>
  <c r="AV74" i="1"/>
  <c r="AW73" i="1"/>
  <c r="AV73" i="1"/>
  <c r="AW72" i="1"/>
  <c r="AV72" i="1"/>
  <c r="AW71" i="1"/>
  <c r="AV71" i="1"/>
  <c r="AW70" i="1"/>
  <c r="AV70" i="1"/>
  <c r="AW68" i="1"/>
  <c r="AV68" i="1"/>
  <c r="AW67" i="1"/>
  <c r="AV67" i="1"/>
  <c r="AW66" i="1"/>
  <c r="AV66" i="1"/>
  <c r="AW65" i="1"/>
  <c r="AV65" i="1"/>
  <c r="AW64" i="1"/>
  <c r="AV64" i="1"/>
  <c r="AW62" i="1"/>
  <c r="AV62" i="1"/>
  <c r="AW61" i="1"/>
  <c r="AV61" i="1"/>
  <c r="AW60" i="1"/>
  <c r="AV60" i="1"/>
  <c r="AW59" i="1"/>
  <c r="AV59" i="1"/>
  <c r="AW58" i="1"/>
  <c r="AV58" i="1"/>
  <c r="AW56" i="1"/>
  <c r="AV56" i="1"/>
  <c r="AW55" i="1"/>
  <c r="AV55" i="1"/>
  <c r="AW54" i="1"/>
  <c r="AV54" i="1"/>
  <c r="AW53" i="1"/>
  <c r="AV53" i="1"/>
  <c r="AW52" i="1"/>
  <c r="AV52" i="1"/>
  <c r="AW50" i="1"/>
  <c r="AV50" i="1"/>
  <c r="AW49" i="1"/>
  <c r="AV49" i="1"/>
  <c r="AW48" i="1"/>
  <c r="AV48" i="1"/>
  <c r="AW47" i="1"/>
  <c r="AV47" i="1"/>
  <c r="AW46" i="1"/>
  <c r="AV46" i="1"/>
  <c r="AW44" i="1"/>
  <c r="AV44" i="1"/>
  <c r="AW43" i="1"/>
  <c r="AV43" i="1"/>
  <c r="AW42" i="1"/>
  <c r="AV42" i="1"/>
  <c r="AW41" i="1"/>
  <c r="AV41" i="1"/>
  <c r="AW40" i="1"/>
  <c r="AV40" i="1"/>
  <c r="AW38" i="1"/>
  <c r="AV38" i="1"/>
  <c r="AW37" i="1"/>
  <c r="AV37" i="1"/>
  <c r="AW36" i="1"/>
  <c r="AV36" i="1"/>
  <c r="AW35" i="1"/>
  <c r="AV35" i="1"/>
  <c r="AW34" i="1"/>
  <c r="AV34" i="1"/>
  <c r="AW32" i="1"/>
  <c r="AV32" i="1"/>
  <c r="AW31" i="1"/>
  <c r="AV31" i="1"/>
  <c r="AW30" i="1"/>
  <c r="AV30" i="1"/>
  <c r="AW29" i="1"/>
  <c r="AV29" i="1"/>
  <c r="AW28" i="1"/>
  <c r="AV28" i="1"/>
  <c r="AW26" i="1"/>
  <c r="AV26" i="1"/>
  <c r="AW25" i="1"/>
  <c r="AV25" i="1"/>
  <c r="AW24" i="1"/>
  <c r="AV24" i="1"/>
  <c r="AW23" i="1"/>
  <c r="AV23" i="1"/>
  <c r="AW22" i="1"/>
  <c r="AV22" i="1"/>
  <c r="AW20" i="1"/>
  <c r="AV20" i="1"/>
  <c r="AW19" i="1"/>
  <c r="AV19" i="1"/>
  <c r="AW18" i="1"/>
  <c r="AV18" i="1"/>
  <c r="AW17" i="1"/>
  <c r="AV17" i="1"/>
  <c r="AW16" i="1"/>
  <c r="AV16" i="1"/>
  <c r="AW14" i="1"/>
  <c r="AV14" i="1"/>
  <c r="AW13" i="1"/>
  <c r="AV13" i="1"/>
  <c r="AW12" i="1"/>
  <c r="AV12" i="1"/>
  <c r="AW11" i="1"/>
  <c r="AV11" i="1"/>
  <c r="AW10" i="1"/>
  <c r="AV10" i="1"/>
  <c r="AM196" i="1"/>
  <c r="AL196" i="1"/>
  <c r="AM195" i="1"/>
  <c r="AL195" i="1"/>
  <c r="AM194" i="1"/>
  <c r="AL194" i="1"/>
  <c r="AM193" i="1"/>
  <c r="AL193" i="1"/>
  <c r="AM192" i="1"/>
  <c r="AL192" i="1"/>
  <c r="AM191" i="1"/>
  <c r="AL191" i="1"/>
  <c r="AM190" i="1"/>
  <c r="AL190" i="1"/>
  <c r="AM189" i="1"/>
  <c r="AL189" i="1"/>
  <c r="AM188" i="1"/>
  <c r="AL188" i="1"/>
  <c r="AM187" i="1"/>
  <c r="AL187" i="1"/>
  <c r="AM186" i="1"/>
  <c r="AL186" i="1"/>
  <c r="AM185" i="1"/>
  <c r="AL185" i="1"/>
  <c r="AM184" i="1"/>
  <c r="AL184" i="1"/>
  <c r="AM183" i="1"/>
  <c r="AL183" i="1"/>
  <c r="AM182" i="1"/>
  <c r="AL182" i="1"/>
  <c r="AM181" i="1"/>
  <c r="AL181" i="1"/>
  <c r="AM180" i="1"/>
  <c r="AL180" i="1"/>
  <c r="AM179" i="1"/>
  <c r="AL179" i="1"/>
  <c r="AM178" i="1"/>
  <c r="AL178" i="1"/>
  <c r="AM177" i="1"/>
  <c r="AL177" i="1"/>
  <c r="AM176" i="1"/>
  <c r="AL176" i="1"/>
  <c r="AM175" i="1"/>
  <c r="AL175" i="1"/>
  <c r="AM174" i="1"/>
  <c r="AL174" i="1"/>
  <c r="AM173" i="1"/>
  <c r="AL173" i="1"/>
  <c r="AM172" i="1"/>
  <c r="AL172" i="1"/>
  <c r="AM171" i="1"/>
  <c r="AL171" i="1"/>
  <c r="AM170" i="1"/>
  <c r="AL170" i="1"/>
  <c r="AM169" i="1"/>
  <c r="AL169" i="1"/>
  <c r="AM168" i="1"/>
  <c r="AL168" i="1"/>
  <c r="AM167" i="1"/>
  <c r="AL167" i="1"/>
  <c r="AM166" i="1"/>
  <c r="AL166" i="1"/>
  <c r="AM165" i="1"/>
  <c r="AL165" i="1"/>
  <c r="AM164" i="1"/>
  <c r="AL164" i="1"/>
  <c r="AM163" i="1"/>
  <c r="AL163" i="1"/>
  <c r="AM162" i="1"/>
  <c r="AL162" i="1"/>
  <c r="AM161" i="1"/>
  <c r="AL161" i="1"/>
  <c r="AM160" i="1"/>
  <c r="AL160" i="1"/>
  <c r="AM159" i="1"/>
  <c r="AL159" i="1"/>
  <c r="AM158" i="1"/>
  <c r="AL158" i="1"/>
  <c r="AM157" i="1"/>
  <c r="AL157" i="1"/>
  <c r="AM156" i="1"/>
  <c r="AL156" i="1"/>
  <c r="AM155" i="1"/>
  <c r="AL155" i="1"/>
  <c r="AM154" i="1"/>
  <c r="AL154" i="1"/>
  <c r="AM153" i="1"/>
  <c r="AL153" i="1"/>
  <c r="AM152" i="1"/>
  <c r="AL152" i="1"/>
  <c r="AM151" i="1"/>
  <c r="AL151" i="1"/>
  <c r="AM150" i="1"/>
  <c r="AL150" i="1"/>
  <c r="AM149" i="1"/>
  <c r="AL149" i="1"/>
  <c r="AM148" i="1"/>
  <c r="AL148" i="1"/>
  <c r="AM147" i="1"/>
  <c r="AL147" i="1"/>
  <c r="AM146" i="1"/>
  <c r="AL146" i="1"/>
  <c r="AM145" i="1"/>
  <c r="AL145" i="1"/>
  <c r="AM144" i="1"/>
  <c r="AL144" i="1"/>
  <c r="AM143" i="1"/>
  <c r="AL143" i="1"/>
  <c r="AM142" i="1"/>
  <c r="AL142" i="1"/>
  <c r="AM141" i="1"/>
  <c r="AL141" i="1"/>
  <c r="AM140" i="1"/>
  <c r="AL140" i="1"/>
  <c r="AM139" i="1"/>
  <c r="AL139" i="1"/>
  <c r="AM138" i="1"/>
  <c r="AL138" i="1"/>
  <c r="AM137" i="1"/>
  <c r="AL137" i="1"/>
  <c r="AM136" i="1"/>
  <c r="AL136" i="1"/>
  <c r="AM135" i="1"/>
  <c r="AL135" i="1"/>
  <c r="AM134" i="1"/>
  <c r="AL134" i="1"/>
  <c r="AM133" i="1"/>
  <c r="AL133" i="1"/>
  <c r="AM132" i="1"/>
  <c r="AL132" i="1"/>
  <c r="AM131" i="1"/>
  <c r="AL131" i="1"/>
  <c r="AM130" i="1"/>
  <c r="AL130" i="1"/>
  <c r="AM129" i="1"/>
  <c r="AL129" i="1"/>
  <c r="AM128" i="1"/>
  <c r="AL128" i="1"/>
  <c r="AM127" i="1"/>
  <c r="AL127" i="1"/>
  <c r="AM126" i="1"/>
  <c r="AL126" i="1"/>
  <c r="AM125" i="1"/>
  <c r="AL125" i="1"/>
  <c r="AM124" i="1"/>
  <c r="AL124" i="1"/>
  <c r="AM123" i="1"/>
  <c r="AL123" i="1"/>
  <c r="AM122" i="1"/>
  <c r="AL122" i="1"/>
  <c r="AM121" i="1"/>
  <c r="AL121" i="1"/>
  <c r="AM120" i="1"/>
  <c r="AL120" i="1"/>
  <c r="AM119" i="1"/>
  <c r="AL119" i="1"/>
  <c r="AM118" i="1"/>
  <c r="AL118" i="1"/>
  <c r="AM117" i="1"/>
  <c r="AL117" i="1"/>
  <c r="AM116" i="1"/>
  <c r="AL116" i="1"/>
  <c r="AM115" i="1"/>
  <c r="AL115" i="1"/>
  <c r="AM114" i="1"/>
  <c r="AL114" i="1"/>
  <c r="AM113" i="1"/>
  <c r="AL113" i="1"/>
  <c r="AM112" i="1"/>
  <c r="AL112" i="1"/>
  <c r="AM111" i="1"/>
  <c r="AL111" i="1"/>
  <c r="AM110" i="1"/>
  <c r="AL110" i="1"/>
  <c r="AM109" i="1"/>
  <c r="AL109" i="1"/>
  <c r="AM108" i="1"/>
  <c r="AL108" i="1"/>
  <c r="AM107" i="1"/>
  <c r="AL107" i="1"/>
  <c r="AM98" i="1"/>
  <c r="AL98" i="1"/>
  <c r="AM97" i="1"/>
  <c r="AL97" i="1"/>
  <c r="AM96" i="1"/>
  <c r="AL96" i="1"/>
  <c r="AM95" i="1"/>
  <c r="AL95" i="1"/>
  <c r="AM94" i="1"/>
  <c r="AL94" i="1"/>
  <c r="AM92" i="1"/>
  <c r="AL92" i="1"/>
  <c r="AM91" i="1"/>
  <c r="AL91" i="1"/>
  <c r="AM90" i="1"/>
  <c r="AL90" i="1"/>
  <c r="AM89" i="1"/>
  <c r="AL89" i="1"/>
  <c r="AM88" i="1"/>
  <c r="AL88" i="1"/>
  <c r="AM86" i="1"/>
  <c r="AL86" i="1"/>
  <c r="AM85" i="1"/>
  <c r="AL85" i="1"/>
  <c r="AM84" i="1"/>
  <c r="AL84" i="1"/>
  <c r="AM83" i="1"/>
  <c r="AL83" i="1"/>
  <c r="AM82" i="1"/>
  <c r="AL82" i="1"/>
  <c r="AM80" i="1"/>
  <c r="AL80" i="1"/>
  <c r="AM79" i="1"/>
  <c r="AL79" i="1"/>
  <c r="AM78" i="1"/>
  <c r="AL78" i="1"/>
  <c r="AM77" i="1"/>
  <c r="AL77" i="1"/>
  <c r="AM76" i="1"/>
  <c r="AL76" i="1"/>
  <c r="AM74" i="1"/>
  <c r="AL74" i="1"/>
  <c r="AM73" i="1"/>
  <c r="AL73" i="1"/>
  <c r="AM72" i="1"/>
  <c r="AL72" i="1"/>
  <c r="AM71" i="1"/>
  <c r="AL71" i="1"/>
  <c r="AM70" i="1"/>
  <c r="AL70" i="1"/>
  <c r="AM68" i="1"/>
  <c r="AL68" i="1"/>
  <c r="AM67" i="1"/>
  <c r="AL67" i="1"/>
  <c r="AM66" i="1"/>
  <c r="AL66" i="1"/>
  <c r="AM65" i="1"/>
  <c r="AL65" i="1"/>
  <c r="AM64" i="1"/>
  <c r="AL64" i="1"/>
  <c r="AM62" i="1"/>
  <c r="AL62" i="1"/>
  <c r="AM61" i="1"/>
  <c r="AL61" i="1"/>
  <c r="AM60" i="1"/>
  <c r="AL60" i="1"/>
  <c r="AM59" i="1"/>
  <c r="AL59" i="1"/>
  <c r="AM58" i="1"/>
  <c r="AL58" i="1"/>
  <c r="AM56" i="1"/>
  <c r="AL56" i="1"/>
  <c r="AM55" i="1"/>
  <c r="AL55" i="1"/>
  <c r="AM54" i="1"/>
  <c r="AL54" i="1"/>
  <c r="AM53" i="1"/>
  <c r="AL53" i="1"/>
  <c r="AM52" i="1"/>
  <c r="AL52" i="1"/>
  <c r="AM50" i="1"/>
  <c r="AL50" i="1"/>
  <c r="AM49" i="1"/>
  <c r="AL49" i="1"/>
  <c r="AM48" i="1"/>
  <c r="AL48" i="1"/>
  <c r="AM47" i="1"/>
  <c r="AL47" i="1"/>
  <c r="AM46" i="1"/>
  <c r="AL46" i="1"/>
  <c r="AM44" i="1"/>
  <c r="AL44" i="1"/>
  <c r="AM43" i="1"/>
  <c r="AL43" i="1"/>
  <c r="AM42" i="1"/>
  <c r="AL42" i="1"/>
  <c r="AM41" i="1"/>
  <c r="AL41" i="1"/>
  <c r="AM40" i="1"/>
  <c r="AL40" i="1"/>
  <c r="AM38" i="1"/>
  <c r="AL38" i="1"/>
  <c r="AM37" i="1"/>
  <c r="AL37" i="1"/>
  <c r="AM36" i="1"/>
  <c r="AL36" i="1"/>
  <c r="AM35" i="1"/>
  <c r="AL35" i="1"/>
  <c r="AM34" i="1"/>
  <c r="AL34" i="1"/>
  <c r="AM32" i="1"/>
  <c r="AL32" i="1"/>
  <c r="AM31" i="1"/>
  <c r="AL31" i="1"/>
  <c r="AM30" i="1"/>
  <c r="AL30" i="1"/>
  <c r="AM29" i="1"/>
  <c r="AL29" i="1"/>
  <c r="AM28" i="1"/>
  <c r="AL28" i="1"/>
  <c r="AM26" i="1"/>
  <c r="AL26" i="1"/>
  <c r="AM25" i="1"/>
  <c r="AL25" i="1"/>
  <c r="AM24" i="1"/>
  <c r="AL24" i="1"/>
  <c r="AM23" i="1"/>
  <c r="AL23" i="1"/>
  <c r="AM22" i="1"/>
  <c r="AL22" i="1"/>
  <c r="AM20" i="1"/>
  <c r="AL20" i="1"/>
  <c r="AM19" i="1"/>
  <c r="AL19" i="1"/>
  <c r="AM18" i="1"/>
  <c r="AL18" i="1"/>
  <c r="AM17" i="1"/>
  <c r="AL17" i="1"/>
  <c r="AM16" i="1"/>
  <c r="AL16" i="1"/>
  <c r="AM14" i="1"/>
  <c r="AL14" i="1"/>
  <c r="AM13" i="1"/>
  <c r="AL13" i="1"/>
  <c r="AM12" i="1"/>
  <c r="AL12" i="1"/>
  <c r="AM11" i="1"/>
  <c r="AL11" i="1"/>
  <c r="AM10" i="1"/>
  <c r="AL10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9" i="1"/>
  <c r="AB179" i="1"/>
  <c r="AC178" i="1"/>
  <c r="AB178" i="1"/>
  <c r="AC177" i="1"/>
  <c r="AB177" i="1"/>
  <c r="AC176" i="1"/>
  <c r="AB176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AC145" i="1"/>
  <c r="AB145" i="1"/>
  <c r="AC144" i="1"/>
  <c r="AB144" i="1"/>
  <c r="AC143" i="1"/>
  <c r="AB143" i="1"/>
  <c r="AC142" i="1"/>
  <c r="AB14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11" i="1"/>
  <c r="AB111" i="1"/>
  <c r="AC110" i="1"/>
  <c r="AB110" i="1"/>
  <c r="AC109" i="1"/>
  <c r="AB109" i="1"/>
  <c r="AC108" i="1"/>
  <c r="AB108" i="1"/>
  <c r="AC107" i="1"/>
  <c r="AB107" i="1"/>
  <c r="AC98" i="1"/>
  <c r="AB98" i="1"/>
  <c r="AC97" i="1"/>
  <c r="AB97" i="1"/>
  <c r="AC96" i="1"/>
  <c r="AB96" i="1"/>
  <c r="AC95" i="1"/>
  <c r="AB95" i="1"/>
  <c r="AC94" i="1"/>
  <c r="AB94" i="1"/>
  <c r="AC92" i="1"/>
  <c r="AB92" i="1"/>
  <c r="AC91" i="1"/>
  <c r="AB91" i="1"/>
  <c r="AC90" i="1"/>
  <c r="AB90" i="1"/>
  <c r="AC89" i="1"/>
  <c r="AB89" i="1"/>
  <c r="AC88" i="1"/>
  <c r="AB88" i="1"/>
  <c r="AC86" i="1"/>
  <c r="AB86" i="1"/>
  <c r="AC85" i="1"/>
  <c r="AB85" i="1"/>
  <c r="AC84" i="1"/>
  <c r="AB84" i="1"/>
  <c r="AC83" i="1"/>
  <c r="AB83" i="1"/>
  <c r="AC82" i="1"/>
  <c r="AB82" i="1"/>
  <c r="AC80" i="1"/>
  <c r="AB80" i="1"/>
  <c r="AC79" i="1"/>
  <c r="AB79" i="1"/>
  <c r="AC78" i="1"/>
  <c r="AB78" i="1"/>
  <c r="AC77" i="1"/>
  <c r="AB77" i="1"/>
  <c r="AC76" i="1"/>
  <c r="AB76" i="1"/>
  <c r="AC74" i="1"/>
  <c r="AB74" i="1"/>
  <c r="AC73" i="1"/>
  <c r="AB73" i="1"/>
  <c r="AC72" i="1"/>
  <c r="AB72" i="1"/>
  <c r="AC71" i="1"/>
  <c r="AB71" i="1"/>
  <c r="AC70" i="1"/>
  <c r="AB70" i="1"/>
  <c r="AC68" i="1"/>
  <c r="AB68" i="1"/>
  <c r="AC67" i="1"/>
  <c r="AB67" i="1"/>
  <c r="AC66" i="1"/>
  <c r="AB66" i="1"/>
  <c r="AC65" i="1"/>
  <c r="AB65" i="1"/>
  <c r="AC64" i="1"/>
  <c r="AB64" i="1"/>
  <c r="AC62" i="1"/>
  <c r="AB62" i="1"/>
  <c r="AC61" i="1"/>
  <c r="AB61" i="1"/>
  <c r="AC60" i="1"/>
  <c r="AB60" i="1"/>
  <c r="AC59" i="1"/>
  <c r="AB59" i="1"/>
  <c r="AC58" i="1"/>
  <c r="AB58" i="1"/>
  <c r="AC56" i="1"/>
  <c r="AB56" i="1"/>
  <c r="AC55" i="1"/>
  <c r="AB55" i="1"/>
  <c r="AC54" i="1"/>
  <c r="AB54" i="1"/>
  <c r="AC53" i="1"/>
  <c r="AB53" i="1"/>
  <c r="AC52" i="1"/>
  <c r="AB52" i="1"/>
  <c r="AC50" i="1"/>
  <c r="AB50" i="1"/>
  <c r="AC49" i="1"/>
  <c r="AB49" i="1"/>
  <c r="AC48" i="1"/>
  <c r="AB48" i="1"/>
  <c r="AC47" i="1"/>
  <c r="AB47" i="1"/>
  <c r="AC46" i="1"/>
  <c r="AB46" i="1"/>
  <c r="AC44" i="1"/>
  <c r="AB44" i="1"/>
  <c r="AC43" i="1"/>
  <c r="AB43" i="1"/>
  <c r="AC42" i="1"/>
  <c r="AB42" i="1"/>
  <c r="AC41" i="1"/>
  <c r="AB41" i="1"/>
  <c r="AC40" i="1"/>
  <c r="AB40" i="1"/>
  <c r="AC38" i="1"/>
  <c r="AB38" i="1"/>
  <c r="AC37" i="1"/>
  <c r="AB37" i="1"/>
  <c r="AC36" i="1"/>
  <c r="AB36" i="1"/>
  <c r="AC35" i="1"/>
  <c r="AB35" i="1"/>
  <c r="AC34" i="1"/>
  <c r="AB34" i="1"/>
  <c r="AC32" i="1"/>
  <c r="AB32" i="1"/>
  <c r="AC31" i="1"/>
  <c r="AB31" i="1"/>
  <c r="AC30" i="1"/>
  <c r="AB30" i="1"/>
  <c r="AC29" i="1"/>
  <c r="AB29" i="1"/>
  <c r="AC28" i="1"/>
  <c r="AB28" i="1"/>
  <c r="AC26" i="1"/>
  <c r="AB26" i="1"/>
  <c r="AC25" i="1"/>
  <c r="AB25" i="1"/>
  <c r="AC24" i="1"/>
  <c r="AB24" i="1"/>
  <c r="AC23" i="1"/>
  <c r="AB23" i="1"/>
  <c r="AC22" i="1"/>
  <c r="AB22" i="1"/>
  <c r="AC20" i="1"/>
  <c r="AB20" i="1"/>
  <c r="AC19" i="1"/>
  <c r="AB19" i="1"/>
  <c r="AC18" i="1"/>
  <c r="AB18" i="1"/>
  <c r="AC17" i="1"/>
  <c r="AB17" i="1"/>
  <c r="AC16" i="1"/>
  <c r="AB16" i="1"/>
  <c r="AC14" i="1"/>
  <c r="AB14" i="1"/>
  <c r="AC13" i="1"/>
  <c r="AB13" i="1"/>
  <c r="AC12" i="1"/>
  <c r="AB12" i="1"/>
  <c r="AC11" i="1"/>
  <c r="AB11" i="1"/>
  <c r="AC10" i="1"/>
  <c r="AB10" i="1"/>
  <c r="S196" i="1"/>
  <c r="R196" i="1"/>
  <c r="S195" i="1"/>
  <c r="R195" i="1"/>
  <c r="S194" i="1"/>
  <c r="R194" i="1"/>
  <c r="S193" i="1"/>
  <c r="R193" i="1"/>
  <c r="S192" i="1"/>
  <c r="R192" i="1"/>
  <c r="S191" i="1"/>
  <c r="R191" i="1"/>
  <c r="S190" i="1"/>
  <c r="R190" i="1"/>
  <c r="S189" i="1"/>
  <c r="R189" i="1"/>
  <c r="S188" i="1"/>
  <c r="R188" i="1"/>
  <c r="S187" i="1"/>
  <c r="R187" i="1"/>
  <c r="S186" i="1"/>
  <c r="R186" i="1"/>
  <c r="S185" i="1"/>
  <c r="R185" i="1"/>
  <c r="S184" i="1"/>
  <c r="R184" i="1"/>
  <c r="S183" i="1"/>
  <c r="R183" i="1"/>
  <c r="S182" i="1"/>
  <c r="R182" i="1"/>
  <c r="S181" i="1"/>
  <c r="R181" i="1"/>
  <c r="S180" i="1"/>
  <c r="R180" i="1"/>
  <c r="S179" i="1"/>
  <c r="R179" i="1"/>
  <c r="S178" i="1"/>
  <c r="R178" i="1"/>
  <c r="S177" i="1"/>
  <c r="R177" i="1"/>
  <c r="S176" i="1"/>
  <c r="R176" i="1"/>
  <c r="S175" i="1"/>
  <c r="R175" i="1"/>
  <c r="S174" i="1"/>
  <c r="R174" i="1"/>
  <c r="S173" i="1"/>
  <c r="R173" i="1"/>
  <c r="S172" i="1"/>
  <c r="R172" i="1"/>
  <c r="S171" i="1"/>
  <c r="R171" i="1"/>
  <c r="S170" i="1"/>
  <c r="R170" i="1"/>
  <c r="S169" i="1"/>
  <c r="R169" i="1"/>
  <c r="S168" i="1"/>
  <c r="R168" i="1"/>
  <c r="S167" i="1"/>
  <c r="R167" i="1"/>
  <c r="S166" i="1"/>
  <c r="R166" i="1"/>
  <c r="S165" i="1"/>
  <c r="R165" i="1"/>
  <c r="S164" i="1"/>
  <c r="R164" i="1"/>
  <c r="S163" i="1"/>
  <c r="R163" i="1"/>
  <c r="S162" i="1"/>
  <c r="R162" i="1"/>
  <c r="S161" i="1"/>
  <c r="R161" i="1"/>
  <c r="S160" i="1"/>
  <c r="R160" i="1"/>
  <c r="S159" i="1"/>
  <c r="R159" i="1"/>
  <c r="S158" i="1"/>
  <c r="R158" i="1"/>
  <c r="S157" i="1"/>
  <c r="R157" i="1"/>
  <c r="S156" i="1"/>
  <c r="R156" i="1"/>
  <c r="S155" i="1"/>
  <c r="R155" i="1"/>
  <c r="S154" i="1"/>
  <c r="R154" i="1"/>
  <c r="S153" i="1"/>
  <c r="R153" i="1"/>
  <c r="S152" i="1"/>
  <c r="R152" i="1"/>
  <c r="S151" i="1"/>
  <c r="R151" i="1"/>
  <c r="S150" i="1"/>
  <c r="R150" i="1"/>
  <c r="S149" i="1"/>
  <c r="R149" i="1"/>
  <c r="S148" i="1"/>
  <c r="R148" i="1"/>
  <c r="S147" i="1"/>
  <c r="R147" i="1"/>
  <c r="S146" i="1"/>
  <c r="R146" i="1"/>
  <c r="S145" i="1"/>
  <c r="R145" i="1"/>
  <c r="S144" i="1"/>
  <c r="R144" i="1"/>
  <c r="S143" i="1"/>
  <c r="R143" i="1"/>
  <c r="S142" i="1"/>
  <c r="R142" i="1"/>
  <c r="S141" i="1"/>
  <c r="R141" i="1"/>
  <c r="S140" i="1"/>
  <c r="R140" i="1"/>
  <c r="S139" i="1"/>
  <c r="R139" i="1"/>
  <c r="S138" i="1"/>
  <c r="R138" i="1"/>
  <c r="S137" i="1"/>
  <c r="R137" i="1"/>
  <c r="S136" i="1"/>
  <c r="R136" i="1"/>
  <c r="S135" i="1"/>
  <c r="R135" i="1"/>
  <c r="S134" i="1"/>
  <c r="R134" i="1"/>
  <c r="S133" i="1"/>
  <c r="R133" i="1"/>
  <c r="S132" i="1"/>
  <c r="R132" i="1"/>
  <c r="S131" i="1"/>
  <c r="R131" i="1"/>
  <c r="S130" i="1"/>
  <c r="R130" i="1"/>
  <c r="S129" i="1"/>
  <c r="R129" i="1"/>
  <c r="S128" i="1"/>
  <c r="R128" i="1"/>
  <c r="S127" i="1"/>
  <c r="R127" i="1"/>
  <c r="S126" i="1"/>
  <c r="R126" i="1"/>
  <c r="S125" i="1"/>
  <c r="R125" i="1"/>
  <c r="S124" i="1"/>
  <c r="R124" i="1"/>
  <c r="S123" i="1"/>
  <c r="R123" i="1"/>
  <c r="S122" i="1"/>
  <c r="R122" i="1"/>
  <c r="S121" i="1"/>
  <c r="R121" i="1"/>
  <c r="S120" i="1"/>
  <c r="R120" i="1"/>
  <c r="S119" i="1"/>
  <c r="R119" i="1"/>
  <c r="S118" i="1"/>
  <c r="R118" i="1"/>
  <c r="S117" i="1"/>
  <c r="R117" i="1"/>
  <c r="S116" i="1"/>
  <c r="R116" i="1"/>
  <c r="S115" i="1"/>
  <c r="R115" i="1"/>
  <c r="S114" i="1"/>
  <c r="R114" i="1"/>
  <c r="S113" i="1"/>
  <c r="R113" i="1"/>
  <c r="S112" i="1"/>
  <c r="R112" i="1"/>
  <c r="S111" i="1"/>
  <c r="R111" i="1"/>
  <c r="S110" i="1"/>
  <c r="R110" i="1"/>
  <c r="S109" i="1"/>
  <c r="R109" i="1"/>
  <c r="S108" i="1"/>
  <c r="R108" i="1"/>
  <c r="S107" i="1"/>
  <c r="R107" i="1"/>
  <c r="S98" i="1"/>
  <c r="R98" i="1"/>
  <c r="S97" i="1"/>
  <c r="R97" i="1"/>
  <c r="S96" i="1"/>
  <c r="R96" i="1"/>
  <c r="S95" i="1"/>
  <c r="R95" i="1"/>
  <c r="S94" i="1"/>
  <c r="R94" i="1"/>
  <c r="S92" i="1"/>
  <c r="R92" i="1"/>
  <c r="S91" i="1"/>
  <c r="R91" i="1"/>
  <c r="S90" i="1"/>
  <c r="R90" i="1"/>
  <c r="S89" i="1"/>
  <c r="R89" i="1"/>
  <c r="S88" i="1"/>
  <c r="R88" i="1"/>
  <c r="S86" i="1"/>
  <c r="R86" i="1"/>
  <c r="S85" i="1"/>
  <c r="R85" i="1"/>
  <c r="S84" i="1"/>
  <c r="R84" i="1"/>
  <c r="S83" i="1"/>
  <c r="R83" i="1"/>
  <c r="S82" i="1"/>
  <c r="R82" i="1"/>
  <c r="S80" i="1"/>
  <c r="R80" i="1"/>
  <c r="S79" i="1"/>
  <c r="R79" i="1"/>
  <c r="S78" i="1"/>
  <c r="R78" i="1"/>
  <c r="S77" i="1"/>
  <c r="R77" i="1"/>
  <c r="S76" i="1"/>
  <c r="R76" i="1"/>
  <c r="S74" i="1"/>
  <c r="R74" i="1"/>
  <c r="S73" i="1"/>
  <c r="R73" i="1"/>
  <c r="S72" i="1"/>
  <c r="R72" i="1"/>
  <c r="S71" i="1"/>
  <c r="R71" i="1"/>
  <c r="S70" i="1"/>
  <c r="R70" i="1"/>
  <c r="S68" i="1"/>
  <c r="R68" i="1"/>
  <c r="S67" i="1"/>
  <c r="R67" i="1"/>
  <c r="S66" i="1"/>
  <c r="R66" i="1"/>
  <c r="S65" i="1"/>
  <c r="R65" i="1"/>
  <c r="S64" i="1"/>
  <c r="R64" i="1"/>
  <c r="S62" i="1"/>
  <c r="R62" i="1"/>
  <c r="S61" i="1"/>
  <c r="R61" i="1"/>
  <c r="S60" i="1"/>
  <c r="R60" i="1"/>
  <c r="S59" i="1"/>
  <c r="R59" i="1"/>
  <c r="S58" i="1"/>
  <c r="R58" i="1"/>
  <c r="S56" i="1"/>
  <c r="R56" i="1"/>
  <c r="S55" i="1"/>
  <c r="R55" i="1"/>
  <c r="S54" i="1"/>
  <c r="R54" i="1"/>
  <c r="S53" i="1"/>
  <c r="R53" i="1"/>
  <c r="S52" i="1"/>
  <c r="R52" i="1"/>
  <c r="S50" i="1"/>
  <c r="R50" i="1"/>
  <c r="S49" i="1"/>
  <c r="R49" i="1"/>
  <c r="S48" i="1"/>
  <c r="R48" i="1"/>
  <c r="S47" i="1"/>
  <c r="R47" i="1"/>
  <c r="S46" i="1"/>
  <c r="R46" i="1"/>
  <c r="S44" i="1"/>
  <c r="R44" i="1"/>
  <c r="S43" i="1"/>
  <c r="R43" i="1"/>
  <c r="S42" i="1"/>
  <c r="R42" i="1"/>
  <c r="S41" i="1"/>
  <c r="R41" i="1"/>
  <c r="S40" i="1"/>
  <c r="R40" i="1"/>
  <c r="S38" i="1"/>
  <c r="R38" i="1"/>
  <c r="S37" i="1"/>
  <c r="R37" i="1"/>
  <c r="S36" i="1"/>
  <c r="R36" i="1"/>
  <c r="S35" i="1"/>
  <c r="R35" i="1"/>
  <c r="S34" i="1"/>
  <c r="R34" i="1"/>
  <c r="S32" i="1"/>
  <c r="R32" i="1"/>
  <c r="S31" i="1"/>
  <c r="R31" i="1"/>
  <c r="S30" i="1"/>
  <c r="R30" i="1"/>
  <c r="S29" i="1"/>
  <c r="R29" i="1"/>
  <c r="S28" i="1"/>
  <c r="R28" i="1"/>
  <c r="S26" i="1"/>
  <c r="R26" i="1"/>
  <c r="S25" i="1"/>
  <c r="R25" i="1"/>
  <c r="S24" i="1"/>
  <c r="R24" i="1"/>
  <c r="S23" i="1"/>
  <c r="R23" i="1"/>
  <c r="S22" i="1"/>
  <c r="R22" i="1"/>
  <c r="S20" i="1"/>
  <c r="R20" i="1"/>
  <c r="S19" i="1"/>
  <c r="R19" i="1"/>
  <c r="S18" i="1"/>
  <c r="R18" i="1"/>
  <c r="S17" i="1"/>
  <c r="R17" i="1"/>
  <c r="S16" i="1"/>
  <c r="R16" i="1"/>
  <c r="S14" i="1"/>
  <c r="R14" i="1"/>
  <c r="S13" i="1"/>
  <c r="R13" i="1"/>
  <c r="S12" i="1"/>
  <c r="R12" i="1"/>
  <c r="S11" i="1"/>
  <c r="R11" i="1"/>
  <c r="S10" i="1"/>
  <c r="R10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" i="1"/>
  <c r="G11" i="1"/>
  <c r="G12" i="1"/>
  <c r="G13" i="1"/>
  <c r="G14" i="1"/>
  <c r="G16" i="1"/>
  <c r="G17" i="1"/>
  <c r="G18" i="1"/>
  <c r="G19" i="1"/>
  <c r="G20" i="1"/>
  <c r="G22" i="1"/>
  <c r="G23" i="1"/>
  <c r="G24" i="1"/>
  <c r="G25" i="1"/>
  <c r="G26" i="1"/>
  <c r="G28" i="1"/>
  <c r="G29" i="1"/>
  <c r="G30" i="1"/>
  <c r="G31" i="1"/>
  <c r="G32" i="1"/>
  <c r="G34" i="1"/>
  <c r="G35" i="1"/>
  <c r="G36" i="1"/>
  <c r="G37" i="1"/>
  <c r="G38" i="1"/>
  <c r="G40" i="1"/>
  <c r="G41" i="1"/>
  <c r="G42" i="1"/>
  <c r="G43" i="1"/>
  <c r="G44" i="1"/>
  <c r="G46" i="1"/>
  <c r="G47" i="1"/>
  <c r="G48" i="1"/>
  <c r="G49" i="1"/>
  <c r="G50" i="1"/>
  <c r="G52" i="1"/>
  <c r="G53" i="1"/>
  <c r="G54" i="1"/>
  <c r="G55" i="1"/>
  <c r="G56" i="1"/>
  <c r="G58" i="1"/>
  <c r="G59" i="1"/>
  <c r="G60" i="1"/>
  <c r="G61" i="1"/>
  <c r="G62" i="1"/>
  <c r="G64" i="1"/>
  <c r="G65" i="1"/>
  <c r="G66" i="1"/>
  <c r="G67" i="1"/>
  <c r="G68" i="1"/>
  <c r="G70" i="1"/>
  <c r="G71" i="1"/>
  <c r="G72" i="1"/>
  <c r="G73" i="1"/>
  <c r="G74" i="1"/>
  <c r="G76" i="1"/>
  <c r="G77" i="1"/>
  <c r="G78" i="1"/>
  <c r="G79" i="1"/>
  <c r="G80" i="1"/>
  <c r="G82" i="1"/>
  <c r="G83" i="1"/>
  <c r="G84" i="1"/>
  <c r="G85" i="1"/>
  <c r="G86" i="1"/>
  <c r="G88" i="1"/>
  <c r="G89" i="1"/>
  <c r="G90" i="1"/>
  <c r="G91" i="1"/>
  <c r="G92" i="1"/>
  <c r="G94" i="1"/>
  <c r="G95" i="1"/>
  <c r="G96" i="1"/>
  <c r="G97" i="1"/>
  <c r="G98" i="1"/>
  <c r="F10" i="1"/>
  <c r="F11" i="1"/>
  <c r="F12" i="1"/>
  <c r="F13" i="1"/>
  <c r="F14" i="1"/>
  <c r="F16" i="1"/>
  <c r="F17" i="1"/>
  <c r="F18" i="1"/>
  <c r="F19" i="1"/>
  <c r="F20" i="1"/>
  <c r="F22" i="1"/>
  <c r="F23" i="1"/>
  <c r="F24" i="1"/>
  <c r="F25" i="1"/>
  <c r="F26" i="1"/>
  <c r="F28" i="1"/>
  <c r="F29" i="1"/>
  <c r="F30" i="1"/>
  <c r="F31" i="1"/>
  <c r="F32" i="1"/>
  <c r="F34" i="1"/>
  <c r="F35" i="1"/>
  <c r="F36" i="1"/>
  <c r="F37" i="1"/>
  <c r="F38" i="1"/>
  <c r="F40" i="1"/>
  <c r="F41" i="1"/>
  <c r="F42" i="1"/>
  <c r="F43" i="1"/>
  <c r="F44" i="1"/>
  <c r="F46" i="1"/>
  <c r="F47" i="1"/>
  <c r="F48" i="1"/>
  <c r="F49" i="1"/>
  <c r="F50" i="1"/>
  <c r="F52" i="1"/>
  <c r="F53" i="1"/>
  <c r="F54" i="1"/>
  <c r="F55" i="1"/>
  <c r="F56" i="1"/>
  <c r="F58" i="1"/>
  <c r="F59" i="1"/>
  <c r="F60" i="1"/>
  <c r="F61" i="1"/>
  <c r="F62" i="1"/>
  <c r="F64" i="1"/>
  <c r="F65" i="1"/>
  <c r="F66" i="1"/>
  <c r="F67" i="1"/>
  <c r="F68" i="1"/>
  <c r="F70" i="1"/>
  <c r="F71" i="1"/>
  <c r="F72" i="1"/>
  <c r="F73" i="1"/>
  <c r="F74" i="1"/>
  <c r="F76" i="1"/>
  <c r="F77" i="1"/>
  <c r="F78" i="1"/>
  <c r="F79" i="1"/>
  <c r="F80" i="1"/>
  <c r="F82" i="1"/>
  <c r="F83" i="1"/>
  <c r="F84" i="1"/>
  <c r="F85" i="1"/>
  <c r="F86" i="1"/>
  <c r="F88" i="1"/>
  <c r="F89" i="1"/>
  <c r="F90" i="1"/>
  <c r="F91" i="1"/>
  <c r="F92" i="1"/>
  <c r="F94" i="1"/>
  <c r="F95" i="1"/>
  <c r="F96" i="1"/>
  <c r="F97" i="1"/>
  <c r="F98" i="1"/>
  <c r="AA280" i="1" l="1"/>
  <c r="AK277" i="1"/>
  <c r="AK278" i="1"/>
  <c r="Q278" i="1"/>
  <c r="AA276" i="1"/>
  <c r="AU277" i="1"/>
  <c r="Q279" i="1"/>
  <c r="AA277" i="1"/>
  <c r="AA281" i="1" s="1"/>
  <c r="AK280" i="1"/>
  <c r="BE255" i="1"/>
  <c r="Q253" i="1"/>
  <c r="BE252" i="1"/>
  <c r="AK252" i="1"/>
  <c r="Q241" i="1"/>
  <c r="Q237" i="1"/>
  <c r="Q230" i="1"/>
  <c r="AA228" i="1"/>
  <c r="AK232" i="1"/>
  <c r="AK224" i="1"/>
  <c r="AU232" i="1"/>
  <c r="AU219" i="1"/>
  <c r="AK218" i="1"/>
  <c r="AU225" i="1"/>
  <c r="AU226" i="1"/>
  <c r="BE225" i="1"/>
  <c r="BE236" i="1"/>
  <c r="BE243" i="1"/>
  <c r="AU231" i="1"/>
  <c r="AU238" i="1"/>
  <c r="BE237" i="1"/>
  <c r="AU241" i="1"/>
  <c r="Q229" i="1"/>
  <c r="AA241" i="1"/>
  <c r="AK231" i="1"/>
  <c r="AK238" i="1"/>
  <c r="AK244" i="1"/>
  <c r="AU242" i="1"/>
  <c r="BE242" i="1"/>
  <c r="Q283" i="1"/>
  <c r="BE279" i="1"/>
  <c r="BE286" i="1"/>
  <c r="Q277" i="1"/>
  <c r="Q284" i="1"/>
  <c r="BE288" i="1"/>
  <c r="Q285" i="1"/>
  <c r="AU292" i="1"/>
  <c r="BE276" i="1"/>
  <c r="BE283" i="1"/>
  <c r="BE290" i="1"/>
  <c r="Q288" i="1"/>
  <c r="BE284" i="1"/>
  <c r="AU280" i="1"/>
  <c r="BE278" i="1"/>
  <c r="BE285" i="1"/>
  <c r="BE292" i="1"/>
  <c r="AA261" i="1"/>
  <c r="AA268" i="1"/>
  <c r="AK258" i="1"/>
  <c r="AK265" i="1"/>
  <c r="AK272" i="1"/>
  <c r="AU262" i="1"/>
  <c r="AU270" i="1"/>
  <c r="BE267" i="1"/>
  <c r="Q272" i="1"/>
  <c r="AA262" i="1"/>
  <c r="AK259" i="1"/>
  <c r="AK266" i="1"/>
  <c r="AK269" i="1" s="1"/>
  <c r="AK273" i="1"/>
  <c r="AU264" i="1"/>
  <c r="AU271" i="1"/>
  <c r="AA264" i="1"/>
  <c r="AA271" i="1"/>
  <c r="AK260" i="1"/>
  <c r="AK267" i="1"/>
  <c r="AK274" i="1"/>
  <c r="AU258" i="1"/>
  <c r="AU263" i="1" s="1"/>
  <c r="BE266" i="1"/>
  <c r="AA258" i="1"/>
  <c r="AA263" i="1" s="1"/>
  <c r="AA265" i="1"/>
  <c r="AA269" i="1" s="1"/>
  <c r="AA272" i="1"/>
  <c r="AK261" i="1"/>
  <c r="AK268" i="1"/>
  <c r="AU259" i="1"/>
  <c r="AU273" i="1"/>
  <c r="BE264" i="1"/>
  <c r="BE270" i="1"/>
  <c r="BE272" i="1"/>
  <c r="BE265" i="1"/>
  <c r="BE240" i="1"/>
  <c r="BE246" i="1"/>
  <c r="BE253" i="1"/>
  <c r="BE241" i="1"/>
  <c r="BE254" i="1"/>
  <c r="Q254" i="1"/>
  <c r="AA244" i="1"/>
  <c r="AA252" i="1"/>
  <c r="AK241" i="1"/>
  <c r="AK247" i="1"/>
  <c r="AK254" i="1"/>
  <c r="AU244" i="1"/>
  <c r="Q255" i="1"/>
  <c r="AA253" i="1"/>
  <c r="AK242" i="1"/>
  <c r="AK248" i="1"/>
  <c r="AU252" i="1"/>
  <c r="Q242" i="1"/>
  <c r="Q249" i="1"/>
  <c r="Q256" i="1"/>
  <c r="AA240" i="1"/>
  <c r="AA245" i="1" s="1"/>
  <c r="AK243" i="1"/>
  <c r="AK249" i="1"/>
  <c r="AK256" i="1"/>
  <c r="AU240" i="1"/>
  <c r="AU246" i="1"/>
  <c r="Q243" i="1"/>
  <c r="BE244" i="1"/>
  <c r="BE250" i="1"/>
  <c r="AU254" i="1"/>
  <c r="BE234" i="1"/>
  <c r="BE235" i="1"/>
  <c r="Q218" i="1"/>
  <c r="Q225" i="1"/>
  <c r="Q232" i="1"/>
  <c r="AA230" i="1"/>
  <c r="AK220" i="1"/>
  <c r="AU222" i="1"/>
  <c r="AU228" i="1"/>
  <c r="AU234" i="1"/>
  <c r="BE228" i="1"/>
  <c r="Q226" i="1"/>
  <c r="Q234" i="1"/>
  <c r="AA231" i="1"/>
  <c r="AA238" i="1"/>
  <c r="AK228" i="1"/>
  <c r="AU216" i="1"/>
  <c r="AU223" i="1"/>
  <c r="AU229" i="1"/>
  <c r="AU235" i="1"/>
  <c r="BE216" i="1"/>
  <c r="BE229" i="1"/>
  <c r="Q220" i="1"/>
  <c r="AA218" i="1"/>
  <c r="AA232" i="1"/>
  <c r="AK216" i="1"/>
  <c r="AK222" i="1"/>
  <c r="AK229" i="1"/>
  <c r="AU217" i="1"/>
  <c r="AU224" i="1"/>
  <c r="AU230" i="1"/>
  <c r="AU236" i="1"/>
  <c r="BE217" i="1"/>
  <c r="BE223" i="1"/>
  <c r="BE238" i="1"/>
  <c r="AU237" i="1"/>
  <c r="BE218" i="1"/>
  <c r="BE224" i="1"/>
  <c r="BE231" i="1"/>
  <c r="AA213" i="1"/>
  <c r="AK211" i="1"/>
  <c r="BE212" i="1"/>
  <c r="AU214" i="1"/>
  <c r="BE214" i="1"/>
  <c r="Q213" i="1"/>
  <c r="AU210" i="1"/>
  <c r="Q208" i="1"/>
  <c r="AA206" i="1"/>
  <c r="AK204" i="1"/>
  <c r="Q209" i="1"/>
  <c r="AA205" i="1"/>
  <c r="BE204" i="1"/>
  <c r="AK198" i="1"/>
  <c r="BE199" i="1"/>
  <c r="BE200" i="1"/>
  <c r="Q289" i="1"/>
  <c r="AU290" i="1"/>
  <c r="AA237" i="1"/>
  <c r="AA234" i="1"/>
  <c r="AA235" i="1"/>
  <c r="AK213" i="1"/>
  <c r="AK210" i="1"/>
  <c r="AK215" i="1" s="1"/>
  <c r="AK205" i="1"/>
  <c r="AK209" i="1" s="1"/>
  <c r="AU288" i="1"/>
  <c r="Q262" i="1"/>
  <c r="Q200" i="1"/>
  <c r="Q202" i="1"/>
  <c r="Q199" i="1"/>
  <c r="Q216" i="1"/>
  <c r="Q221" i="1" s="1"/>
  <c r="Q219" i="1"/>
  <c r="Q210" i="1"/>
  <c r="Q211" i="1"/>
  <c r="Q215" i="1" s="1"/>
  <c r="Q292" i="1"/>
  <c r="Q291" i="1"/>
  <c r="Q290" i="1"/>
  <c r="Q273" i="1"/>
  <c r="Q274" i="1"/>
  <c r="Q270" i="1"/>
  <c r="Q271" i="1"/>
  <c r="Q286" i="1"/>
  <c r="Q282" i="1"/>
  <c r="Q276" i="1"/>
  <c r="Q250" i="1"/>
  <c r="Q247" i="1"/>
  <c r="Q251" i="1" s="1"/>
  <c r="Q268" i="1"/>
  <c r="Q267" i="1"/>
  <c r="Q264" i="1"/>
  <c r="Q258" i="1"/>
  <c r="Q244" i="1"/>
  <c r="Q240" i="1"/>
  <c r="Q235" i="1"/>
  <c r="Q236" i="1"/>
  <c r="Q238" i="1"/>
  <c r="Q228" i="1"/>
  <c r="AU199" i="1"/>
  <c r="AU200" i="1"/>
  <c r="AU201" i="1"/>
  <c r="AU202" i="1"/>
  <c r="AU198" i="1"/>
  <c r="AU211" i="1"/>
  <c r="AU212" i="1"/>
  <c r="AU208" i="1"/>
  <c r="AU209" i="1" s="1"/>
  <c r="AU205" i="1"/>
  <c r="AU272" i="1"/>
  <c r="AU291" i="1"/>
  <c r="AU289" i="1"/>
  <c r="AU286" i="1"/>
  <c r="AU285" i="1"/>
  <c r="AU283" i="1"/>
  <c r="AU282" i="1"/>
  <c r="AU284" i="1"/>
  <c r="AU287" i="1" s="1"/>
  <c r="AU268" i="1"/>
  <c r="AU266" i="1"/>
  <c r="AU265" i="1"/>
  <c r="AU276" i="1"/>
  <c r="AU278" i="1"/>
  <c r="AU279" i="1"/>
  <c r="AU250" i="1"/>
  <c r="AU248" i="1"/>
  <c r="AU251" i="1" s="1"/>
  <c r="AU267" i="1"/>
  <c r="AU253" i="1"/>
  <c r="AU255" i="1"/>
  <c r="AU256" i="1"/>
  <c r="AA198" i="1"/>
  <c r="AA199" i="1"/>
  <c r="AA200" i="1"/>
  <c r="AA201" i="1"/>
  <c r="AA219" i="1"/>
  <c r="AA216" i="1"/>
  <c r="AA217" i="1"/>
  <c r="AA211" i="1"/>
  <c r="AA212" i="1"/>
  <c r="AA204" i="1"/>
  <c r="AA209" i="1" s="1"/>
  <c r="AA273" i="1"/>
  <c r="AA270" i="1"/>
  <c r="AA275" i="1" s="1"/>
  <c r="AA292" i="1"/>
  <c r="AA288" i="1"/>
  <c r="AA287" i="1"/>
  <c r="AA279" i="1"/>
  <c r="AA278" i="1"/>
  <c r="AA249" i="1"/>
  <c r="AA246" i="1"/>
  <c r="AA247" i="1"/>
  <c r="AA254" i="1"/>
  <c r="AA255" i="1"/>
  <c r="AA223" i="1"/>
  <c r="AA224" i="1"/>
  <c r="AA225" i="1"/>
  <c r="AK275" i="1"/>
  <c r="AK290" i="1"/>
  <c r="AK291" i="1"/>
  <c r="AK285" i="1"/>
  <c r="AK287" i="1" s="1"/>
  <c r="AK276" i="1"/>
  <c r="AK279" i="1"/>
  <c r="AK250" i="1"/>
  <c r="AK246" i="1"/>
  <c r="AK255" i="1"/>
  <c r="AK223" i="1"/>
  <c r="AK226" i="1"/>
  <c r="AK234" i="1"/>
  <c r="AK236" i="1"/>
  <c r="AK235" i="1"/>
  <c r="AK237" i="1"/>
  <c r="AK230" i="1"/>
  <c r="AK199" i="1"/>
  <c r="AK200" i="1"/>
  <c r="BE201" i="1"/>
  <c r="BE202" i="1"/>
  <c r="BE210" i="1"/>
  <c r="BE206" i="1"/>
  <c r="BE271" i="1"/>
  <c r="BE273" i="1"/>
  <c r="BE289" i="1"/>
  <c r="BE291" i="1"/>
  <c r="BE282" i="1"/>
  <c r="BE280" i="1"/>
  <c r="BE277" i="1"/>
  <c r="BE247" i="1"/>
  <c r="BE222" i="1"/>
  <c r="BE230" i="1"/>
  <c r="Q281" i="1" l="1"/>
  <c r="Q257" i="1"/>
  <c r="AA257" i="1"/>
  <c r="AU233" i="1"/>
  <c r="AK227" i="1"/>
  <c r="Q227" i="1"/>
  <c r="AU227" i="1"/>
  <c r="AK245" i="1"/>
  <c r="AA233" i="1"/>
  <c r="Q287" i="1"/>
  <c r="AU281" i="1"/>
  <c r="AK263" i="1"/>
  <c r="AU269" i="1"/>
  <c r="AU275" i="1"/>
  <c r="Q245" i="1"/>
  <c r="AK257" i="1"/>
  <c r="AK251" i="1"/>
  <c r="AU257" i="1"/>
  <c r="AU245" i="1"/>
  <c r="AK233" i="1"/>
  <c r="AK221" i="1"/>
  <c r="AU239" i="1"/>
  <c r="AA227" i="1"/>
  <c r="AU221" i="1"/>
  <c r="Q233" i="1"/>
  <c r="AU215" i="1"/>
  <c r="AA215" i="1"/>
  <c r="AA203" i="1"/>
  <c r="AA239" i="1"/>
  <c r="Q263" i="1"/>
  <c r="Q203" i="1"/>
  <c r="Q275" i="1"/>
  <c r="Q269" i="1"/>
  <c r="Q239" i="1"/>
  <c r="AU203" i="1"/>
  <c r="AA221" i="1"/>
  <c r="AA251" i="1"/>
  <c r="AK281" i="1"/>
  <c r="AK239" i="1"/>
  <c r="AK203" i="1"/>
  <c r="E15" i="1"/>
  <c r="E21" i="1"/>
  <c r="E27" i="1"/>
  <c r="E33" i="1"/>
  <c r="E39" i="1"/>
  <c r="E45" i="1"/>
  <c r="E51" i="1"/>
  <c r="E57" i="1"/>
  <c r="E63" i="1"/>
  <c r="E69" i="1"/>
  <c r="E75" i="1"/>
  <c r="E81" i="1"/>
  <c r="E87" i="1"/>
  <c r="E93" i="1"/>
  <c r="E99" i="1"/>
  <c r="E106" i="1"/>
  <c r="E112" i="1"/>
  <c r="E118" i="1"/>
  <c r="E124" i="1"/>
  <c r="E130" i="1"/>
  <c r="E136" i="1"/>
  <c r="E142" i="1"/>
  <c r="E148" i="1"/>
  <c r="E154" i="1"/>
  <c r="E160" i="1"/>
  <c r="E166" i="1"/>
  <c r="E172" i="1"/>
  <c r="E178" i="1"/>
  <c r="E184" i="1"/>
  <c r="E190" i="1"/>
  <c r="E196" i="1"/>
  <c r="E203" i="1"/>
  <c r="E209" i="1"/>
  <c r="E215" i="1"/>
  <c r="E221" i="1"/>
  <c r="E227" i="1"/>
  <c r="E233" i="1"/>
  <c r="E239" i="1"/>
  <c r="E245" i="1"/>
  <c r="E251" i="1"/>
  <c r="E257" i="1"/>
  <c r="E263" i="1"/>
  <c r="E269" i="1"/>
  <c r="E275" i="1"/>
  <c r="E281" i="1"/>
  <c r="E287" i="1"/>
  <c r="E293" i="1"/>
  <c r="DK197" i="4"/>
  <c r="DJ197" i="4"/>
  <c r="DH197" i="4"/>
  <c r="DG197" i="4"/>
  <c r="DF197" i="4"/>
  <c r="DE197" i="4"/>
  <c r="DD197" i="4"/>
  <c r="DC197" i="4"/>
  <c r="CV197" i="4"/>
  <c r="CU197" i="4"/>
  <c r="CT197" i="4"/>
  <c r="CS197" i="4"/>
  <c r="CR197" i="4"/>
  <c r="CQ197" i="4"/>
  <c r="CP197" i="4"/>
  <c r="CO197" i="4"/>
  <c r="CH197" i="4"/>
  <c r="CG197" i="4"/>
  <c r="CF197" i="4"/>
  <c r="CE197" i="4"/>
  <c r="CD197" i="4"/>
  <c r="CC197" i="4"/>
  <c r="CB197" i="4"/>
  <c r="CA197" i="4"/>
  <c r="BT197" i="4"/>
  <c r="BS197" i="4"/>
  <c r="BR197" i="4"/>
  <c r="BQ197" i="4"/>
  <c r="BP197" i="4"/>
  <c r="BO197" i="4"/>
  <c r="BN197" i="4"/>
  <c r="BM197" i="4"/>
  <c r="BF197" i="4"/>
  <c r="BE197" i="4"/>
  <c r="BD197" i="4"/>
  <c r="BC197" i="4"/>
  <c r="BB197" i="4"/>
  <c r="BA197" i="4"/>
  <c r="AZ197" i="4"/>
  <c r="AY197" i="4"/>
  <c r="AR197" i="4"/>
  <c r="AQ197" i="4"/>
  <c r="AP197" i="4"/>
  <c r="AO197" i="4"/>
  <c r="AN197" i="4"/>
  <c r="AM197" i="4"/>
  <c r="AL197" i="4"/>
  <c r="AK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J197" i="4"/>
  <c r="I197" i="4"/>
  <c r="H197" i="4"/>
  <c r="DH100" i="4"/>
  <c r="DG100" i="4"/>
  <c r="DF100" i="4"/>
  <c r="DE100" i="4"/>
  <c r="DD100" i="4"/>
  <c r="DC100" i="4"/>
  <c r="CV100" i="4"/>
  <c r="CU100" i="4"/>
  <c r="CT100" i="4"/>
  <c r="CS100" i="4"/>
  <c r="CR100" i="4"/>
  <c r="CQ100" i="4"/>
  <c r="CP100" i="4"/>
  <c r="CO100" i="4"/>
  <c r="CH100" i="4"/>
  <c r="CG100" i="4"/>
  <c r="CF100" i="4"/>
  <c r="CE100" i="4"/>
  <c r="CD100" i="4"/>
  <c r="CC100" i="4"/>
  <c r="CB100" i="4"/>
  <c r="CA100" i="4"/>
  <c r="BT100" i="4"/>
  <c r="BS100" i="4"/>
  <c r="BR100" i="4"/>
  <c r="BQ100" i="4"/>
  <c r="BP100" i="4"/>
  <c r="BO100" i="4"/>
  <c r="BN100" i="4"/>
  <c r="BM100" i="4"/>
  <c r="BF100" i="4"/>
  <c r="BE100" i="4"/>
  <c r="BD100" i="4"/>
  <c r="BC100" i="4"/>
  <c r="BB100" i="4"/>
  <c r="BA100" i="4"/>
  <c r="AZ100" i="4"/>
  <c r="AY100" i="4"/>
  <c r="AR100" i="4"/>
  <c r="AQ100" i="4"/>
  <c r="AP100" i="4"/>
  <c r="AN100" i="4"/>
  <c r="AO100" i="4"/>
  <c r="AM100" i="4"/>
  <c r="AL100" i="4"/>
  <c r="AK100" i="4"/>
  <c r="AD100" i="4"/>
  <c r="AC100" i="4"/>
  <c r="AB100" i="4"/>
  <c r="T100" i="4"/>
  <c r="U100" i="4"/>
  <c r="V100" i="4"/>
  <c r="W100" i="4"/>
  <c r="X100" i="4"/>
  <c r="Y100" i="4"/>
  <c r="Z100" i="4"/>
  <c r="AA100" i="4"/>
  <c r="Q100" i="4"/>
  <c r="R100" i="4"/>
  <c r="S100" i="4"/>
  <c r="H100" i="4"/>
  <c r="I100" i="4"/>
  <c r="J100" i="4"/>
  <c r="E100" i="1" l="1"/>
  <c r="E294" i="1"/>
  <c r="E197" i="1"/>
  <c r="CZ291" i="4"/>
  <c r="DB291" i="4" s="1"/>
  <c r="CY291" i="4" s="1"/>
  <c r="CZ284" i="4"/>
  <c r="DB284" i="4" s="1"/>
  <c r="CY284" i="4" s="1"/>
  <c r="CZ283" i="4"/>
  <c r="DB283" i="4" s="1"/>
  <c r="CY283" i="4" s="1"/>
  <c r="CZ282" i="4"/>
  <c r="CZ277" i="4"/>
  <c r="DB277" i="4" s="1"/>
  <c r="CY277" i="4" s="1"/>
  <c r="CZ274" i="4"/>
  <c r="DB274" i="4" s="1"/>
  <c r="CY274" i="4" s="1"/>
  <c r="CZ266" i="4"/>
  <c r="DA266" i="4" s="1"/>
  <c r="CX266" i="4" s="1"/>
  <c r="CZ265" i="4"/>
  <c r="DB265" i="4" s="1"/>
  <c r="CY265" i="4" s="1"/>
  <c r="CZ264" i="4"/>
  <c r="CZ260" i="4"/>
  <c r="DB260" i="4" s="1"/>
  <c r="CY260" i="4" s="1"/>
  <c r="CZ256" i="4"/>
  <c r="DB256" i="4" s="1"/>
  <c r="CY256" i="4" s="1"/>
  <c r="CZ253" i="4"/>
  <c r="DB253" i="4" s="1"/>
  <c r="CY253" i="4" s="1"/>
  <c r="CZ252" i="4"/>
  <c r="CZ249" i="4"/>
  <c r="DB249" i="4" s="1"/>
  <c r="CY249" i="4" s="1"/>
  <c r="CZ248" i="4"/>
  <c r="DA248" i="4" s="1"/>
  <c r="CX248" i="4" s="1"/>
  <c r="CZ235" i="4"/>
  <c r="DA235" i="4" s="1"/>
  <c r="CX235" i="4" s="1"/>
  <c r="CZ234" i="4"/>
  <c r="CZ232" i="4"/>
  <c r="DB232" i="4" s="1"/>
  <c r="CY232" i="4" s="1"/>
  <c r="CZ228" i="4"/>
  <c r="DB228" i="4" s="1"/>
  <c r="CZ224" i="4"/>
  <c r="DB224" i="4" s="1"/>
  <c r="CY224" i="4" s="1"/>
  <c r="CZ223" i="4"/>
  <c r="DB223" i="4" s="1"/>
  <c r="CY223" i="4" s="1"/>
  <c r="CZ217" i="4"/>
  <c r="DB217" i="4" s="1"/>
  <c r="CY217" i="4" s="1"/>
  <c r="DA216" i="4"/>
  <c r="CX216" i="4" s="1"/>
  <c r="CZ216" i="4"/>
  <c r="DB216" i="4" s="1"/>
  <c r="CZ207" i="4"/>
  <c r="DA207" i="4" s="1"/>
  <c r="CX207" i="4" s="1"/>
  <c r="CZ206" i="4"/>
  <c r="DA206" i="4" s="1"/>
  <c r="CX206" i="4" s="1"/>
  <c r="CZ201" i="4"/>
  <c r="DB201" i="4" s="1"/>
  <c r="CY201" i="4" s="1"/>
  <c r="CZ200" i="4"/>
  <c r="DB200" i="4" s="1"/>
  <c r="CY200" i="4" s="1"/>
  <c r="CZ199" i="4"/>
  <c r="DB199" i="4" s="1"/>
  <c r="CY199" i="4" s="1"/>
  <c r="CZ191" i="4"/>
  <c r="CZ179" i="4"/>
  <c r="CW179" i="4" s="1"/>
  <c r="CZ171" i="4"/>
  <c r="DB171" i="4" s="1"/>
  <c r="CY171" i="4" s="1"/>
  <c r="CZ141" i="4"/>
  <c r="DB141" i="4" s="1"/>
  <c r="CY141" i="4" s="1"/>
  <c r="CZ131" i="4"/>
  <c r="CZ125" i="4"/>
  <c r="CZ107" i="4"/>
  <c r="CZ96" i="4"/>
  <c r="DB96" i="4" s="1"/>
  <c r="CY96" i="4" s="1"/>
  <c r="CZ12" i="4"/>
  <c r="DA12" i="4" s="1"/>
  <c r="CX12" i="4" s="1"/>
  <c r="CL292" i="4"/>
  <c r="CL217" i="4"/>
  <c r="CI217" i="4" s="1"/>
  <c r="BX283" i="4"/>
  <c r="BU283" i="4" s="1"/>
  <c r="BZ282" i="4"/>
  <c r="BW282" i="4" s="1"/>
  <c r="BX282" i="4"/>
  <c r="BU282" i="4" s="1"/>
  <c r="BL227" i="4"/>
  <c r="BK227" i="4"/>
  <c r="BJ227" i="4"/>
  <c r="E293" i="4"/>
  <c r="E292" i="4"/>
  <c r="N292" i="4" s="1"/>
  <c r="E291" i="4"/>
  <c r="N291" i="4" s="1"/>
  <c r="P291" i="4" s="1"/>
  <c r="M291" i="4" s="1"/>
  <c r="E290" i="4"/>
  <c r="N290" i="4" s="1"/>
  <c r="E289" i="4"/>
  <c r="BX289" i="4" s="1"/>
  <c r="BZ289" i="4" s="1"/>
  <c r="BW289" i="4" s="1"/>
  <c r="E288" i="4"/>
  <c r="N288" i="4" s="1"/>
  <c r="E287" i="4"/>
  <c r="E286" i="4"/>
  <c r="N286" i="4" s="1"/>
  <c r="P286" i="4" s="1"/>
  <c r="M286" i="4" s="1"/>
  <c r="E285" i="4"/>
  <c r="N285" i="4" s="1"/>
  <c r="P285" i="4" s="1"/>
  <c r="M285" i="4" s="1"/>
  <c r="E284" i="4"/>
  <c r="N284" i="4" s="1"/>
  <c r="P284" i="4" s="1"/>
  <c r="M284" i="4" s="1"/>
  <c r="E283" i="4"/>
  <c r="N283" i="4" s="1"/>
  <c r="P283" i="4" s="1"/>
  <c r="M283" i="4" s="1"/>
  <c r="E282" i="4"/>
  <c r="N282" i="4" s="1"/>
  <c r="P282" i="4" s="1"/>
  <c r="E281" i="4"/>
  <c r="E280" i="4"/>
  <c r="N280" i="4" s="1"/>
  <c r="O280" i="4" s="1"/>
  <c r="L280" i="4" s="1"/>
  <c r="E279" i="4"/>
  <c r="N279" i="4" s="1"/>
  <c r="P279" i="4" s="1"/>
  <c r="M279" i="4" s="1"/>
  <c r="E278" i="4"/>
  <c r="N278" i="4" s="1"/>
  <c r="P278" i="4" s="1"/>
  <c r="M278" i="4" s="1"/>
  <c r="E277" i="4"/>
  <c r="BX277" i="4" s="1"/>
  <c r="BZ277" i="4" s="1"/>
  <c r="BW277" i="4" s="1"/>
  <c r="E276" i="4"/>
  <c r="N276" i="4" s="1"/>
  <c r="O276" i="4" s="1"/>
  <c r="E275" i="4"/>
  <c r="E274" i="4"/>
  <c r="N274" i="4" s="1"/>
  <c r="O274" i="4" s="1"/>
  <c r="L274" i="4" s="1"/>
  <c r="E273" i="4"/>
  <c r="N273" i="4" s="1"/>
  <c r="P273" i="4" s="1"/>
  <c r="M273" i="4" s="1"/>
  <c r="E272" i="4"/>
  <c r="N272" i="4" s="1"/>
  <c r="O272" i="4" s="1"/>
  <c r="L272" i="4" s="1"/>
  <c r="E271" i="4"/>
  <c r="N271" i="4" s="1"/>
  <c r="P271" i="4" s="1"/>
  <c r="M271" i="4" s="1"/>
  <c r="E270" i="4"/>
  <c r="N270" i="4" s="1"/>
  <c r="P270" i="4" s="1"/>
  <c r="E269" i="4"/>
  <c r="E268" i="4"/>
  <c r="N268" i="4" s="1"/>
  <c r="P268" i="4" s="1"/>
  <c r="M268" i="4" s="1"/>
  <c r="E267" i="4"/>
  <c r="N267" i="4" s="1"/>
  <c r="E266" i="4"/>
  <c r="N266" i="4" s="1"/>
  <c r="P266" i="4" s="1"/>
  <c r="M266" i="4" s="1"/>
  <c r="E265" i="4"/>
  <c r="BX265" i="4" s="1"/>
  <c r="BZ265" i="4" s="1"/>
  <c r="BW265" i="4" s="1"/>
  <c r="E264" i="4"/>
  <c r="N264" i="4" s="1"/>
  <c r="E263" i="4"/>
  <c r="E262" i="4"/>
  <c r="N262" i="4" s="1"/>
  <c r="P262" i="4" s="1"/>
  <c r="M262" i="4" s="1"/>
  <c r="E261" i="4"/>
  <c r="N261" i="4" s="1"/>
  <c r="P261" i="4" s="1"/>
  <c r="M261" i="4" s="1"/>
  <c r="E260" i="4"/>
  <c r="N260" i="4" s="1"/>
  <c r="O260" i="4" s="1"/>
  <c r="L260" i="4" s="1"/>
  <c r="E259" i="4"/>
  <c r="N259" i="4" s="1"/>
  <c r="P259" i="4" s="1"/>
  <c r="M259" i="4" s="1"/>
  <c r="E258" i="4"/>
  <c r="N258" i="4" s="1"/>
  <c r="E257" i="4"/>
  <c r="E256" i="4"/>
  <c r="N256" i="4" s="1"/>
  <c r="O256" i="4" s="1"/>
  <c r="L256" i="4" s="1"/>
  <c r="E255" i="4"/>
  <c r="N255" i="4" s="1"/>
  <c r="P255" i="4" s="1"/>
  <c r="M255" i="4" s="1"/>
  <c r="E254" i="4"/>
  <c r="N254" i="4" s="1"/>
  <c r="O254" i="4" s="1"/>
  <c r="L254" i="4" s="1"/>
  <c r="E253" i="4"/>
  <c r="BX253" i="4" s="1"/>
  <c r="BZ253" i="4" s="1"/>
  <c r="BW253" i="4" s="1"/>
  <c r="E252" i="4"/>
  <c r="N252" i="4" s="1"/>
  <c r="E251" i="4"/>
  <c r="E250" i="4"/>
  <c r="N250" i="4" s="1"/>
  <c r="E249" i="4"/>
  <c r="N249" i="4" s="1"/>
  <c r="P249" i="4" s="1"/>
  <c r="M249" i="4" s="1"/>
  <c r="E248" i="4"/>
  <c r="N248" i="4" s="1"/>
  <c r="E247" i="4"/>
  <c r="N247" i="4" s="1"/>
  <c r="P247" i="4" s="1"/>
  <c r="M247" i="4" s="1"/>
  <c r="E246" i="4"/>
  <c r="N246" i="4" s="1"/>
  <c r="O246" i="4" s="1"/>
  <c r="E245" i="4"/>
  <c r="E244" i="4"/>
  <c r="N244" i="4" s="1"/>
  <c r="P244" i="4" s="1"/>
  <c r="M244" i="4" s="1"/>
  <c r="E243" i="4"/>
  <c r="N243" i="4" s="1"/>
  <c r="P243" i="4" s="1"/>
  <c r="M243" i="4" s="1"/>
  <c r="E242" i="4"/>
  <c r="N242" i="4" s="1"/>
  <c r="P242" i="4" s="1"/>
  <c r="M242" i="4" s="1"/>
  <c r="E241" i="4"/>
  <c r="BX241" i="4" s="1"/>
  <c r="BZ241" i="4" s="1"/>
  <c r="BW241" i="4" s="1"/>
  <c r="E240" i="4"/>
  <c r="N240" i="4" s="1"/>
  <c r="P240" i="4" s="1"/>
  <c r="E239" i="4"/>
  <c r="E238" i="4"/>
  <c r="N238" i="4" s="1"/>
  <c r="P238" i="4" s="1"/>
  <c r="M238" i="4" s="1"/>
  <c r="E237" i="4"/>
  <c r="N237" i="4" s="1"/>
  <c r="P237" i="4" s="1"/>
  <c r="M237" i="4" s="1"/>
  <c r="E236" i="4"/>
  <c r="N236" i="4" s="1"/>
  <c r="P236" i="4" s="1"/>
  <c r="M236" i="4" s="1"/>
  <c r="E235" i="4"/>
  <c r="N235" i="4" s="1"/>
  <c r="P235" i="4" s="1"/>
  <c r="M235" i="4" s="1"/>
  <c r="E234" i="4"/>
  <c r="N234" i="4" s="1"/>
  <c r="E233" i="4"/>
  <c r="E232" i="4"/>
  <c r="N232" i="4" s="1"/>
  <c r="E231" i="4"/>
  <c r="N231" i="4" s="1"/>
  <c r="P231" i="4" s="1"/>
  <c r="M231" i="4" s="1"/>
  <c r="E230" i="4"/>
  <c r="N230" i="4" s="1"/>
  <c r="O230" i="4" s="1"/>
  <c r="L230" i="4" s="1"/>
  <c r="E229" i="4"/>
  <c r="BX229" i="4" s="1"/>
  <c r="BZ229" i="4" s="1"/>
  <c r="BW229" i="4" s="1"/>
  <c r="E228" i="4"/>
  <c r="N228" i="4" s="1"/>
  <c r="E227" i="4"/>
  <c r="E226" i="4"/>
  <c r="N226" i="4" s="1"/>
  <c r="E225" i="4"/>
  <c r="N225" i="4" s="1"/>
  <c r="E224" i="4"/>
  <c r="N224" i="4" s="1"/>
  <c r="O224" i="4" s="1"/>
  <c r="L224" i="4" s="1"/>
  <c r="E223" i="4"/>
  <c r="N223" i="4" s="1"/>
  <c r="P223" i="4" s="1"/>
  <c r="M223" i="4" s="1"/>
  <c r="E222" i="4"/>
  <c r="N222" i="4" s="1"/>
  <c r="E217" i="4"/>
  <c r="N217" i="4" s="1"/>
  <c r="E218" i="4"/>
  <c r="N218" i="4" s="1"/>
  <c r="E219" i="4"/>
  <c r="N219" i="4" s="1"/>
  <c r="E220" i="4"/>
  <c r="N220" i="4" s="1"/>
  <c r="P220" i="4" s="1"/>
  <c r="M220" i="4" s="1"/>
  <c r="E221" i="4"/>
  <c r="E216" i="4"/>
  <c r="E211" i="4"/>
  <c r="N211" i="4" s="1"/>
  <c r="P211" i="4" s="1"/>
  <c r="M211" i="4" s="1"/>
  <c r="E212" i="4"/>
  <c r="N212" i="4" s="1"/>
  <c r="O212" i="4" s="1"/>
  <c r="L212" i="4" s="1"/>
  <c r="E213" i="4"/>
  <c r="N213" i="4" s="1"/>
  <c r="P213" i="4" s="1"/>
  <c r="M213" i="4" s="1"/>
  <c r="E214" i="4"/>
  <c r="N214" i="4" s="1"/>
  <c r="P214" i="4" s="1"/>
  <c r="M214" i="4" s="1"/>
  <c r="E215" i="4"/>
  <c r="E210" i="4"/>
  <c r="N210" i="4" s="1"/>
  <c r="E205" i="4"/>
  <c r="N205" i="4" s="1"/>
  <c r="P205" i="4" s="1"/>
  <c r="M205" i="4" s="1"/>
  <c r="E206" i="4"/>
  <c r="N206" i="4" s="1"/>
  <c r="O206" i="4" s="1"/>
  <c r="L206" i="4" s="1"/>
  <c r="E207" i="4"/>
  <c r="N207" i="4" s="1"/>
  <c r="P207" i="4" s="1"/>
  <c r="M207" i="4" s="1"/>
  <c r="E208" i="4"/>
  <c r="N208" i="4" s="1"/>
  <c r="P208" i="4" s="1"/>
  <c r="M208" i="4" s="1"/>
  <c r="E209" i="4"/>
  <c r="E204" i="4"/>
  <c r="N204" i="4" s="1"/>
  <c r="E199" i="4"/>
  <c r="N199" i="4" s="1"/>
  <c r="P199" i="4" s="1"/>
  <c r="M199" i="4" s="1"/>
  <c r="E200" i="4"/>
  <c r="N200" i="4" s="1"/>
  <c r="P200" i="4" s="1"/>
  <c r="M200" i="4" s="1"/>
  <c r="E201" i="4"/>
  <c r="N201" i="4" s="1"/>
  <c r="P201" i="4" s="1"/>
  <c r="M201" i="4" s="1"/>
  <c r="E202" i="4"/>
  <c r="N202" i="4" s="1"/>
  <c r="P202" i="4" s="1"/>
  <c r="M202" i="4" s="1"/>
  <c r="E203" i="4"/>
  <c r="E198" i="4"/>
  <c r="N198" i="4" s="1"/>
  <c r="P198" i="4" s="1"/>
  <c r="E196" i="4"/>
  <c r="E195" i="4"/>
  <c r="N195" i="4" s="1"/>
  <c r="P195" i="4" s="1"/>
  <c r="M195" i="4" s="1"/>
  <c r="E194" i="4"/>
  <c r="N194" i="4" s="1"/>
  <c r="E193" i="4"/>
  <c r="N193" i="4" s="1"/>
  <c r="P193" i="4" s="1"/>
  <c r="M193" i="4" s="1"/>
  <c r="E192" i="4"/>
  <c r="BX192" i="4" s="1"/>
  <c r="BZ192" i="4" s="1"/>
  <c r="BW192" i="4" s="1"/>
  <c r="E191" i="4"/>
  <c r="AH191" i="4" s="1"/>
  <c r="E190" i="4"/>
  <c r="E189" i="4"/>
  <c r="N189" i="4" s="1"/>
  <c r="P189" i="4" s="1"/>
  <c r="M189" i="4" s="1"/>
  <c r="E188" i="4"/>
  <c r="N188" i="4" s="1"/>
  <c r="P188" i="4" s="1"/>
  <c r="M188" i="4" s="1"/>
  <c r="E187" i="4"/>
  <c r="N187" i="4" s="1"/>
  <c r="P187" i="4" s="1"/>
  <c r="M187" i="4" s="1"/>
  <c r="E186" i="4"/>
  <c r="N186" i="4" s="1"/>
  <c r="P186" i="4" s="1"/>
  <c r="M186" i="4" s="1"/>
  <c r="E185" i="4"/>
  <c r="N185" i="4" s="1"/>
  <c r="P185" i="4" s="1"/>
  <c r="E184" i="4"/>
  <c r="E183" i="4"/>
  <c r="N183" i="4" s="1"/>
  <c r="P183" i="4" s="1"/>
  <c r="M183" i="4" s="1"/>
  <c r="E182" i="4"/>
  <c r="N182" i="4" s="1"/>
  <c r="P182" i="4" s="1"/>
  <c r="M182" i="4" s="1"/>
  <c r="E181" i="4"/>
  <c r="N181" i="4" s="1"/>
  <c r="P181" i="4" s="1"/>
  <c r="M181" i="4" s="1"/>
  <c r="E180" i="4"/>
  <c r="BX180" i="4" s="1"/>
  <c r="BZ180" i="4" s="1"/>
  <c r="BW180" i="4" s="1"/>
  <c r="E179" i="4"/>
  <c r="N179" i="4" s="1"/>
  <c r="E178" i="4"/>
  <c r="E177" i="4"/>
  <c r="N177" i="4" s="1"/>
  <c r="P177" i="4" s="1"/>
  <c r="M177" i="4" s="1"/>
  <c r="E176" i="4"/>
  <c r="N176" i="4" s="1"/>
  <c r="P176" i="4" s="1"/>
  <c r="M176" i="4" s="1"/>
  <c r="E175" i="4"/>
  <c r="N175" i="4" s="1"/>
  <c r="P175" i="4" s="1"/>
  <c r="M175" i="4" s="1"/>
  <c r="E174" i="4"/>
  <c r="N174" i="4" s="1"/>
  <c r="P174" i="4" s="1"/>
  <c r="M174" i="4" s="1"/>
  <c r="E173" i="4"/>
  <c r="N173" i="4" s="1"/>
  <c r="P173" i="4" s="1"/>
  <c r="E172" i="4"/>
  <c r="E171" i="4"/>
  <c r="N171" i="4" s="1"/>
  <c r="E170" i="4"/>
  <c r="N170" i="4" s="1"/>
  <c r="P170" i="4" s="1"/>
  <c r="M170" i="4" s="1"/>
  <c r="E169" i="4"/>
  <c r="N169" i="4" s="1"/>
  <c r="E168" i="4"/>
  <c r="BX168" i="4" s="1"/>
  <c r="BZ168" i="4" s="1"/>
  <c r="BW168" i="4" s="1"/>
  <c r="E167" i="4"/>
  <c r="N167" i="4" s="1"/>
  <c r="O167" i="4" s="1"/>
  <c r="E166" i="4"/>
  <c r="E165" i="4"/>
  <c r="N165" i="4" s="1"/>
  <c r="O165" i="4" s="1"/>
  <c r="L165" i="4" s="1"/>
  <c r="E164" i="4"/>
  <c r="N164" i="4" s="1"/>
  <c r="P164" i="4" s="1"/>
  <c r="M164" i="4" s="1"/>
  <c r="E163" i="4"/>
  <c r="N163" i="4" s="1"/>
  <c r="O163" i="4" s="1"/>
  <c r="L163" i="4" s="1"/>
  <c r="E162" i="4"/>
  <c r="N162" i="4" s="1"/>
  <c r="P162" i="4" s="1"/>
  <c r="M162" i="4" s="1"/>
  <c r="E161" i="4"/>
  <c r="N161" i="4" s="1"/>
  <c r="E160" i="4"/>
  <c r="E159" i="4"/>
  <c r="N159" i="4" s="1"/>
  <c r="P159" i="4" s="1"/>
  <c r="M159" i="4" s="1"/>
  <c r="E158" i="4"/>
  <c r="N158" i="4" s="1"/>
  <c r="P158" i="4" s="1"/>
  <c r="M158" i="4" s="1"/>
  <c r="E157" i="4"/>
  <c r="N157" i="4" s="1"/>
  <c r="P157" i="4" s="1"/>
  <c r="M157" i="4" s="1"/>
  <c r="E156" i="4"/>
  <c r="BX156" i="4" s="1"/>
  <c r="E155" i="4"/>
  <c r="N155" i="4" s="1"/>
  <c r="P155" i="4" s="1"/>
  <c r="E154" i="4"/>
  <c r="E153" i="4"/>
  <c r="N153" i="4" s="1"/>
  <c r="P153" i="4" s="1"/>
  <c r="M153" i="4" s="1"/>
  <c r="E152" i="4"/>
  <c r="BX152" i="4" s="1"/>
  <c r="BZ152" i="4" s="1"/>
  <c r="BW152" i="4" s="1"/>
  <c r="E151" i="4"/>
  <c r="N151" i="4" s="1"/>
  <c r="P151" i="4" s="1"/>
  <c r="M151" i="4" s="1"/>
  <c r="E150" i="4"/>
  <c r="N150" i="4" s="1"/>
  <c r="P150" i="4" s="1"/>
  <c r="M150" i="4" s="1"/>
  <c r="E149" i="4"/>
  <c r="AH149" i="4" s="1"/>
  <c r="AJ149" i="4" s="1"/>
  <c r="E148" i="4"/>
  <c r="E147" i="4"/>
  <c r="N147" i="4" s="1"/>
  <c r="E146" i="4"/>
  <c r="N146" i="4" s="1"/>
  <c r="P146" i="4" s="1"/>
  <c r="M146" i="4" s="1"/>
  <c r="E145" i="4"/>
  <c r="N145" i="4" s="1"/>
  <c r="P145" i="4" s="1"/>
  <c r="M145" i="4" s="1"/>
  <c r="E144" i="4"/>
  <c r="BX144" i="4" s="1"/>
  <c r="BZ144" i="4" s="1"/>
  <c r="BW144" i="4" s="1"/>
  <c r="E143" i="4"/>
  <c r="N143" i="4" s="1"/>
  <c r="P143" i="4" s="1"/>
  <c r="E142" i="4"/>
  <c r="E141" i="4"/>
  <c r="N141" i="4" s="1"/>
  <c r="P141" i="4" s="1"/>
  <c r="M141" i="4" s="1"/>
  <c r="E140" i="4"/>
  <c r="BX140" i="4" s="1"/>
  <c r="BZ140" i="4" s="1"/>
  <c r="BW140" i="4" s="1"/>
  <c r="E139" i="4"/>
  <c r="N139" i="4" s="1"/>
  <c r="P139" i="4" s="1"/>
  <c r="M139" i="4" s="1"/>
  <c r="E138" i="4"/>
  <c r="N138" i="4" s="1"/>
  <c r="P138" i="4" s="1"/>
  <c r="M138" i="4" s="1"/>
  <c r="E137" i="4"/>
  <c r="N137" i="4" s="1"/>
  <c r="E136" i="4"/>
  <c r="E135" i="4"/>
  <c r="N135" i="4" s="1"/>
  <c r="O135" i="4" s="1"/>
  <c r="L135" i="4" s="1"/>
  <c r="E134" i="4"/>
  <c r="N134" i="4" s="1"/>
  <c r="P134" i="4" s="1"/>
  <c r="M134" i="4" s="1"/>
  <c r="E133" i="4"/>
  <c r="N133" i="4" s="1"/>
  <c r="O133" i="4" s="1"/>
  <c r="L133" i="4" s="1"/>
  <c r="E132" i="4"/>
  <c r="BX132" i="4" s="1"/>
  <c r="BZ132" i="4" s="1"/>
  <c r="BW132" i="4" s="1"/>
  <c r="E131" i="4"/>
  <c r="N131" i="4" s="1"/>
  <c r="P131" i="4" s="1"/>
  <c r="E130" i="4"/>
  <c r="E129" i="4"/>
  <c r="N129" i="4" s="1"/>
  <c r="P129" i="4" s="1"/>
  <c r="M129" i="4" s="1"/>
  <c r="E128" i="4"/>
  <c r="BX128" i="4" s="1"/>
  <c r="BZ128" i="4" s="1"/>
  <c r="BW128" i="4" s="1"/>
  <c r="E127" i="4"/>
  <c r="BX127" i="4" s="1"/>
  <c r="BY127" i="4" s="1"/>
  <c r="BV127" i="4" s="1"/>
  <c r="E126" i="4"/>
  <c r="N126" i="4" s="1"/>
  <c r="P126" i="4" s="1"/>
  <c r="M126" i="4" s="1"/>
  <c r="E125" i="4"/>
  <c r="N125" i="4" s="1"/>
  <c r="P125" i="4" s="1"/>
  <c r="E120" i="4"/>
  <c r="N120" i="4" s="1"/>
  <c r="P120" i="4" s="1"/>
  <c r="M120" i="4" s="1"/>
  <c r="E121" i="4"/>
  <c r="N121" i="4" s="1"/>
  <c r="E122" i="4"/>
  <c r="N122" i="4" s="1"/>
  <c r="P122" i="4" s="1"/>
  <c r="M122" i="4" s="1"/>
  <c r="E123" i="4"/>
  <c r="N123" i="4" s="1"/>
  <c r="E124" i="4"/>
  <c r="E119" i="4"/>
  <c r="N119" i="4" s="1"/>
  <c r="E114" i="4"/>
  <c r="N114" i="4" s="1"/>
  <c r="P114" i="4" s="1"/>
  <c r="M114" i="4" s="1"/>
  <c r="E115" i="4"/>
  <c r="AH115" i="4" s="1"/>
  <c r="E116" i="4"/>
  <c r="BX116" i="4" s="1"/>
  <c r="BZ116" i="4" s="1"/>
  <c r="BW116" i="4" s="1"/>
  <c r="E117" i="4"/>
  <c r="BX117" i="4" s="1"/>
  <c r="E118" i="4"/>
  <c r="E113" i="4"/>
  <c r="N113" i="4" s="1"/>
  <c r="E108" i="4"/>
  <c r="N108" i="4" s="1"/>
  <c r="P108" i="4" s="1"/>
  <c r="M108" i="4" s="1"/>
  <c r="E109" i="4"/>
  <c r="N109" i="4" s="1"/>
  <c r="P109" i="4" s="1"/>
  <c r="M109" i="4" s="1"/>
  <c r="E110" i="4"/>
  <c r="N110" i="4" s="1"/>
  <c r="P110" i="4" s="1"/>
  <c r="M110" i="4" s="1"/>
  <c r="E111" i="4"/>
  <c r="N111" i="4" s="1"/>
  <c r="P111" i="4" s="1"/>
  <c r="M111" i="4" s="1"/>
  <c r="E112" i="4"/>
  <c r="E107" i="4"/>
  <c r="N107" i="4" s="1"/>
  <c r="P107" i="4" s="1"/>
  <c r="E102" i="4"/>
  <c r="N102" i="4" s="1"/>
  <c r="O102" i="4" s="1"/>
  <c r="L102" i="4" s="1"/>
  <c r="E103" i="4"/>
  <c r="N103" i="4" s="1"/>
  <c r="P103" i="4" s="1"/>
  <c r="M103" i="4" s="1"/>
  <c r="E104" i="4"/>
  <c r="BX104" i="4" s="1"/>
  <c r="BZ104" i="4" s="1"/>
  <c r="BW104" i="4" s="1"/>
  <c r="E105" i="4"/>
  <c r="BX105" i="4" s="1"/>
  <c r="BZ105" i="4" s="1"/>
  <c r="BW105" i="4" s="1"/>
  <c r="E106" i="4"/>
  <c r="E101" i="4"/>
  <c r="N101" i="4" s="1"/>
  <c r="E99" i="4"/>
  <c r="E98" i="4"/>
  <c r="N98" i="4" s="1"/>
  <c r="P98" i="4" s="1"/>
  <c r="M98" i="4" s="1"/>
  <c r="E97" i="4"/>
  <c r="N97" i="4" s="1"/>
  <c r="P97" i="4" s="1"/>
  <c r="M97" i="4" s="1"/>
  <c r="E96" i="4"/>
  <c r="N96" i="4" s="1"/>
  <c r="P96" i="4" s="1"/>
  <c r="M96" i="4" s="1"/>
  <c r="E95" i="4"/>
  <c r="BX95" i="4" s="1"/>
  <c r="BZ95" i="4" s="1"/>
  <c r="BW95" i="4" s="1"/>
  <c r="E94" i="4"/>
  <c r="N94" i="4" s="1"/>
  <c r="P94" i="4" s="1"/>
  <c r="E93" i="4"/>
  <c r="E92" i="4"/>
  <c r="BX92" i="4" s="1"/>
  <c r="BZ92" i="4" s="1"/>
  <c r="BW92" i="4" s="1"/>
  <c r="E91" i="4"/>
  <c r="N91" i="4" s="1"/>
  <c r="P91" i="4" s="1"/>
  <c r="M91" i="4" s="1"/>
  <c r="E90" i="4"/>
  <c r="BX90" i="4" s="1"/>
  <c r="BZ90" i="4" s="1"/>
  <c r="BW90" i="4" s="1"/>
  <c r="E89" i="4"/>
  <c r="N89" i="4" s="1"/>
  <c r="P89" i="4" s="1"/>
  <c r="M89" i="4" s="1"/>
  <c r="E88" i="4"/>
  <c r="N88" i="4" s="1"/>
  <c r="E87" i="4"/>
  <c r="E86" i="4"/>
  <c r="N86" i="4" s="1"/>
  <c r="E85" i="4"/>
  <c r="N85" i="4" s="1"/>
  <c r="E84" i="4"/>
  <c r="N84" i="4" s="1"/>
  <c r="P84" i="4" s="1"/>
  <c r="M84" i="4" s="1"/>
  <c r="E83" i="4"/>
  <c r="BX83" i="4" s="1"/>
  <c r="BZ83" i="4" s="1"/>
  <c r="BW83" i="4" s="1"/>
  <c r="E82" i="4"/>
  <c r="N82" i="4" s="1"/>
  <c r="E81" i="4"/>
  <c r="E80" i="4"/>
  <c r="BX80" i="4" s="1"/>
  <c r="BZ80" i="4" s="1"/>
  <c r="BW80" i="4" s="1"/>
  <c r="E79" i="4"/>
  <c r="BX79" i="4" s="1"/>
  <c r="E78" i="4"/>
  <c r="BX78" i="4" s="1"/>
  <c r="BZ78" i="4" s="1"/>
  <c r="BW78" i="4" s="1"/>
  <c r="E77" i="4"/>
  <c r="N77" i="4" s="1"/>
  <c r="P77" i="4" s="1"/>
  <c r="M77" i="4" s="1"/>
  <c r="E76" i="4"/>
  <c r="N76" i="4" s="1"/>
  <c r="E75" i="4"/>
  <c r="E74" i="4"/>
  <c r="N74" i="4" s="1"/>
  <c r="P74" i="4" s="1"/>
  <c r="M74" i="4" s="1"/>
  <c r="E73" i="4"/>
  <c r="N73" i="4" s="1"/>
  <c r="P73" i="4" s="1"/>
  <c r="M73" i="4" s="1"/>
  <c r="E72" i="4"/>
  <c r="N72" i="4" s="1"/>
  <c r="P72" i="4" s="1"/>
  <c r="M72" i="4" s="1"/>
  <c r="E71" i="4"/>
  <c r="BX71" i="4" s="1"/>
  <c r="E70" i="4"/>
  <c r="N70" i="4" s="1"/>
  <c r="E69" i="4"/>
  <c r="E68" i="4"/>
  <c r="BX68" i="4" s="1"/>
  <c r="E67" i="4"/>
  <c r="BX67" i="4" s="1"/>
  <c r="E66" i="4"/>
  <c r="BX66" i="4" s="1"/>
  <c r="BZ66" i="4" s="1"/>
  <c r="BW66" i="4" s="1"/>
  <c r="E65" i="4"/>
  <c r="N65" i="4" s="1"/>
  <c r="P65" i="4" s="1"/>
  <c r="M65" i="4" s="1"/>
  <c r="E64" i="4"/>
  <c r="N64" i="4" s="1"/>
  <c r="E63" i="4"/>
  <c r="E62" i="4"/>
  <c r="N62" i="4" s="1"/>
  <c r="P62" i="4" s="1"/>
  <c r="M62" i="4" s="1"/>
  <c r="E61" i="4"/>
  <c r="N61" i="4" s="1"/>
  <c r="P61" i="4" s="1"/>
  <c r="M61" i="4" s="1"/>
  <c r="E60" i="4"/>
  <c r="N60" i="4" s="1"/>
  <c r="P60" i="4" s="1"/>
  <c r="M60" i="4" s="1"/>
  <c r="E59" i="4"/>
  <c r="N59" i="4" s="1"/>
  <c r="P59" i="4" s="1"/>
  <c r="M59" i="4" s="1"/>
  <c r="E58" i="4"/>
  <c r="N58" i="4" s="1"/>
  <c r="P58" i="4" s="1"/>
  <c r="E57" i="4"/>
  <c r="E56" i="4"/>
  <c r="BX56" i="4" s="1"/>
  <c r="E55" i="4"/>
  <c r="BX55" i="4" s="1"/>
  <c r="BZ55" i="4" s="1"/>
  <c r="BW55" i="4" s="1"/>
  <c r="E54" i="4"/>
  <c r="BX54" i="4" s="1"/>
  <c r="E53" i="4"/>
  <c r="N53" i="4" s="1"/>
  <c r="E52" i="4"/>
  <c r="N52" i="4" s="1"/>
  <c r="E51" i="4"/>
  <c r="E50" i="4"/>
  <c r="N50" i="4" s="1"/>
  <c r="P50" i="4" s="1"/>
  <c r="M50" i="4" s="1"/>
  <c r="E49" i="4"/>
  <c r="N49" i="4" s="1"/>
  <c r="P49" i="4" s="1"/>
  <c r="M49" i="4" s="1"/>
  <c r="E48" i="4"/>
  <c r="N48" i="4" s="1"/>
  <c r="P48" i="4" s="1"/>
  <c r="M48" i="4" s="1"/>
  <c r="E47" i="4"/>
  <c r="N47" i="4" s="1"/>
  <c r="P47" i="4" s="1"/>
  <c r="M47" i="4" s="1"/>
  <c r="E46" i="4"/>
  <c r="N46" i="4" s="1"/>
  <c r="P46" i="4" s="1"/>
  <c r="E45" i="4"/>
  <c r="E44" i="4"/>
  <c r="BX44" i="4" s="1"/>
  <c r="BZ44" i="4" s="1"/>
  <c r="BW44" i="4" s="1"/>
  <c r="E43" i="4"/>
  <c r="BX43" i="4" s="1"/>
  <c r="BU43" i="4" s="1"/>
  <c r="E42" i="4"/>
  <c r="BX42" i="4" s="1"/>
  <c r="BZ42" i="4" s="1"/>
  <c r="BW42" i="4" s="1"/>
  <c r="E41" i="4"/>
  <c r="N41" i="4" s="1"/>
  <c r="P41" i="4" s="1"/>
  <c r="M41" i="4" s="1"/>
  <c r="E40" i="4"/>
  <c r="N40" i="4" s="1"/>
  <c r="O40" i="4" s="1"/>
  <c r="E39" i="4"/>
  <c r="E38" i="4"/>
  <c r="N38" i="4" s="1"/>
  <c r="P38" i="4" s="1"/>
  <c r="M38" i="4" s="1"/>
  <c r="E37" i="4"/>
  <c r="N37" i="4" s="1"/>
  <c r="P37" i="4" s="1"/>
  <c r="M37" i="4" s="1"/>
  <c r="E36" i="4"/>
  <c r="N36" i="4" s="1"/>
  <c r="P36" i="4" s="1"/>
  <c r="M36" i="4" s="1"/>
  <c r="E35" i="4"/>
  <c r="BX35" i="4" s="1"/>
  <c r="BU35" i="4" s="1"/>
  <c r="E34" i="4"/>
  <c r="N34" i="4" s="1"/>
  <c r="P34" i="4" s="1"/>
  <c r="E33" i="4"/>
  <c r="E32" i="4"/>
  <c r="BX32" i="4" s="1"/>
  <c r="BY32" i="4" s="1"/>
  <c r="BV32" i="4" s="1"/>
  <c r="E31" i="4"/>
  <c r="BX31" i="4" s="1"/>
  <c r="BZ31" i="4" s="1"/>
  <c r="BW31" i="4" s="1"/>
  <c r="E30" i="4"/>
  <c r="BX30" i="4" s="1"/>
  <c r="BY30" i="4" s="1"/>
  <c r="BV30" i="4" s="1"/>
  <c r="E29" i="4"/>
  <c r="N29" i="4" s="1"/>
  <c r="E28" i="4"/>
  <c r="AH28" i="4" s="1"/>
  <c r="E23" i="4"/>
  <c r="N23" i="4" s="1"/>
  <c r="E24" i="4"/>
  <c r="N24" i="4" s="1"/>
  <c r="P24" i="4" s="1"/>
  <c r="M24" i="4" s="1"/>
  <c r="E25" i="4"/>
  <c r="N25" i="4" s="1"/>
  <c r="E26" i="4"/>
  <c r="N26" i="4" s="1"/>
  <c r="P26" i="4" s="1"/>
  <c r="M26" i="4" s="1"/>
  <c r="E27" i="4"/>
  <c r="E22" i="4"/>
  <c r="N22" i="4" s="1"/>
  <c r="E17" i="4"/>
  <c r="N17" i="4" s="1"/>
  <c r="P17" i="4" s="1"/>
  <c r="M17" i="4" s="1"/>
  <c r="E18" i="4"/>
  <c r="BX18" i="4" s="1"/>
  <c r="BZ18" i="4" s="1"/>
  <c r="BW18" i="4" s="1"/>
  <c r="E19" i="4"/>
  <c r="BX19" i="4" s="1"/>
  <c r="BZ19" i="4" s="1"/>
  <c r="BW19" i="4" s="1"/>
  <c r="E20" i="4"/>
  <c r="BX20" i="4" s="1"/>
  <c r="BZ20" i="4" s="1"/>
  <c r="BW20" i="4" s="1"/>
  <c r="E21" i="4"/>
  <c r="E16" i="4"/>
  <c r="N16" i="4" s="1"/>
  <c r="P16" i="4" s="1"/>
  <c r="E11" i="4"/>
  <c r="N11" i="4" s="1"/>
  <c r="E12" i="4"/>
  <c r="N12" i="4" s="1"/>
  <c r="P12" i="4" s="1"/>
  <c r="M12" i="4" s="1"/>
  <c r="E13" i="4"/>
  <c r="AH13" i="4" s="1"/>
  <c r="AJ13" i="4" s="1"/>
  <c r="AG13" i="4" s="1"/>
  <c r="E14" i="4"/>
  <c r="N14" i="4" s="1"/>
  <c r="P14" i="4" s="1"/>
  <c r="M14" i="4" s="1"/>
  <c r="E15" i="4"/>
  <c r="E10" i="4"/>
  <c r="N10" i="4" s="1"/>
  <c r="E5" i="4"/>
  <c r="BJ5" i="4" s="1"/>
  <c r="BG5" i="4" s="1"/>
  <c r="E6" i="4"/>
  <c r="BX6" i="4" s="1"/>
  <c r="E7" i="4"/>
  <c r="N7" i="4" s="1"/>
  <c r="O7" i="4" s="1"/>
  <c r="L7" i="4" s="1"/>
  <c r="E8" i="4"/>
  <c r="BX8" i="4" s="1"/>
  <c r="BY8" i="4" s="1"/>
  <c r="BV8" i="4" s="1"/>
  <c r="E9" i="4"/>
  <c r="E4" i="4"/>
  <c r="N4" i="4" s="1"/>
  <c r="E295" i="1" l="1"/>
  <c r="DA274" i="4"/>
  <c r="CX274" i="4" s="1"/>
  <c r="N216" i="4"/>
  <c r="K216" i="4" s="1"/>
  <c r="CL216" i="4"/>
  <c r="CL220" i="4"/>
  <c r="CI220" i="4" s="1"/>
  <c r="CZ218" i="4"/>
  <c r="CW218" i="4" s="1"/>
  <c r="CZ236" i="4"/>
  <c r="DB236" i="4" s="1"/>
  <c r="CY236" i="4" s="1"/>
  <c r="CZ254" i="4"/>
  <c r="DB254" i="4" s="1"/>
  <c r="CY254" i="4" s="1"/>
  <c r="CZ267" i="4"/>
  <c r="DB267" i="4" s="1"/>
  <c r="CY267" i="4" s="1"/>
  <c r="CZ285" i="4"/>
  <c r="DB285" i="4" s="1"/>
  <c r="CY285" i="4" s="1"/>
  <c r="CZ257" i="4"/>
  <c r="CL218" i="4"/>
  <c r="CI218" i="4" s="1"/>
  <c r="CZ208" i="4"/>
  <c r="CZ219" i="4"/>
  <c r="DB219" i="4" s="1"/>
  <c r="CY219" i="4" s="1"/>
  <c r="CZ237" i="4"/>
  <c r="DA237" i="4" s="1"/>
  <c r="CX237" i="4" s="1"/>
  <c r="CZ255" i="4"/>
  <c r="CW255" i="4" s="1"/>
  <c r="CZ268" i="4"/>
  <c r="DB268" i="4" s="1"/>
  <c r="CY268" i="4" s="1"/>
  <c r="CZ286" i="4"/>
  <c r="DB286" i="4" s="1"/>
  <c r="CY286" i="4" s="1"/>
  <c r="CZ288" i="4"/>
  <c r="DB288" i="4" s="1"/>
  <c r="CZ238" i="4"/>
  <c r="DA238" i="4" s="1"/>
  <c r="CX238" i="4" s="1"/>
  <c r="CL268" i="4"/>
  <c r="CN268" i="4" s="1"/>
  <c r="CK268" i="4" s="1"/>
  <c r="CZ210" i="4"/>
  <c r="DA210" i="4" s="1"/>
  <c r="CZ240" i="4"/>
  <c r="DA240" i="4" s="1"/>
  <c r="CX240" i="4" s="1"/>
  <c r="CZ258" i="4"/>
  <c r="DB258" i="4" s="1"/>
  <c r="CZ289" i="4"/>
  <c r="DB289" i="4" s="1"/>
  <c r="CY289" i="4" s="1"/>
  <c r="CZ220" i="4"/>
  <c r="DB220" i="4" s="1"/>
  <c r="CY220" i="4" s="1"/>
  <c r="CL288" i="4"/>
  <c r="CI288" i="4" s="1"/>
  <c r="CZ211" i="4"/>
  <c r="DB211" i="4" s="1"/>
  <c r="CY211" i="4" s="1"/>
  <c r="CZ241" i="4"/>
  <c r="DB241" i="4" s="1"/>
  <c r="CY241" i="4" s="1"/>
  <c r="CZ259" i="4"/>
  <c r="DB259" i="4" s="1"/>
  <c r="CY259" i="4" s="1"/>
  <c r="CZ276" i="4"/>
  <c r="DB276" i="4" s="1"/>
  <c r="CZ290" i="4"/>
  <c r="DB290" i="4" s="1"/>
  <c r="CY290" i="4" s="1"/>
  <c r="CL290" i="4"/>
  <c r="CN290" i="4" s="1"/>
  <c r="CK290" i="4" s="1"/>
  <c r="CZ212" i="4"/>
  <c r="DA212" i="4" s="1"/>
  <c r="CX212" i="4" s="1"/>
  <c r="CZ242" i="4"/>
  <c r="DA242" i="4" s="1"/>
  <c r="CX242" i="4" s="1"/>
  <c r="CN292" i="4"/>
  <c r="CK292" i="4" s="1"/>
  <c r="CI292" i="4"/>
  <c r="CZ213" i="4"/>
  <c r="DB213" i="4" s="1"/>
  <c r="CY213" i="4" s="1"/>
  <c r="CZ229" i="4"/>
  <c r="DB229" i="4" s="1"/>
  <c r="CY229" i="4" s="1"/>
  <c r="CZ243" i="4"/>
  <c r="DB243" i="4" s="1"/>
  <c r="CY243" i="4" s="1"/>
  <c r="CZ261" i="4"/>
  <c r="DB261" i="4" s="1"/>
  <c r="CY261" i="4" s="1"/>
  <c r="CZ278" i="4"/>
  <c r="DB278" i="4" s="1"/>
  <c r="CY278" i="4" s="1"/>
  <c r="CZ292" i="4"/>
  <c r="DB292" i="4" s="1"/>
  <c r="CY292" i="4" s="1"/>
  <c r="CZ214" i="4"/>
  <c r="DB214" i="4" s="1"/>
  <c r="CY214" i="4" s="1"/>
  <c r="CZ230" i="4"/>
  <c r="DB230" i="4" s="1"/>
  <c r="CY230" i="4" s="1"/>
  <c r="CZ244" i="4"/>
  <c r="DB244" i="4" s="1"/>
  <c r="CY244" i="4" s="1"/>
  <c r="CZ279" i="4"/>
  <c r="DB279" i="4" s="1"/>
  <c r="CY279" i="4" s="1"/>
  <c r="CZ204" i="4"/>
  <c r="CW216" i="4"/>
  <c r="CZ231" i="4"/>
  <c r="DB231" i="4" s="1"/>
  <c r="CY231" i="4" s="1"/>
  <c r="CZ262" i="4"/>
  <c r="DA262" i="4" s="1"/>
  <c r="CX262" i="4" s="1"/>
  <c r="CZ280" i="4"/>
  <c r="DB280" i="4" s="1"/>
  <c r="CY280" i="4" s="1"/>
  <c r="CZ205" i="4"/>
  <c r="DA205" i="4" s="1"/>
  <c r="CX205" i="4" s="1"/>
  <c r="CZ270" i="4"/>
  <c r="DA270" i="4" s="1"/>
  <c r="CX270" i="4" s="1"/>
  <c r="CZ246" i="4"/>
  <c r="CZ271" i="4"/>
  <c r="DA271" i="4" s="1"/>
  <c r="CX271" i="4" s="1"/>
  <c r="CZ272" i="4"/>
  <c r="DB272" i="4" s="1"/>
  <c r="CY272" i="4" s="1"/>
  <c r="CZ198" i="4"/>
  <c r="CZ247" i="4"/>
  <c r="DB247" i="4" s="1"/>
  <c r="CY247" i="4" s="1"/>
  <c r="CZ273" i="4"/>
  <c r="DA273" i="4" s="1"/>
  <c r="CX273" i="4" s="1"/>
  <c r="CZ222" i="4"/>
  <c r="DB222" i="4" s="1"/>
  <c r="CZ202" i="4"/>
  <c r="DB202" i="4" s="1"/>
  <c r="CY202" i="4" s="1"/>
  <c r="CZ225" i="4"/>
  <c r="DB225" i="4" s="1"/>
  <c r="CY225" i="4" s="1"/>
  <c r="CZ250" i="4"/>
  <c r="DB250" i="4" s="1"/>
  <c r="CY250" i="4" s="1"/>
  <c r="CZ226" i="4"/>
  <c r="DB226" i="4" s="1"/>
  <c r="CY226" i="4" s="1"/>
  <c r="BZ283" i="4"/>
  <c r="BW283" i="4" s="1"/>
  <c r="BY283" i="4"/>
  <c r="BV283" i="4" s="1"/>
  <c r="BY282" i="4"/>
  <c r="BV282" i="4" s="1"/>
  <c r="DA218" i="4"/>
  <c r="CX218" i="4" s="1"/>
  <c r="DB218" i="4"/>
  <c r="CY218" i="4" s="1"/>
  <c r="CW206" i="4"/>
  <c r="DB206" i="4"/>
  <c r="CY206" i="4" s="1"/>
  <c r="CW273" i="4"/>
  <c r="CW270" i="4"/>
  <c r="CW248" i="4"/>
  <c r="DB248" i="4"/>
  <c r="CY248" i="4" s="1"/>
  <c r="CW254" i="4"/>
  <c r="DA254" i="4"/>
  <c r="CX254" i="4" s="1"/>
  <c r="DA255" i="4"/>
  <c r="CX255" i="4" s="1"/>
  <c r="DB255" i="4"/>
  <c r="CY255" i="4" s="1"/>
  <c r="CW253" i="4"/>
  <c r="DA253" i="4"/>
  <c r="CW228" i="4"/>
  <c r="DA228" i="4"/>
  <c r="CX228" i="4" s="1"/>
  <c r="CL266" i="4"/>
  <c r="CM266" i="4" s="1"/>
  <c r="CJ266" i="4" s="1"/>
  <c r="CZ14" i="4"/>
  <c r="DA14" i="4" s="1"/>
  <c r="CX14" i="4" s="1"/>
  <c r="CZ76" i="4"/>
  <c r="DA76" i="4" s="1"/>
  <c r="CX76" i="4" s="1"/>
  <c r="CZ110" i="4"/>
  <c r="DA110" i="4" s="1"/>
  <c r="CX110" i="4" s="1"/>
  <c r="CZ145" i="4"/>
  <c r="DB145" i="4" s="1"/>
  <c r="CY145" i="4" s="1"/>
  <c r="CW207" i="4"/>
  <c r="CZ17" i="4"/>
  <c r="DB17" i="4" s="1"/>
  <c r="CY17" i="4" s="1"/>
  <c r="CZ77" i="4"/>
  <c r="DB77" i="4" s="1"/>
  <c r="CY77" i="4" s="1"/>
  <c r="CZ115" i="4"/>
  <c r="CZ146" i="4"/>
  <c r="DB146" i="4" s="1"/>
  <c r="CY146" i="4" s="1"/>
  <c r="CL283" i="4"/>
  <c r="CN283" i="4" s="1"/>
  <c r="CK283" i="4" s="1"/>
  <c r="CZ23" i="4"/>
  <c r="DB23" i="4" s="1"/>
  <c r="CY23" i="4" s="1"/>
  <c r="CZ78" i="4"/>
  <c r="DB78" i="4" s="1"/>
  <c r="CY78" i="4" s="1"/>
  <c r="CZ147" i="4"/>
  <c r="DB147" i="4" s="1"/>
  <c r="CY147" i="4" s="1"/>
  <c r="DB207" i="4"/>
  <c r="CY207" i="4" s="1"/>
  <c r="CW260" i="4"/>
  <c r="CW274" i="4"/>
  <c r="CL284" i="4"/>
  <c r="CN284" i="4" s="1"/>
  <c r="CK284" i="4" s="1"/>
  <c r="CZ29" i="4"/>
  <c r="DA29" i="4" s="1"/>
  <c r="CX29" i="4" s="1"/>
  <c r="CZ83" i="4"/>
  <c r="DB83" i="4" s="1"/>
  <c r="CY83" i="4" s="1"/>
  <c r="CZ162" i="4"/>
  <c r="DB162" i="4" s="1"/>
  <c r="CY162" i="4" s="1"/>
  <c r="CL265" i="4"/>
  <c r="CN265" i="4" s="1"/>
  <c r="CK265" i="4" s="1"/>
  <c r="CL285" i="4"/>
  <c r="CN285" i="4" s="1"/>
  <c r="CK285" i="4" s="1"/>
  <c r="CZ30" i="4"/>
  <c r="DB30" i="4" s="1"/>
  <c r="CY30" i="4" s="1"/>
  <c r="CZ88" i="4"/>
  <c r="CZ116" i="4"/>
  <c r="CZ167" i="4"/>
  <c r="CW232" i="4"/>
  <c r="CL286" i="4"/>
  <c r="CN286" i="4" s="1"/>
  <c r="CK286" i="4" s="1"/>
  <c r="CZ36" i="4"/>
  <c r="DB36" i="4" s="1"/>
  <c r="CY36" i="4" s="1"/>
  <c r="CZ89" i="4"/>
  <c r="DB89" i="4" s="1"/>
  <c r="CY89" i="4" s="1"/>
  <c r="CZ122" i="4"/>
  <c r="DB122" i="4" s="1"/>
  <c r="CY122" i="4" s="1"/>
  <c r="CW171" i="4"/>
  <c r="CZ42" i="4"/>
  <c r="DB42" i="4" s="1"/>
  <c r="CY42" i="4" s="1"/>
  <c r="CW205" i="4"/>
  <c r="CW252" i="4"/>
  <c r="CZ43" i="4"/>
  <c r="DA43" i="4" s="1"/>
  <c r="CX43" i="4" s="1"/>
  <c r="CZ102" i="4"/>
  <c r="DB102" i="4" s="1"/>
  <c r="CY102" i="4" s="1"/>
  <c r="CZ126" i="4"/>
  <c r="DA126" i="4" s="1"/>
  <c r="CX126" i="4" s="1"/>
  <c r="DA232" i="4"/>
  <c r="CX232" i="4" s="1"/>
  <c r="CW272" i="4"/>
  <c r="CL291" i="4"/>
  <c r="CN291" i="4" s="1"/>
  <c r="CK291" i="4" s="1"/>
  <c r="CZ60" i="4"/>
  <c r="DA60" i="4" s="1"/>
  <c r="CX60" i="4" s="1"/>
  <c r="CZ103" i="4"/>
  <c r="DA103" i="4" s="1"/>
  <c r="CX103" i="4" s="1"/>
  <c r="CZ186" i="4"/>
  <c r="DB186" i="4" s="1"/>
  <c r="CY186" i="4" s="1"/>
  <c r="DB205" i="4"/>
  <c r="CY205" i="4" s="1"/>
  <c r="DA252" i="4"/>
  <c r="CX252" i="4" s="1"/>
  <c r="CW256" i="4"/>
  <c r="CZ104" i="4"/>
  <c r="DB104" i="4" s="1"/>
  <c r="CY104" i="4" s="1"/>
  <c r="CZ138" i="4"/>
  <c r="DB138" i="4" s="1"/>
  <c r="CY138" i="4" s="1"/>
  <c r="CZ4" i="4"/>
  <c r="DB4" i="4" s="1"/>
  <c r="DB9" i="4" s="1"/>
  <c r="CZ67" i="4"/>
  <c r="CZ105" i="4"/>
  <c r="DA105" i="4" s="1"/>
  <c r="CX105" i="4" s="1"/>
  <c r="CZ139" i="4"/>
  <c r="DB139" i="4" s="1"/>
  <c r="CY139" i="4" s="1"/>
  <c r="DA256" i="4"/>
  <c r="CX256" i="4" s="1"/>
  <c r="CW126" i="4"/>
  <c r="DB126" i="4"/>
  <c r="CY126" i="4" s="1"/>
  <c r="CZ192" i="4"/>
  <c r="DB192" i="4" s="1"/>
  <c r="CY192" i="4" s="1"/>
  <c r="CZ168" i="4"/>
  <c r="DA168" i="4" s="1"/>
  <c r="CX168" i="4" s="1"/>
  <c r="CZ193" i="4"/>
  <c r="CZ119" i="4"/>
  <c r="DB119" i="4" s="1"/>
  <c r="CZ169" i="4"/>
  <c r="DA169" i="4" s="1"/>
  <c r="CX169" i="4" s="1"/>
  <c r="CZ194" i="4"/>
  <c r="DB194" i="4" s="1"/>
  <c r="CY194" i="4" s="1"/>
  <c r="CZ123" i="4"/>
  <c r="DB123" i="4" s="1"/>
  <c r="CY123" i="4" s="1"/>
  <c r="CZ120" i="4"/>
  <c r="DB120" i="4" s="1"/>
  <c r="CY120" i="4" s="1"/>
  <c r="CZ143" i="4"/>
  <c r="DB143" i="4" s="1"/>
  <c r="CZ121" i="4"/>
  <c r="DA121" i="4" s="1"/>
  <c r="CX121" i="4" s="1"/>
  <c r="CZ144" i="4"/>
  <c r="DB144" i="4" s="1"/>
  <c r="CY144" i="4" s="1"/>
  <c r="CZ170" i="4"/>
  <c r="CZ172" i="4" s="1"/>
  <c r="CZ195" i="4"/>
  <c r="DA195" i="4" s="1"/>
  <c r="CX195" i="4" s="1"/>
  <c r="CW167" i="4"/>
  <c r="CW191" i="4"/>
  <c r="DB110" i="4"/>
  <c r="CY110" i="4" s="1"/>
  <c r="CZ113" i="4"/>
  <c r="CZ118" i="4" s="1"/>
  <c r="CZ117" i="4"/>
  <c r="CZ127" i="4"/>
  <c r="DB127" i="4" s="1"/>
  <c r="CY127" i="4" s="1"/>
  <c r="CZ134" i="4"/>
  <c r="CZ149" i="4"/>
  <c r="CW149" i="4" s="1"/>
  <c r="CZ163" i="4"/>
  <c r="DB163" i="4" s="1"/>
  <c r="CY163" i="4" s="1"/>
  <c r="CZ188" i="4"/>
  <c r="CZ108" i="4"/>
  <c r="CZ150" i="4"/>
  <c r="DB150" i="4" s="1"/>
  <c r="CY150" i="4" s="1"/>
  <c r="CZ164" i="4"/>
  <c r="DB164" i="4" s="1"/>
  <c r="CY164" i="4" s="1"/>
  <c r="CZ173" i="4"/>
  <c r="DB173" i="4" s="1"/>
  <c r="CZ182" i="4"/>
  <c r="DA182" i="4" s="1"/>
  <c r="CX182" i="4" s="1"/>
  <c r="CZ128" i="4"/>
  <c r="CZ135" i="4"/>
  <c r="DB135" i="4" s="1"/>
  <c r="CY135" i="4" s="1"/>
  <c r="CZ140" i="4"/>
  <c r="CZ151" i="4"/>
  <c r="DB151" i="4" s="1"/>
  <c r="CY151" i="4" s="1"/>
  <c r="CZ165" i="4"/>
  <c r="DB165" i="4" s="1"/>
  <c r="CY165" i="4" s="1"/>
  <c r="CZ174" i="4"/>
  <c r="DB174" i="4" s="1"/>
  <c r="CY174" i="4" s="1"/>
  <c r="CZ114" i="4"/>
  <c r="CZ152" i="4"/>
  <c r="DB152" i="4" s="1"/>
  <c r="CY152" i="4" s="1"/>
  <c r="CZ175" i="4"/>
  <c r="DB175" i="4" s="1"/>
  <c r="CY175" i="4" s="1"/>
  <c r="CZ183" i="4"/>
  <c r="CZ189" i="4"/>
  <c r="DA189" i="4" s="1"/>
  <c r="CX189" i="4" s="1"/>
  <c r="CZ181" i="4"/>
  <c r="DA181" i="4" s="1"/>
  <c r="CX181" i="4" s="1"/>
  <c r="CZ109" i="4"/>
  <c r="DA109" i="4" s="1"/>
  <c r="CX109" i="4" s="1"/>
  <c r="CW115" i="4"/>
  <c r="CZ137" i="4"/>
  <c r="DA137" i="4" s="1"/>
  <c r="CZ153" i="4"/>
  <c r="DA153" i="4" s="1"/>
  <c r="CX153" i="4" s="1"/>
  <c r="CZ176" i="4"/>
  <c r="DB176" i="4" s="1"/>
  <c r="CY176" i="4" s="1"/>
  <c r="CZ101" i="4"/>
  <c r="DA101" i="4" s="1"/>
  <c r="CZ129" i="4"/>
  <c r="DA129" i="4" s="1"/>
  <c r="CX129" i="4" s="1"/>
  <c r="CW141" i="4"/>
  <c r="CZ155" i="4"/>
  <c r="CW155" i="4" s="1"/>
  <c r="CZ177" i="4"/>
  <c r="DB177" i="4" s="1"/>
  <c r="CY177" i="4" s="1"/>
  <c r="CZ185" i="4"/>
  <c r="CZ156" i="4"/>
  <c r="DB156" i="4" s="1"/>
  <c r="CY156" i="4" s="1"/>
  <c r="CZ157" i="4"/>
  <c r="DA157" i="4" s="1"/>
  <c r="CX157" i="4" s="1"/>
  <c r="CZ132" i="4"/>
  <c r="CZ158" i="4"/>
  <c r="DB158" i="4" s="1"/>
  <c r="CY158" i="4" s="1"/>
  <c r="DA186" i="4"/>
  <c r="CX186" i="4" s="1"/>
  <c r="CZ111" i="4"/>
  <c r="DA111" i="4" s="1"/>
  <c r="CX111" i="4" s="1"/>
  <c r="CZ159" i="4"/>
  <c r="DB159" i="4" s="1"/>
  <c r="CY159" i="4" s="1"/>
  <c r="CZ180" i="4"/>
  <c r="CW107" i="4"/>
  <c r="CZ133" i="4"/>
  <c r="DA133" i="4" s="1"/>
  <c r="CX133" i="4" s="1"/>
  <c r="CW139" i="4"/>
  <c r="CZ161" i="4"/>
  <c r="DB161" i="4" s="1"/>
  <c r="CZ187" i="4"/>
  <c r="DA187" i="4" s="1"/>
  <c r="CX187" i="4" s="1"/>
  <c r="CZ5" i="4"/>
  <c r="DB5" i="4" s="1"/>
  <c r="CY5" i="4" s="1"/>
  <c r="CZ25" i="4"/>
  <c r="DA25" i="4" s="1"/>
  <c r="CX25" i="4" s="1"/>
  <c r="CZ37" i="4"/>
  <c r="DB37" i="4" s="1"/>
  <c r="CY37" i="4" s="1"/>
  <c r="CZ50" i="4"/>
  <c r="DB50" i="4" s="1"/>
  <c r="CY50" i="4" s="1"/>
  <c r="CZ68" i="4"/>
  <c r="CZ6" i="4"/>
  <c r="DB6" i="4" s="1"/>
  <c r="CY6" i="4" s="1"/>
  <c r="CZ18" i="4"/>
  <c r="DA30" i="4"/>
  <c r="CX30" i="4" s="1"/>
  <c r="CZ38" i="4"/>
  <c r="DB38" i="4" s="1"/>
  <c r="CY38" i="4" s="1"/>
  <c r="CZ52" i="4"/>
  <c r="DB52" i="4" s="1"/>
  <c r="CZ70" i="4"/>
  <c r="DB70" i="4" s="1"/>
  <c r="CZ79" i="4"/>
  <c r="DB79" i="4" s="1"/>
  <c r="CY79" i="4" s="1"/>
  <c r="CZ44" i="4"/>
  <c r="DA44" i="4" s="1"/>
  <c r="CX44" i="4" s="1"/>
  <c r="CZ62" i="4"/>
  <c r="DA62" i="4" s="1"/>
  <c r="CX62" i="4" s="1"/>
  <c r="CZ7" i="4"/>
  <c r="DB7" i="4" s="1"/>
  <c r="CY7" i="4" s="1"/>
  <c r="CZ19" i="4"/>
  <c r="DB19" i="4" s="1"/>
  <c r="CY19" i="4" s="1"/>
  <c r="CZ26" i="4"/>
  <c r="CZ46" i="4"/>
  <c r="DA46" i="4" s="1"/>
  <c r="CZ53" i="4"/>
  <c r="DB53" i="4" s="1"/>
  <c r="CY53" i="4" s="1"/>
  <c r="CZ64" i="4"/>
  <c r="DA64" i="4" s="1"/>
  <c r="CZ71" i="4"/>
  <c r="DB71" i="4" s="1"/>
  <c r="CY71" i="4" s="1"/>
  <c r="CZ90" i="4"/>
  <c r="DB90" i="4" s="1"/>
  <c r="CY90" i="4" s="1"/>
  <c r="CZ8" i="4"/>
  <c r="DB8" i="4" s="1"/>
  <c r="CY8" i="4" s="1"/>
  <c r="CZ31" i="4"/>
  <c r="CZ54" i="4"/>
  <c r="DA54" i="4" s="1"/>
  <c r="CX54" i="4" s="1"/>
  <c r="CZ72" i="4"/>
  <c r="DB72" i="4" s="1"/>
  <c r="CY72" i="4" s="1"/>
  <c r="CZ80" i="4"/>
  <c r="CZ91" i="4"/>
  <c r="DB91" i="4" s="1"/>
  <c r="CY91" i="4" s="1"/>
  <c r="CZ10" i="4"/>
  <c r="DB10" i="4" s="1"/>
  <c r="CY10" i="4" s="1"/>
  <c r="CY15" i="4" s="1"/>
  <c r="CZ20" i="4"/>
  <c r="CZ40" i="4"/>
  <c r="CZ47" i="4"/>
  <c r="CZ55" i="4"/>
  <c r="DB55" i="4" s="1"/>
  <c r="CY55" i="4" s="1"/>
  <c r="CZ65" i="4"/>
  <c r="CZ73" i="4"/>
  <c r="DB73" i="4" s="1"/>
  <c r="CY73" i="4" s="1"/>
  <c r="CZ11" i="4"/>
  <c r="DB11" i="4" s="1"/>
  <c r="CY11" i="4" s="1"/>
  <c r="CZ28" i="4"/>
  <c r="CZ41" i="4"/>
  <c r="CW41" i="4" s="1"/>
  <c r="CZ56" i="4"/>
  <c r="DA56" i="4" s="1"/>
  <c r="CX56" i="4" s="1"/>
  <c r="CZ74" i="4"/>
  <c r="DB74" i="4" s="1"/>
  <c r="CY74" i="4" s="1"/>
  <c r="CZ82" i="4"/>
  <c r="CZ92" i="4"/>
  <c r="CZ58" i="4"/>
  <c r="CZ94" i="4"/>
  <c r="DB94" i="4" s="1"/>
  <c r="CZ22" i="4"/>
  <c r="DB22" i="4" s="1"/>
  <c r="CZ13" i="4"/>
  <c r="DB13" i="4" s="1"/>
  <c r="CY13" i="4" s="1"/>
  <c r="CW29" i="4"/>
  <c r="CZ32" i="4"/>
  <c r="CW42" i="4"/>
  <c r="CZ48" i="4"/>
  <c r="CZ59" i="4"/>
  <c r="CW59" i="4" s="1"/>
  <c r="CZ66" i="4"/>
  <c r="CZ84" i="4"/>
  <c r="DA84" i="4" s="1"/>
  <c r="CX84" i="4" s="1"/>
  <c r="CZ95" i="4"/>
  <c r="DB95" i="4" s="1"/>
  <c r="CY95" i="4" s="1"/>
  <c r="CZ85" i="4"/>
  <c r="DB85" i="4" s="1"/>
  <c r="CY85" i="4" s="1"/>
  <c r="DB29" i="4"/>
  <c r="CY29" i="4" s="1"/>
  <c r="CZ34" i="4"/>
  <c r="CZ49" i="4"/>
  <c r="CZ86" i="4"/>
  <c r="DA86" i="4" s="1"/>
  <c r="CX86" i="4" s="1"/>
  <c r="CZ97" i="4"/>
  <c r="DB97" i="4" s="1"/>
  <c r="CY97" i="4" s="1"/>
  <c r="CZ16" i="4"/>
  <c r="CZ24" i="4"/>
  <c r="DA24" i="4" s="1"/>
  <c r="CX24" i="4" s="1"/>
  <c r="CZ35" i="4"/>
  <c r="DB35" i="4" s="1"/>
  <c r="CY35" i="4" s="1"/>
  <c r="DB43" i="4"/>
  <c r="CY43" i="4" s="1"/>
  <c r="CZ61" i="4"/>
  <c r="CW61" i="4" s="1"/>
  <c r="DB67" i="4"/>
  <c r="CY67" i="4" s="1"/>
  <c r="CW78" i="4"/>
  <c r="CW88" i="4"/>
  <c r="CZ98" i="4"/>
  <c r="DB98" i="4" s="1"/>
  <c r="CY98" i="4" s="1"/>
  <c r="CY288" i="4"/>
  <c r="CW288" i="4"/>
  <c r="CW290" i="4"/>
  <c r="CW291" i="4"/>
  <c r="DA291" i="4"/>
  <c r="CX291" i="4" s="1"/>
  <c r="CW282" i="4"/>
  <c r="CW284" i="4"/>
  <c r="CW286" i="4"/>
  <c r="DA282" i="4"/>
  <c r="DA284" i="4"/>
  <c r="CX284" i="4" s="1"/>
  <c r="DA286" i="4"/>
  <c r="CX286" i="4" s="1"/>
  <c r="DB282" i="4"/>
  <c r="CW283" i="4"/>
  <c r="CW285" i="4"/>
  <c r="DA283" i="4"/>
  <c r="CX283" i="4" s="1"/>
  <c r="DA285" i="4"/>
  <c r="CX285" i="4" s="1"/>
  <c r="CY276" i="4"/>
  <c r="CY281" i="4" s="1"/>
  <c r="CW276" i="4"/>
  <c r="CW278" i="4"/>
  <c r="CW280" i="4"/>
  <c r="DA278" i="4"/>
  <c r="CX278" i="4" s="1"/>
  <c r="DA276" i="4"/>
  <c r="CW277" i="4"/>
  <c r="CW279" i="4"/>
  <c r="DA279" i="4"/>
  <c r="CX279" i="4" s="1"/>
  <c r="DA277" i="4"/>
  <c r="CX277" i="4" s="1"/>
  <c r="DB270" i="4"/>
  <c r="CW264" i="4"/>
  <c r="CW266" i="4"/>
  <c r="CW268" i="4"/>
  <c r="DA268" i="4"/>
  <c r="CX268" i="4" s="1"/>
  <c r="DB264" i="4"/>
  <c r="DB266" i="4"/>
  <c r="CY266" i="4" s="1"/>
  <c r="CW265" i="4"/>
  <c r="CW267" i="4"/>
  <c r="DA264" i="4"/>
  <c r="DA265" i="4"/>
  <c r="CX265" i="4" s="1"/>
  <c r="DA267" i="4"/>
  <c r="CX267" i="4" s="1"/>
  <c r="CY258" i="4"/>
  <c r="DA258" i="4"/>
  <c r="DA260" i="4"/>
  <c r="CX260" i="4" s="1"/>
  <c r="CW259" i="4"/>
  <c r="CW261" i="4"/>
  <c r="DA259" i="4"/>
  <c r="CX259" i="4" s="1"/>
  <c r="DA261" i="4"/>
  <c r="CX261" i="4" s="1"/>
  <c r="DB252" i="4"/>
  <c r="CX253" i="4"/>
  <c r="CW247" i="4"/>
  <c r="CW249" i="4"/>
  <c r="DA249" i="4"/>
  <c r="CX249" i="4" s="1"/>
  <c r="DA243" i="4"/>
  <c r="CX243" i="4" s="1"/>
  <c r="CW244" i="4"/>
  <c r="DA244" i="4"/>
  <c r="CX244" i="4" s="1"/>
  <c r="DB240" i="4"/>
  <c r="CW243" i="4"/>
  <c r="DB235" i="4"/>
  <c r="CY235" i="4" s="1"/>
  <c r="DB237" i="4"/>
  <c r="CY237" i="4" s="1"/>
  <c r="CW234" i="4"/>
  <c r="CW236" i="4"/>
  <c r="CW238" i="4"/>
  <c r="DA236" i="4"/>
  <c r="CX236" i="4" s="1"/>
  <c r="DB238" i="4"/>
  <c r="CY238" i="4" s="1"/>
  <c r="CW235" i="4"/>
  <c r="CW237" i="4"/>
  <c r="DA234" i="4"/>
  <c r="DB234" i="4"/>
  <c r="CY228" i="4"/>
  <c r="CW229" i="4"/>
  <c r="DA229" i="4"/>
  <c r="CX229" i="4" s="1"/>
  <c r="CY222" i="4"/>
  <c r="CW226" i="4"/>
  <c r="CW224" i="4"/>
  <c r="DA222" i="4"/>
  <c r="DA224" i="4"/>
  <c r="CX224" i="4" s="1"/>
  <c r="CW223" i="4"/>
  <c r="DA223" i="4"/>
  <c r="CX223" i="4" s="1"/>
  <c r="DA225" i="4"/>
  <c r="CX225" i="4" s="1"/>
  <c r="CY216" i="4"/>
  <c r="CW217" i="4"/>
  <c r="DA217" i="4"/>
  <c r="CX210" i="4"/>
  <c r="CW210" i="4"/>
  <c r="CW214" i="4"/>
  <c r="CW212" i="4"/>
  <c r="DA214" i="4"/>
  <c r="CX214" i="4" s="1"/>
  <c r="DB210" i="4"/>
  <c r="DB212" i="4"/>
  <c r="CY212" i="4" s="1"/>
  <c r="CW211" i="4"/>
  <c r="DA211" i="4"/>
  <c r="CX211" i="4" s="1"/>
  <c r="DA204" i="4"/>
  <c r="CW198" i="4"/>
  <c r="CW202" i="4"/>
  <c r="CW200" i="4"/>
  <c r="DA198" i="4"/>
  <c r="DA200" i="4"/>
  <c r="CX200" i="4" s="1"/>
  <c r="DA202" i="4"/>
  <c r="CX202" i="4" s="1"/>
  <c r="DB198" i="4"/>
  <c r="CW199" i="4"/>
  <c r="CW201" i="4"/>
  <c r="DA199" i="4"/>
  <c r="CX199" i="4" s="1"/>
  <c r="DA201" i="4"/>
  <c r="CX201" i="4" s="1"/>
  <c r="DA191" i="4"/>
  <c r="DA193" i="4"/>
  <c r="CX193" i="4" s="1"/>
  <c r="DB191" i="4"/>
  <c r="DA194" i="4"/>
  <c r="CX194" i="4" s="1"/>
  <c r="DB185" i="4"/>
  <c r="CW186" i="4"/>
  <c r="DA179" i="4"/>
  <c r="DB179" i="4"/>
  <c r="CY173" i="4"/>
  <c r="DA176" i="4"/>
  <c r="CX176" i="4" s="1"/>
  <c r="DA167" i="4"/>
  <c r="DA171" i="4"/>
  <c r="CX171" i="4" s="1"/>
  <c r="DB167" i="4"/>
  <c r="CY161" i="4"/>
  <c r="CW161" i="4"/>
  <c r="CW165" i="4"/>
  <c r="DA165" i="4"/>
  <c r="CX165" i="4" s="1"/>
  <c r="CW162" i="4"/>
  <c r="DA162" i="4"/>
  <c r="CX162" i="4" s="1"/>
  <c r="DB157" i="4"/>
  <c r="CY157" i="4" s="1"/>
  <c r="DA155" i="4"/>
  <c r="CW153" i="4"/>
  <c r="DA151" i="4"/>
  <c r="CX151" i="4" s="1"/>
  <c r="DB149" i="4"/>
  <c r="DA149" i="4"/>
  <c r="DA150" i="4"/>
  <c r="CX150" i="4" s="1"/>
  <c r="CW145" i="4"/>
  <c r="CW147" i="4"/>
  <c r="DA145" i="4"/>
  <c r="CX145" i="4" s="1"/>
  <c r="DA147" i="4"/>
  <c r="CX147" i="4" s="1"/>
  <c r="CW146" i="4"/>
  <c r="DA144" i="4"/>
  <c r="CX144" i="4" s="1"/>
  <c r="DA146" i="4"/>
  <c r="CX146" i="4" s="1"/>
  <c r="DA139" i="4"/>
  <c r="CX139" i="4" s="1"/>
  <c r="DA141" i="4"/>
  <c r="CX141" i="4" s="1"/>
  <c r="CW131" i="4"/>
  <c r="CW133" i="4"/>
  <c r="DA131" i="4"/>
  <c r="DB131" i="4"/>
  <c r="CW125" i="4"/>
  <c r="DA125" i="4"/>
  <c r="DB125" i="4"/>
  <c r="CW119" i="4"/>
  <c r="DA123" i="4"/>
  <c r="CX123" i="4" s="1"/>
  <c r="CW120" i="4"/>
  <c r="DA120" i="4"/>
  <c r="CX120" i="4" s="1"/>
  <c r="DA122" i="4"/>
  <c r="CX122" i="4" s="1"/>
  <c r="DA114" i="4"/>
  <c r="CX114" i="4" s="1"/>
  <c r="DA116" i="4"/>
  <c r="CX116" i="4" s="1"/>
  <c r="DA107" i="4"/>
  <c r="DB107" i="4"/>
  <c r="CW103" i="4"/>
  <c r="CW105" i="4"/>
  <c r="DB103" i="4"/>
  <c r="CY103" i="4" s="1"/>
  <c r="CW104" i="4"/>
  <c r="DA104" i="4"/>
  <c r="CX104" i="4" s="1"/>
  <c r="CW96" i="4"/>
  <c r="CW98" i="4"/>
  <c r="DA96" i="4"/>
  <c r="CX96" i="4" s="1"/>
  <c r="DB88" i="4"/>
  <c r="CW89" i="4"/>
  <c r="CW91" i="4"/>
  <c r="DA88" i="4"/>
  <c r="DA89" i="4"/>
  <c r="CX89" i="4" s="1"/>
  <c r="CW86" i="4"/>
  <c r="DA83" i="4"/>
  <c r="CX83" i="4" s="1"/>
  <c r="CW77" i="4"/>
  <c r="CW79" i="4"/>
  <c r="DA77" i="4"/>
  <c r="CX77" i="4" s="1"/>
  <c r="DA79" i="4"/>
  <c r="CX79" i="4" s="1"/>
  <c r="CW74" i="4"/>
  <c r="DA74" i="4"/>
  <c r="CX74" i="4" s="1"/>
  <c r="DA71" i="4"/>
  <c r="CX71" i="4" s="1"/>
  <c r="DA68" i="4"/>
  <c r="CX68" i="4" s="1"/>
  <c r="CW60" i="4"/>
  <c r="DA58" i="4"/>
  <c r="CY52" i="4"/>
  <c r="DA55" i="4"/>
  <c r="CX55" i="4" s="1"/>
  <c r="DB46" i="4"/>
  <c r="DA42" i="4"/>
  <c r="CX42" i="4" s="1"/>
  <c r="CW43" i="4"/>
  <c r="DA35" i="4"/>
  <c r="CX35" i="4" s="1"/>
  <c r="DA37" i="4"/>
  <c r="CX37" i="4" s="1"/>
  <c r="CW34" i="4"/>
  <c r="CW36" i="4"/>
  <c r="DA34" i="4"/>
  <c r="DA36" i="4"/>
  <c r="CX36" i="4" s="1"/>
  <c r="CW37" i="4"/>
  <c r="DB28" i="4"/>
  <c r="DA22" i="4"/>
  <c r="DA23" i="4"/>
  <c r="CX23" i="4" s="1"/>
  <c r="DB16" i="4"/>
  <c r="CW17" i="4"/>
  <c r="CW19" i="4"/>
  <c r="DA16" i="4"/>
  <c r="DA18" i="4"/>
  <c r="CX18" i="4" s="1"/>
  <c r="DA17" i="4"/>
  <c r="CX17" i="4" s="1"/>
  <c r="DA19" i="4"/>
  <c r="CX19" i="4" s="1"/>
  <c r="CW12" i="4"/>
  <c r="CW14" i="4"/>
  <c r="DB12" i="4"/>
  <c r="CY12" i="4" s="1"/>
  <c r="DB14" i="4"/>
  <c r="CY14" i="4" s="1"/>
  <c r="CW11" i="4"/>
  <c r="CW13" i="4"/>
  <c r="DA11" i="4"/>
  <c r="CX11" i="4" s="1"/>
  <c r="DA13" i="4"/>
  <c r="CX13" i="4" s="1"/>
  <c r="CY4" i="4"/>
  <c r="CW4" i="4"/>
  <c r="CW6" i="4"/>
  <c r="DA6" i="4"/>
  <c r="CX6" i="4" s="1"/>
  <c r="CW5" i="4"/>
  <c r="DA4" i="4"/>
  <c r="DA5" i="4"/>
  <c r="CX5" i="4" s="1"/>
  <c r="CL219" i="4"/>
  <c r="CI219" i="4" s="1"/>
  <c r="CI266" i="4"/>
  <c r="CL105" i="4"/>
  <c r="CM105" i="4" s="1"/>
  <c r="CJ105" i="4" s="1"/>
  <c r="CL23" i="4"/>
  <c r="CN23" i="4" s="1"/>
  <c r="CK23" i="4" s="1"/>
  <c r="CL151" i="4"/>
  <c r="CM151" i="4" s="1"/>
  <c r="CJ151" i="4" s="1"/>
  <c r="CL179" i="4"/>
  <c r="CN179" i="4" s="1"/>
  <c r="CL182" i="4"/>
  <c r="CI182" i="4" s="1"/>
  <c r="CL272" i="4"/>
  <c r="CN272" i="4" s="1"/>
  <c r="CK272" i="4" s="1"/>
  <c r="CL214" i="4"/>
  <c r="CN214" i="4" s="1"/>
  <c r="CK214" i="4" s="1"/>
  <c r="CL97" i="4"/>
  <c r="CN97" i="4" s="1"/>
  <c r="CK97" i="4" s="1"/>
  <c r="CL122" i="4"/>
  <c r="CI122" i="4" s="1"/>
  <c r="CL127" i="4"/>
  <c r="CM127" i="4" s="1"/>
  <c r="CJ127" i="4" s="1"/>
  <c r="CL133" i="4"/>
  <c r="CN133" i="4" s="1"/>
  <c r="CK133" i="4" s="1"/>
  <c r="CL238" i="4"/>
  <c r="CN238" i="4" s="1"/>
  <c r="CK238" i="4" s="1"/>
  <c r="CL150" i="4"/>
  <c r="CN150" i="4" s="1"/>
  <c r="CK150" i="4" s="1"/>
  <c r="CL32" i="4"/>
  <c r="CN32" i="4" s="1"/>
  <c r="CK32" i="4" s="1"/>
  <c r="CL225" i="4"/>
  <c r="CN225" i="4" s="1"/>
  <c r="CK225" i="4" s="1"/>
  <c r="CL48" i="4"/>
  <c r="CN48" i="4" s="1"/>
  <c r="CK48" i="4" s="1"/>
  <c r="CL134" i="4"/>
  <c r="CN134" i="4" s="1"/>
  <c r="CK134" i="4" s="1"/>
  <c r="CL187" i="4"/>
  <c r="CN187" i="4" s="1"/>
  <c r="CK187" i="4" s="1"/>
  <c r="CL228" i="4"/>
  <c r="CN228" i="4" s="1"/>
  <c r="CL273" i="4"/>
  <c r="CN273" i="4" s="1"/>
  <c r="CK273" i="4" s="1"/>
  <c r="CM268" i="4"/>
  <c r="CJ268" i="4" s="1"/>
  <c r="CL47" i="4"/>
  <c r="CN47" i="4" s="1"/>
  <c r="CK47" i="4" s="1"/>
  <c r="CL62" i="4"/>
  <c r="CI62" i="4" s="1"/>
  <c r="CL199" i="4"/>
  <c r="CN199" i="4" s="1"/>
  <c r="CK199" i="4" s="1"/>
  <c r="CL140" i="4"/>
  <c r="CM140" i="4" s="1"/>
  <c r="CJ140" i="4" s="1"/>
  <c r="CL201" i="4"/>
  <c r="CN201" i="4" s="1"/>
  <c r="CK201" i="4" s="1"/>
  <c r="CL68" i="4"/>
  <c r="CM68" i="4" s="1"/>
  <c r="CJ68" i="4" s="1"/>
  <c r="CL205" i="4"/>
  <c r="CN205" i="4" s="1"/>
  <c r="CK205" i="4" s="1"/>
  <c r="CL249" i="4"/>
  <c r="CN249" i="4" s="1"/>
  <c r="CK249" i="4" s="1"/>
  <c r="CL252" i="4"/>
  <c r="CI252" i="4" s="1"/>
  <c r="CL98" i="4"/>
  <c r="CN98" i="4" s="1"/>
  <c r="CK98" i="4" s="1"/>
  <c r="CL155" i="4"/>
  <c r="CN155" i="4" s="1"/>
  <c r="CK155" i="4" s="1"/>
  <c r="CL159" i="4"/>
  <c r="CM159" i="4" s="1"/>
  <c r="CJ159" i="4" s="1"/>
  <c r="CL7" i="4"/>
  <c r="CI7" i="4" s="1"/>
  <c r="CL11" i="4"/>
  <c r="CN11" i="4" s="1"/>
  <c r="CK11" i="4" s="1"/>
  <c r="CL114" i="4"/>
  <c r="CI114" i="4" s="1"/>
  <c r="CL164" i="4"/>
  <c r="CN164" i="4" s="1"/>
  <c r="CK164" i="4" s="1"/>
  <c r="CL12" i="4"/>
  <c r="CN12" i="4" s="1"/>
  <c r="CK12" i="4" s="1"/>
  <c r="CL117" i="4"/>
  <c r="CN117" i="4" s="1"/>
  <c r="CK117" i="4" s="1"/>
  <c r="CL165" i="4"/>
  <c r="CM165" i="4" s="1"/>
  <c r="CJ165" i="4" s="1"/>
  <c r="CN266" i="4"/>
  <c r="CK266" i="4" s="1"/>
  <c r="CL6" i="4"/>
  <c r="CN6" i="4" s="1"/>
  <c r="CK6" i="4" s="1"/>
  <c r="CL10" i="4"/>
  <c r="CM10" i="4" s="1"/>
  <c r="CL14" i="4"/>
  <c r="CL20" i="4"/>
  <c r="CM20" i="4" s="1"/>
  <c r="CJ20" i="4" s="1"/>
  <c r="CL34" i="4"/>
  <c r="CN34" i="4" s="1"/>
  <c r="CL38" i="4"/>
  <c r="CM38" i="4" s="1"/>
  <c r="CJ38" i="4" s="1"/>
  <c r="CL49" i="4"/>
  <c r="CN49" i="4" s="1"/>
  <c r="CK49" i="4" s="1"/>
  <c r="CL59" i="4"/>
  <c r="CL107" i="4"/>
  <c r="CM107" i="4" s="1"/>
  <c r="CL119" i="4"/>
  <c r="CL128" i="4"/>
  <c r="CL152" i="4"/>
  <c r="CN152" i="4" s="1"/>
  <c r="CK152" i="4" s="1"/>
  <c r="CL167" i="4"/>
  <c r="CN167" i="4" s="1"/>
  <c r="CK167" i="4" s="1"/>
  <c r="CL188" i="4"/>
  <c r="CN188" i="4" s="1"/>
  <c r="CK188" i="4" s="1"/>
  <c r="CL202" i="4"/>
  <c r="CM202" i="4" s="1"/>
  <c r="CJ202" i="4" s="1"/>
  <c r="CL223" i="4"/>
  <c r="CL240" i="4"/>
  <c r="CM240" i="4" s="1"/>
  <c r="CJ240" i="4" s="1"/>
  <c r="CL250" i="4"/>
  <c r="CL256" i="4"/>
  <c r="CL274" i="4"/>
  <c r="CM274" i="4" s="1"/>
  <c r="CJ274" i="4" s="1"/>
  <c r="CL289" i="4"/>
  <c r="CN289" i="4" s="1"/>
  <c r="CK289" i="4" s="1"/>
  <c r="CL16" i="4"/>
  <c r="CN16" i="4" s="1"/>
  <c r="CL22" i="4"/>
  <c r="CN22" i="4" s="1"/>
  <c r="CK22" i="4" s="1"/>
  <c r="CL50" i="4"/>
  <c r="CN50" i="4" s="1"/>
  <c r="CK50" i="4" s="1"/>
  <c r="CL70" i="4"/>
  <c r="CM70" i="4" s="1"/>
  <c r="CL82" i="4"/>
  <c r="CL86" i="4"/>
  <c r="CL108" i="4"/>
  <c r="CN108" i="4" s="1"/>
  <c r="CK108" i="4" s="1"/>
  <c r="CL135" i="4"/>
  <c r="CM135" i="4" s="1"/>
  <c r="CJ135" i="4" s="1"/>
  <c r="CL141" i="4"/>
  <c r="CL153" i="4"/>
  <c r="CM153" i="4" s="1"/>
  <c r="CJ153" i="4" s="1"/>
  <c r="CL168" i="4"/>
  <c r="CN168" i="4" s="1"/>
  <c r="CK168" i="4" s="1"/>
  <c r="CL204" i="4"/>
  <c r="CN204" i="4" s="1"/>
  <c r="CK204" i="4" s="1"/>
  <c r="CL232" i="4"/>
  <c r="CL241" i="4"/>
  <c r="CN241" i="4" s="1"/>
  <c r="CK241" i="4" s="1"/>
  <c r="CL258" i="4"/>
  <c r="CL276" i="4"/>
  <c r="CI276" i="4" s="1"/>
  <c r="CL40" i="4"/>
  <c r="CM40" i="4" s="1"/>
  <c r="CL123" i="4"/>
  <c r="CM123" i="4" s="1"/>
  <c r="CJ123" i="4" s="1"/>
  <c r="CL169" i="4"/>
  <c r="CN169" i="4" s="1"/>
  <c r="CK169" i="4" s="1"/>
  <c r="CL189" i="4"/>
  <c r="CL229" i="4"/>
  <c r="CL242" i="4"/>
  <c r="CM242" i="4" s="1"/>
  <c r="CJ242" i="4" s="1"/>
  <c r="CL259" i="4"/>
  <c r="CN259" i="4" s="1"/>
  <c r="CK259" i="4" s="1"/>
  <c r="CL277" i="4"/>
  <c r="CM277" i="4" s="1"/>
  <c r="CJ277" i="4" s="1"/>
  <c r="CL35" i="4"/>
  <c r="CL52" i="4"/>
  <c r="CN52" i="4" s="1"/>
  <c r="CK52" i="4" s="1"/>
  <c r="CL77" i="4"/>
  <c r="CM77" i="4" s="1"/>
  <c r="CL88" i="4"/>
  <c r="CN88" i="4" s="1"/>
  <c r="CK88" i="4" s="1"/>
  <c r="CL5" i="4"/>
  <c r="CL17" i="4"/>
  <c r="CL24" i="4"/>
  <c r="CN24" i="4" s="1"/>
  <c r="CK24" i="4" s="1"/>
  <c r="CL41" i="4"/>
  <c r="CN41" i="4" s="1"/>
  <c r="CK41" i="4" s="1"/>
  <c r="CL53" i="4"/>
  <c r="CI53" i="4" s="1"/>
  <c r="CL60" i="4"/>
  <c r="CL64" i="4"/>
  <c r="CN64" i="4" s="1"/>
  <c r="CL71" i="4"/>
  <c r="CM71" i="4" s="1"/>
  <c r="CJ71" i="4" s="1"/>
  <c r="CL83" i="4"/>
  <c r="CL89" i="4"/>
  <c r="CN89" i="4" s="1"/>
  <c r="CK89" i="4" s="1"/>
  <c r="CL109" i="4"/>
  <c r="CM109" i="4" s="1"/>
  <c r="CJ109" i="4" s="1"/>
  <c r="CL115" i="4"/>
  <c r="CM115" i="4" s="1"/>
  <c r="CJ115" i="4" s="1"/>
  <c r="CL120" i="4"/>
  <c r="CL137" i="4"/>
  <c r="CL156" i="4"/>
  <c r="CN156" i="4" s="1"/>
  <c r="CK156" i="4" s="1"/>
  <c r="CL170" i="4"/>
  <c r="CN170" i="4" s="1"/>
  <c r="CK170" i="4" s="1"/>
  <c r="CL180" i="4"/>
  <c r="CL183" i="4"/>
  <c r="CL206" i="4"/>
  <c r="CN206" i="4" s="1"/>
  <c r="CK206" i="4" s="1"/>
  <c r="CL224" i="4"/>
  <c r="CN224" i="4" s="1"/>
  <c r="CK224" i="4" s="1"/>
  <c r="CL243" i="4"/>
  <c r="CN243" i="4" s="1"/>
  <c r="CK243" i="4" s="1"/>
  <c r="CL253" i="4"/>
  <c r="CL260" i="4"/>
  <c r="CN260" i="4" s="1"/>
  <c r="CK260" i="4" s="1"/>
  <c r="CL267" i="4"/>
  <c r="CN267" i="4" s="1"/>
  <c r="CK267" i="4" s="1"/>
  <c r="CL278" i="4"/>
  <c r="CN278" i="4" s="1"/>
  <c r="CK278" i="4" s="1"/>
  <c r="CL25" i="4"/>
  <c r="CN25" i="4" s="1"/>
  <c r="CK25" i="4" s="1"/>
  <c r="CL54" i="4"/>
  <c r="CN54" i="4" s="1"/>
  <c r="CK54" i="4" s="1"/>
  <c r="CL78" i="4"/>
  <c r="CL90" i="4"/>
  <c r="CM90" i="4" s="1"/>
  <c r="CJ90" i="4" s="1"/>
  <c r="CL110" i="4"/>
  <c r="CN110" i="4" s="1"/>
  <c r="CK110" i="4" s="1"/>
  <c r="CL125" i="4"/>
  <c r="CM125" i="4" s="1"/>
  <c r="CL129" i="4"/>
  <c r="CL143" i="4"/>
  <c r="CI143" i="4" s="1"/>
  <c r="CL157" i="4"/>
  <c r="CM157" i="4" s="1"/>
  <c r="CJ157" i="4" s="1"/>
  <c r="CL171" i="4"/>
  <c r="CN171" i="4" s="1"/>
  <c r="CK171" i="4" s="1"/>
  <c r="CL191" i="4"/>
  <c r="CM191" i="4" s="1"/>
  <c r="CJ191" i="4" s="1"/>
  <c r="CL198" i="4"/>
  <c r="CN198" i="4" s="1"/>
  <c r="CL207" i="4"/>
  <c r="CN207" i="4" s="1"/>
  <c r="CK207" i="4" s="1"/>
  <c r="CL234" i="4"/>
  <c r="CM234" i="4" s="1"/>
  <c r="CL244" i="4"/>
  <c r="CN244" i="4" s="1"/>
  <c r="CK244" i="4" s="1"/>
  <c r="CL261" i="4"/>
  <c r="CN261" i="4" s="1"/>
  <c r="CK261" i="4" s="1"/>
  <c r="CI268" i="4"/>
  <c r="CL279" i="4"/>
  <c r="CM279" i="4" s="1"/>
  <c r="CJ279" i="4" s="1"/>
  <c r="CL76" i="4"/>
  <c r="CL4" i="4"/>
  <c r="CL26" i="4"/>
  <c r="CN26" i="4" s="1"/>
  <c r="CK26" i="4" s="1"/>
  <c r="CL42" i="4"/>
  <c r="CM42" i="4" s="1"/>
  <c r="CJ42" i="4" s="1"/>
  <c r="CL55" i="4"/>
  <c r="CI55" i="4" s="1"/>
  <c r="CL65" i="4"/>
  <c r="CM65" i="4" s="1"/>
  <c r="CJ65" i="4" s="1"/>
  <c r="CL72" i="4"/>
  <c r="CM72" i="4" s="1"/>
  <c r="CJ72" i="4" s="1"/>
  <c r="CL91" i="4"/>
  <c r="CN91" i="4" s="1"/>
  <c r="CK91" i="4" s="1"/>
  <c r="CL144" i="4"/>
  <c r="CN144" i="4" s="1"/>
  <c r="CK144" i="4" s="1"/>
  <c r="CL158" i="4"/>
  <c r="CN158" i="4" s="1"/>
  <c r="CK158" i="4" s="1"/>
  <c r="CL173" i="4"/>
  <c r="CM173" i="4" s="1"/>
  <c r="CL192" i="4"/>
  <c r="CN192" i="4" s="1"/>
  <c r="CK192" i="4" s="1"/>
  <c r="CL208" i="4"/>
  <c r="CN208" i="4" s="1"/>
  <c r="CK208" i="4" s="1"/>
  <c r="CL235" i="4"/>
  <c r="CN235" i="4" s="1"/>
  <c r="CK235" i="4" s="1"/>
  <c r="CL262" i="4"/>
  <c r="CN262" i="4" s="1"/>
  <c r="CK262" i="4" s="1"/>
  <c r="CL280" i="4"/>
  <c r="CM280" i="4" s="1"/>
  <c r="CJ280" i="4" s="1"/>
  <c r="CL18" i="4"/>
  <c r="CN18" i="4" s="1"/>
  <c r="CK18" i="4" s="1"/>
  <c r="CL43" i="4"/>
  <c r="CN43" i="4" s="1"/>
  <c r="CK43" i="4" s="1"/>
  <c r="CL92" i="4"/>
  <c r="CM92" i="4" s="1"/>
  <c r="CJ92" i="4" s="1"/>
  <c r="CL101" i="4"/>
  <c r="CM101" i="4" s="1"/>
  <c r="CL111" i="4"/>
  <c r="CM111" i="4" s="1"/>
  <c r="CJ111" i="4" s="1"/>
  <c r="CL116" i="4"/>
  <c r="CL126" i="4"/>
  <c r="CL138" i="4"/>
  <c r="CM138" i="4" s="1"/>
  <c r="CL145" i="4"/>
  <c r="CM145" i="4" s="1"/>
  <c r="CJ145" i="4" s="1"/>
  <c r="CL174" i="4"/>
  <c r="CN174" i="4" s="1"/>
  <c r="CK174" i="4" s="1"/>
  <c r="CL185" i="4"/>
  <c r="CL193" i="4"/>
  <c r="CM193" i="4" s="1"/>
  <c r="CJ193" i="4" s="1"/>
  <c r="CL210" i="4"/>
  <c r="CM210" i="4" s="1"/>
  <c r="CL230" i="4"/>
  <c r="CL246" i="4"/>
  <c r="CM246" i="4" s="1"/>
  <c r="CL282" i="4"/>
  <c r="CN282" i="4" s="1"/>
  <c r="CL36" i="4"/>
  <c r="CL29" i="4"/>
  <c r="CI29" i="4" s="1"/>
  <c r="CL61" i="4"/>
  <c r="CL66" i="4"/>
  <c r="CM66" i="4" s="1"/>
  <c r="CJ66" i="4" s="1"/>
  <c r="CL73" i="4"/>
  <c r="CM73" i="4" s="1"/>
  <c r="CJ73" i="4" s="1"/>
  <c r="CL79" i="4"/>
  <c r="CM79" i="4" s="1"/>
  <c r="CJ79" i="4" s="1"/>
  <c r="CL84" i="4"/>
  <c r="CM84" i="4" s="1"/>
  <c r="CJ84" i="4" s="1"/>
  <c r="CL94" i="4"/>
  <c r="CL102" i="4"/>
  <c r="CN102" i="4" s="1"/>
  <c r="CK102" i="4" s="1"/>
  <c r="CL121" i="4"/>
  <c r="CL131" i="4"/>
  <c r="CN131" i="4" s="1"/>
  <c r="CL146" i="4"/>
  <c r="CN146" i="4" s="1"/>
  <c r="CK146" i="4" s="1"/>
  <c r="CL161" i="4"/>
  <c r="CN161" i="4" s="1"/>
  <c r="CK161" i="4" s="1"/>
  <c r="CL175" i="4"/>
  <c r="CM175" i="4" s="1"/>
  <c r="CJ175" i="4" s="1"/>
  <c r="CL181" i="4"/>
  <c r="CL194" i="4"/>
  <c r="CN194" i="4" s="1"/>
  <c r="CK194" i="4" s="1"/>
  <c r="CL211" i="4"/>
  <c r="CN211" i="4" s="1"/>
  <c r="CK211" i="4" s="1"/>
  <c r="CL236" i="4"/>
  <c r="CM236" i="4" s="1"/>
  <c r="CJ236" i="4" s="1"/>
  <c r="CL247" i="4"/>
  <c r="CN247" i="4" s="1"/>
  <c r="CK247" i="4" s="1"/>
  <c r="CL254" i="4"/>
  <c r="CM254" i="4" s="1"/>
  <c r="CJ254" i="4" s="1"/>
  <c r="CL264" i="4"/>
  <c r="CL28" i="4"/>
  <c r="CN28" i="4" s="1"/>
  <c r="CK28" i="4" s="1"/>
  <c r="CL8" i="4"/>
  <c r="CN8" i="4" s="1"/>
  <c r="CK8" i="4" s="1"/>
  <c r="CL13" i="4"/>
  <c r="CL19" i="4"/>
  <c r="CL30" i="4"/>
  <c r="CN30" i="4" s="1"/>
  <c r="CK30" i="4" s="1"/>
  <c r="CL37" i="4"/>
  <c r="CL44" i="4"/>
  <c r="CM44" i="4" s="1"/>
  <c r="CJ44" i="4" s="1"/>
  <c r="CL58" i="4"/>
  <c r="CL95" i="4"/>
  <c r="CN95" i="4" s="1"/>
  <c r="CK95" i="4" s="1"/>
  <c r="CL103" i="4"/>
  <c r="CM103" i="4" s="1"/>
  <c r="CJ103" i="4" s="1"/>
  <c r="CL113" i="4"/>
  <c r="CL132" i="4"/>
  <c r="CN132" i="4" s="1"/>
  <c r="CK132" i="4" s="1"/>
  <c r="CL139" i="4"/>
  <c r="CL147" i="4"/>
  <c r="CM147" i="4" s="1"/>
  <c r="CJ147" i="4" s="1"/>
  <c r="CL162" i="4"/>
  <c r="CN162" i="4" s="1"/>
  <c r="CK162" i="4" s="1"/>
  <c r="CL176" i="4"/>
  <c r="CN176" i="4" s="1"/>
  <c r="CK176" i="4" s="1"/>
  <c r="CL186" i="4"/>
  <c r="CN186" i="4" s="1"/>
  <c r="CK186" i="4" s="1"/>
  <c r="CL195" i="4"/>
  <c r="CN195" i="4" s="1"/>
  <c r="CK195" i="4" s="1"/>
  <c r="CL200" i="4"/>
  <c r="CM200" i="4" s="1"/>
  <c r="CJ200" i="4" s="1"/>
  <c r="CL212" i="4"/>
  <c r="CM212" i="4" s="1"/>
  <c r="CJ212" i="4" s="1"/>
  <c r="CL237" i="4"/>
  <c r="CL255" i="4"/>
  <c r="CL270" i="4"/>
  <c r="CN270" i="4" s="1"/>
  <c r="CL56" i="4"/>
  <c r="CM56" i="4" s="1"/>
  <c r="CJ56" i="4" s="1"/>
  <c r="CL31" i="4"/>
  <c r="CI31" i="4" s="1"/>
  <c r="CL46" i="4"/>
  <c r="CN46" i="4" s="1"/>
  <c r="CK46" i="4" s="1"/>
  <c r="CL67" i="4"/>
  <c r="CM67" i="4" s="1"/>
  <c r="CJ67" i="4" s="1"/>
  <c r="CL74" i="4"/>
  <c r="CM74" i="4" s="1"/>
  <c r="CJ74" i="4" s="1"/>
  <c r="CL80" i="4"/>
  <c r="CL85" i="4"/>
  <c r="CL96" i="4"/>
  <c r="CN96" i="4" s="1"/>
  <c r="CK96" i="4" s="1"/>
  <c r="CL104" i="4"/>
  <c r="CN104" i="4" s="1"/>
  <c r="CK104" i="4" s="1"/>
  <c r="CL149" i="4"/>
  <c r="CN149" i="4" s="1"/>
  <c r="CL163" i="4"/>
  <c r="CM163" i="4" s="1"/>
  <c r="CJ163" i="4" s="1"/>
  <c r="CL177" i="4"/>
  <c r="CN177" i="4" s="1"/>
  <c r="CK177" i="4" s="1"/>
  <c r="CL213" i="4"/>
  <c r="CN213" i="4" s="1"/>
  <c r="CK213" i="4" s="1"/>
  <c r="CL222" i="4"/>
  <c r="CL226" i="4"/>
  <c r="CN226" i="4" s="1"/>
  <c r="CK226" i="4" s="1"/>
  <c r="CL231" i="4"/>
  <c r="CL248" i="4"/>
  <c r="CM248" i="4" s="1"/>
  <c r="CJ248" i="4" s="1"/>
  <c r="CL271" i="4"/>
  <c r="CN271" i="4" s="1"/>
  <c r="CK271" i="4" s="1"/>
  <c r="CM292" i="4"/>
  <c r="CJ292" i="4" s="1"/>
  <c r="CI291" i="4"/>
  <c r="CI284" i="4"/>
  <c r="CM284" i="4"/>
  <c r="CJ284" i="4" s="1"/>
  <c r="CM286" i="4"/>
  <c r="CJ286" i="4" s="1"/>
  <c r="CI283" i="4"/>
  <c r="CM283" i="4"/>
  <c r="CJ283" i="4" s="1"/>
  <c r="CN277" i="4"/>
  <c r="CK277" i="4" s="1"/>
  <c r="CI277" i="4"/>
  <c r="CI279" i="4"/>
  <c r="CM272" i="4"/>
  <c r="CJ272" i="4" s="1"/>
  <c r="CI273" i="4"/>
  <c r="CM273" i="4"/>
  <c r="CJ273" i="4" s="1"/>
  <c r="CI265" i="4"/>
  <c r="CM265" i="4"/>
  <c r="CJ265" i="4" s="1"/>
  <c r="CM252" i="4"/>
  <c r="CM250" i="4"/>
  <c r="CJ250" i="4" s="1"/>
  <c r="CI249" i="4"/>
  <c r="CI242" i="4"/>
  <c r="CN242" i="4"/>
  <c r="CK242" i="4" s="1"/>
  <c r="CN220" i="4"/>
  <c r="CK220" i="4" s="1"/>
  <c r="CN218" i="4"/>
  <c r="CK218" i="4" s="1"/>
  <c r="CM220" i="4"/>
  <c r="CJ220" i="4" s="1"/>
  <c r="CM218" i="4"/>
  <c r="CJ218" i="4" s="1"/>
  <c r="CN217" i="4"/>
  <c r="CK217" i="4" s="1"/>
  <c r="CM219" i="4"/>
  <c r="CJ219" i="4" s="1"/>
  <c r="CM217" i="4"/>
  <c r="CJ217" i="4" s="1"/>
  <c r="CI205" i="4"/>
  <c r="CM201" i="4"/>
  <c r="CJ201" i="4" s="1"/>
  <c r="CI191" i="4"/>
  <c r="CM195" i="4"/>
  <c r="CJ195" i="4" s="1"/>
  <c r="CN165" i="4"/>
  <c r="CK165" i="4" s="1"/>
  <c r="CI149" i="4"/>
  <c r="CM144" i="4"/>
  <c r="CJ144" i="4" s="1"/>
  <c r="CI105" i="4"/>
  <c r="CN105" i="4"/>
  <c r="CK105" i="4" s="1"/>
  <c r="CM95" i="4"/>
  <c r="CJ95" i="4" s="1"/>
  <c r="CN53" i="4"/>
  <c r="CK53" i="4" s="1"/>
  <c r="CM36" i="4"/>
  <c r="CJ36" i="4" s="1"/>
  <c r="CN29" i="4"/>
  <c r="CK29" i="4" s="1"/>
  <c r="CM30" i="4"/>
  <c r="CJ30" i="4" s="1"/>
  <c r="CI23" i="4"/>
  <c r="BX246" i="4"/>
  <c r="BY246" i="4" s="1"/>
  <c r="BV246" i="4" s="1"/>
  <c r="BX266" i="4"/>
  <c r="BY266" i="4" s="1"/>
  <c r="BV266" i="4" s="1"/>
  <c r="BX52" i="4"/>
  <c r="BU52" i="4" s="1"/>
  <c r="BX64" i="4"/>
  <c r="BU64" i="4" s="1"/>
  <c r="BX76" i="4"/>
  <c r="BU76" i="4" s="1"/>
  <c r="BX260" i="4"/>
  <c r="BZ260" i="4" s="1"/>
  <c r="BW260" i="4" s="1"/>
  <c r="BX151" i="4"/>
  <c r="BY151" i="4" s="1"/>
  <c r="BV151" i="4" s="1"/>
  <c r="BX161" i="4"/>
  <c r="BU161" i="4" s="1"/>
  <c r="BX175" i="4"/>
  <c r="BY175" i="4" s="1"/>
  <c r="BV175" i="4" s="1"/>
  <c r="BX26" i="4"/>
  <c r="BZ26" i="4" s="1"/>
  <c r="BW26" i="4" s="1"/>
  <c r="BX198" i="4"/>
  <c r="BY198" i="4" s="1"/>
  <c r="BX28" i="4"/>
  <c r="BZ28" i="4" s="1"/>
  <c r="BW28" i="4" s="1"/>
  <c r="BX230" i="4"/>
  <c r="BY230" i="4" s="1"/>
  <c r="BV230" i="4" s="1"/>
  <c r="BX101" i="4"/>
  <c r="BU101" i="4" s="1"/>
  <c r="BX278" i="4"/>
  <c r="BZ278" i="4" s="1"/>
  <c r="BW278" i="4" s="1"/>
  <c r="BY79" i="4"/>
  <c r="BV79" i="4" s="1"/>
  <c r="BU79" i="4"/>
  <c r="BY67" i="4"/>
  <c r="BV67" i="4" s="1"/>
  <c r="BU67" i="4"/>
  <c r="BX213" i="4"/>
  <c r="BZ213" i="4" s="1"/>
  <c r="BW213" i="4" s="1"/>
  <c r="BX292" i="4"/>
  <c r="BZ292" i="4" s="1"/>
  <c r="BW292" i="4" s="1"/>
  <c r="BX113" i="4"/>
  <c r="BX164" i="4"/>
  <c r="BY164" i="4" s="1"/>
  <c r="BV164" i="4" s="1"/>
  <c r="BX214" i="4"/>
  <c r="BZ214" i="4" s="1"/>
  <c r="BW214" i="4" s="1"/>
  <c r="BX167" i="4"/>
  <c r="BY167" i="4" s="1"/>
  <c r="BV167" i="4" s="1"/>
  <c r="BX119" i="4"/>
  <c r="BZ119" i="4" s="1"/>
  <c r="BW119" i="4" s="1"/>
  <c r="BX244" i="4"/>
  <c r="BZ244" i="4" s="1"/>
  <c r="BW244" i="4" s="1"/>
  <c r="BX29" i="4"/>
  <c r="BZ29" i="4" s="1"/>
  <c r="BW29" i="4" s="1"/>
  <c r="BX120" i="4"/>
  <c r="BZ120" i="4" s="1"/>
  <c r="BW120" i="4" s="1"/>
  <c r="BX176" i="4"/>
  <c r="BZ176" i="4" s="1"/>
  <c r="BW176" i="4" s="1"/>
  <c r="BX40" i="4"/>
  <c r="BZ40" i="4" s="1"/>
  <c r="BW40" i="4" s="1"/>
  <c r="BX133" i="4"/>
  <c r="BZ133" i="4" s="1"/>
  <c r="BW133" i="4" s="1"/>
  <c r="BX189" i="4"/>
  <c r="BZ189" i="4" s="1"/>
  <c r="BW189" i="4" s="1"/>
  <c r="BX252" i="4"/>
  <c r="BZ252" i="4" s="1"/>
  <c r="BW252" i="4" s="1"/>
  <c r="BX34" i="4"/>
  <c r="BZ34" i="4" s="1"/>
  <c r="BW34" i="4" s="1"/>
  <c r="BX7" i="4"/>
  <c r="BX46" i="4"/>
  <c r="BZ46" i="4" s="1"/>
  <c r="BW46" i="4" s="1"/>
  <c r="BX91" i="4"/>
  <c r="BZ91" i="4" s="1"/>
  <c r="BW91" i="4" s="1"/>
  <c r="BX191" i="4"/>
  <c r="BZ191" i="4" s="1"/>
  <c r="BW191" i="4" s="1"/>
  <c r="BX94" i="4"/>
  <c r="BZ94" i="4" s="1"/>
  <c r="BW94" i="4" s="1"/>
  <c r="BX10" i="4"/>
  <c r="BZ10" i="4" s="1"/>
  <c r="BW10" i="4" s="1"/>
  <c r="BX159" i="4"/>
  <c r="BZ159" i="4" s="1"/>
  <c r="BW159" i="4" s="1"/>
  <c r="BX199" i="4"/>
  <c r="BZ199" i="4" s="1"/>
  <c r="BW199" i="4" s="1"/>
  <c r="BX59" i="4"/>
  <c r="BZ59" i="4" s="1"/>
  <c r="BW59" i="4" s="1"/>
  <c r="BX102" i="4"/>
  <c r="BZ102" i="4" s="1"/>
  <c r="BW102" i="4" s="1"/>
  <c r="BX212" i="4"/>
  <c r="BZ212" i="4" s="1"/>
  <c r="BW212" i="4" s="1"/>
  <c r="BZ117" i="4"/>
  <c r="BW117" i="4" s="1"/>
  <c r="BY117" i="4"/>
  <c r="BV117" i="4" s="1"/>
  <c r="BU117" i="4"/>
  <c r="BZ56" i="4"/>
  <c r="BW56" i="4" s="1"/>
  <c r="BU56" i="4"/>
  <c r="BZ68" i="4"/>
  <c r="BW68" i="4" s="1"/>
  <c r="BY68" i="4"/>
  <c r="BV68" i="4" s="1"/>
  <c r="BU68" i="4"/>
  <c r="BY6" i="4"/>
  <c r="BV6" i="4" s="1"/>
  <c r="BU6" i="4"/>
  <c r="BZ71" i="4"/>
  <c r="BW71" i="4" s="1"/>
  <c r="BY71" i="4"/>
  <c r="BV71" i="4" s="1"/>
  <c r="BU71" i="4"/>
  <c r="BZ54" i="4"/>
  <c r="BW54" i="4" s="1"/>
  <c r="BU54" i="4"/>
  <c r="BZ156" i="4"/>
  <c r="BW156" i="4" s="1"/>
  <c r="BU156" i="4"/>
  <c r="BX267" i="4"/>
  <c r="BZ267" i="4" s="1"/>
  <c r="BW267" i="4" s="1"/>
  <c r="BX200" i="4"/>
  <c r="BZ200" i="4" s="1"/>
  <c r="BW200" i="4" s="1"/>
  <c r="BX254" i="4"/>
  <c r="BZ254" i="4" s="1"/>
  <c r="BW254" i="4" s="1"/>
  <c r="BX41" i="4"/>
  <c r="BU41" i="4" s="1"/>
  <c r="BX53" i="4"/>
  <c r="BY53" i="4" s="1"/>
  <c r="BV53" i="4" s="1"/>
  <c r="BX61" i="4"/>
  <c r="BZ61" i="4" s="1"/>
  <c r="BW61" i="4" s="1"/>
  <c r="BZ67" i="4"/>
  <c r="BW67" i="4" s="1"/>
  <c r="BX73" i="4"/>
  <c r="BX103" i="4"/>
  <c r="BZ103" i="4" s="1"/>
  <c r="BW103" i="4" s="1"/>
  <c r="BX114" i="4"/>
  <c r="BZ114" i="4" s="1"/>
  <c r="BW114" i="4" s="1"/>
  <c r="BX122" i="4"/>
  <c r="BZ122" i="4" s="1"/>
  <c r="BW122" i="4" s="1"/>
  <c r="BX137" i="4"/>
  <c r="BY137" i="4" s="1"/>
  <c r="BX145" i="4"/>
  <c r="BX162" i="4"/>
  <c r="BU162" i="4" s="1"/>
  <c r="BX179" i="4"/>
  <c r="BX193" i="4"/>
  <c r="BY193" i="4" s="1"/>
  <c r="BV193" i="4" s="1"/>
  <c r="BX201" i="4"/>
  <c r="BZ201" i="4" s="1"/>
  <c r="BW201" i="4" s="1"/>
  <c r="BX216" i="4"/>
  <c r="BZ216" i="4" s="1"/>
  <c r="BX224" i="4"/>
  <c r="BY224" i="4" s="1"/>
  <c r="BV224" i="4" s="1"/>
  <c r="BX234" i="4"/>
  <c r="BZ234" i="4" s="1"/>
  <c r="BW234" i="4" s="1"/>
  <c r="BX255" i="4"/>
  <c r="BZ255" i="4" s="1"/>
  <c r="BW255" i="4" s="1"/>
  <c r="BX270" i="4"/>
  <c r="BZ270" i="4" s="1"/>
  <c r="BW270" i="4" s="1"/>
  <c r="BX280" i="4"/>
  <c r="BY280" i="4" s="1"/>
  <c r="BV280" i="4" s="1"/>
  <c r="BX279" i="4"/>
  <c r="BZ279" i="4" s="1"/>
  <c r="BW279" i="4" s="1"/>
  <c r="BX60" i="4"/>
  <c r="BZ79" i="4"/>
  <c r="BW79" i="4" s="1"/>
  <c r="BX135" i="4"/>
  <c r="BZ135" i="4" s="1"/>
  <c r="BW135" i="4" s="1"/>
  <c r="BX177" i="4"/>
  <c r="BY177" i="4" s="1"/>
  <c r="BV177" i="4" s="1"/>
  <c r="BX5" i="4"/>
  <c r="BZ5" i="4" s="1"/>
  <c r="BW5" i="4" s="1"/>
  <c r="BX11" i="4"/>
  <c r="BY11" i="4" s="1"/>
  <c r="BV11" i="4" s="1"/>
  <c r="BX22" i="4"/>
  <c r="BZ22" i="4" s="1"/>
  <c r="BX82" i="4"/>
  <c r="BZ82" i="4" s="1"/>
  <c r="BW82" i="4" s="1"/>
  <c r="BX96" i="4"/>
  <c r="BZ96" i="4" s="1"/>
  <c r="BW96" i="4" s="1"/>
  <c r="BX123" i="4"/>
  <c r="BY123" i="4" s="1"/>
  <c r="BV123" i="4" s="1"/>
  <c r="BX138" i="4"/>
  <c r="BZ138" i="4" s="1"/>
  <c r="BW138" i="4" s="1"/>
  <c r="BX155" i="4"/>
  <c r="BY155" i="4" s="1"/>
  <c r="BX169" i="4"/>
  <c r="BX194" i="4"/>
  <c r="BZ194" i="4" s="1"/>
  <c r="BW194" i="4" s="1"/>
  <c r="BX202" i="4"/>
  <c r="BZ202" i="4" s="1"/>
  <c r="BW202" i="4" s="1"/>
  <c r="BX217" i="4"/>
  <c r="BZ217" i="4" s="1"/>
  <c r="BW217" i="4" s="1"/>
  <c r="BX235" i="4"/>
  <c r="BZ235" i="4" s="1"/>
  <c r="BW235" i="4" s="1"/>
  <c r="BX247" i="4"/>
  <c r="BZ247" i="4" s="1"/>
  <c r="BW247" i="4" s="1"/>
  <c r="BX256" i="4"/>
  <c r="BZ256" i="4" s="1"/>
  <c r="BW256" i="4" s="1"/>
  <c r="BX271" i="4"/>
  <c r="BZ271" i="4" s="1"/>
  <c r="BW271" i="4" s="1"/>
  <c r="BX121" i="4"/>
  <c r="BY121" i="4" s="1"/>
  <c r="BV121" i="4" s="1"/>
  <c r="BX232" i="4"/>
  <c r="BZ232" i="4" s="1"/>
  <c r="BW232" i="4" s="1"/>
  <c r="BX12" i="4"/>
  <c r="BZ12" i="4" s="1"/>
  <c r="BW12" i="4" s="1"/>
  <c r="BX23" i="4"/>
  <c r="BU23" i="4" s="1"/>
  <c r="BX62" i="4"/>
  <c r="BY62" i="4" s="1"/>
  <c r="BV62" i="4" s="1"/>
  <c r="BX97" i="4"/>
  <c r="BZ97" i="4" s="1"/>
  <c r="BW97" i="4" s="1"/>
  <c r="BX115" i="4"/>
  <c r="BX125" i="4"/>
  <c r="BU125" i="4" s="1"/>
  <c r="BX139" i="4"/>
  <c r="BY139" i="4" s="1"/>
  <c r="BV139" i="4" s="1"/>
  <c r="BX146" i="4"/>
  <c r="BZ146" i="4" s="1"/>
  <c r="BW146" i="4" s="1"/>
  <c r="BX181" i="4"/>
  <c r="BY181" i="4" s="1"/>
  <c r="BV181" i="4" s="1"/>
  <c r="BX195" i="4"/>
  <c r="BY195" i="4" s="1"/>
  <c r="BV195" i="4" s="1"/>
  <c r="BX204" i="4"/>
  <c r="BZ204" i="4" s="1"/>
  <c r="BW204" i="4" s="1"/>
  <c r="BX218" i="4"/>
  <c r="BZ218" i="4" s="1"/>
  <c r="BW218" i="4" s="1"/>
  <c r="BX225" i="4"/>
  <c r="BX236" i="4"/>
  <c r="BY236" i="4" s="1"/>
  <c r="BV236" i="4" s="1"/>
  <c r="BX258" i="4"/>
  <c r="BZ258" i="4" s="1"/>
  <c r="BX272" i="4"/>
  <c r="BZ272" i="4" s="1"/>
  <c r="BW272" i="4" s="1"/>
  <c r="BX284" i="4"/>
  <c r="BZ284" i="4" s="1"/>
  <c r="BW284" i="4" s="1"/>
  <c r="BX38" i="4"/>
  <c r="BY38" i="4" s="1"/>
  <c r="BV38" i="4" s="1"/>
  <c r="BX153" i="4"/>
  <c r="BZ153" i="4" s="1"/>
  <c r="BW153" i="4" s="1"/>
  <c r="BX268" i="4"/>
  <c r="BZ268" i="4" s="1"/>
  <c r="BW268" i="4" s="1"/>
  <c r="BU55" i="4"/>
  <c r="BX74" i="4"/>
  <c r="BY74" i="4" s="1"/>
  <c r="BV74" i="4" s="1"/>
  <c r="BX84" i="4"/>
  <c r="BY84" i="4" s="1"/>
  <c r="BV84" i="4" s="1"/>
  <c r="BX98" i="4"/>
  <c r="BZ98" i="4" s="1"/>
  <c r="BW98" i="4" s="1"/>
  <c r="BX107" i="4"/>
  <c r="BU107" i="4" s="1"/>
  <c r="BX126" i="4"/>
  <c r="BZ126" i="4" s="1"/>
  <c r="BW126" i="4" s="1"/>
  <c r="BX163" i="4"/>
  <c r="BX170" i="4"/>
  <c r="BZ170" i="4" s="1"/>
  <c r="BW170" i="4" s="1"/>
  <c r="BX182" i="4"/>
  <c r="BZ182" i="4" s="1"/>
  <c r="BW182" i="4" s="1"/>
  <c r="BX205" i="4"/>
  <c r="BZ205" i="4" s="1"/>
  <c r="BW205" i="4" s="1"/>
  <c r="BX219" i="4"/>
  <c r="BZ219" i="4" s="1"/>
  <c r="BW219" i="4" s="1"/>
  <c r="BX237" i="4"/>
  <c r="BZ237" i="4" s="1"/>
  <c r="BW237" i="4" s="1"/>
  <c r="BX248" i="4"/>
  <c r="BX259" i="4"/>
  <c r="BZ259" i="4" s="1"/>
  <c r="BW259" i="4" s="1"/>
  <c r="BX273" i="4"/>
  <c r="BZ273" i="4" s="1"/>
  <c r="BW273" i="4" s="1"/>
  <c r="BX285" i="4"/>
  <c r="BZ285" i="4" s="1"/>
  <c r="BW285" i="4" s="1"/>
  <c r="BX274" i="4"/>
  <c r="BZ274" i="4" s="1"/>
  <c r="BW274" i="4" s="1"/>
  <c r="BX286" i="4"/>
  <c r="BZ286" i="4" s="1"/>
  <c r="BW286" i="4" s="1"/>
  <c r="BX72" i="4"/>
  <c r="BY72" i="4" s="1"/>
  <c r="BV72" i="4" s="1"/>
  <c r="BX134" i="4"/>
  <c r="BZ134" i="4" s="1"/>
  <c r="BW134" i="4" s="1"/>
  <c r="BX231" i="4"/>
  <c r="BZ231" i="4" s="1"/>
  <c r="BW231" i="4" s="1"/>
  <c r="BX85" i="4"/>
  <c r="BZ85" i="4" s="1"/>
  <c r="BW85" i="4" s="1"/>
  <c r="BX108" i="4"/>
  <c r="BZ108" i="4" s="1"/>
  <c r="BW108" i="4" s="1"/>
  <c r="BX183" i="4"/>
  <c r="BZ183" i="4" s="1"/>
  <c r="BW183" i="4" s="1"/>
  <c r="BX206" i="4"/>
  <c r="BY206" i="4" s="1"/>
  <c r="BV206" i="4" s="1"/>
  <c r="BX220" i="4"/>
  <c r="BZ220" i="4" s="1"/>
  <c r="BW220" i="4" s="1"/>
  <c r="BX14" i="4"/>
  <c r="BZ14" i="4" s="1"/>
  <c r="BW14" i="4" s="1"/>
  <c r="BX24" i="4"/>
  <c r="BY24" i="4" s="1"/>
  <c r="BV24" i="4" s="1"/>
  <c r="BX47" i="4"/>
  <c r="BZ47" i="4" s="1"/>
  <c r="BW47" i="4" s="1"/>
  <c r="BX70" i="4"/>
  <c r="BY70" i="4" s="1"/>
  <c r="BX86" i="4"/>
  <c r="BZ86" i="4" s="1"/>
  <c r="BW86" i="4" s="1"/>
  <c r="BX109" i="4"/>
  <c r="BZ109" i="4" s="1"/>
  <c r="BW109" i="4" s="1"/>
  <c r="BX147" i="4"/>
  <c r="BX157" i="4"/>
  <c r="BY157" i="4" s="1"/>
  <c r="BV157" i="4" s="1"/>
  <c r="BX171" i="4"/>
  <c r="BX185" i="4"/>
  <c r="BZ185" i="4" s="1"/>
  <c r="BX207" i="4"/>
  <c r="BZ207" i="4" s="1"/>
  <c r="BW207" i="4" s="1"/>
  <c r="BX240" i="4"/>
  <c r="BU240" i="4" s="1"/>
  <c r="BX249" i="4"/>
  <c r="BZ249" i="4" s="1"/>
  <c r="BW249" i="4" s="1"/>
  <c r="BX261" i="4"/>
  <c r="BZ261" i="4" s="1"/>
  <c r="BW261" i="4" s="1"/>
  <c r="BX288" i="4"/>
  <c r="BZ288" i="4" s="1"/>
  <c r="BX13" i="4"/>
  <c r="BY13" i="4" s="1"/>
  <c r="BV13" i="4" s="1"/>
  <c r="BX141" i="4"/>
  <c r="BZ141" i="4" s="1"/>
  <c r="BW141" i="4" s="1"/>
  <c r="BX238" i="4"/>
  <c r="BY238" i="4" s="1"/>
  <c r="BV238" i="4" s="1"/>
  <c r="BX25" i="4"/>
  <c r="BU25" i="4" s="1"/>
  <c r="BX48" i="4"/>
  <c r="BZ48" i="4" s="1"/>
  <c r="BW48" i="4" s="1"/>
  <c r="BX65" i="4"/>
  <c r="BX77" i="4"/>
  <c r="BX88" i="4"/>
  <c r="BZ88" i="4" s="1"/>
  <c r="BW88" i="4" s="1"/>
  <c r="BX110" i="4"/>
  <c r="BZ110" i="4" s="1"/>
  <c r="BW110" i="4" s="1"/>
  <c r="BX129" i="4"/>
  <c r="BZ129" i="4" s="1"/>
  <c r="BW129" i="4" s="1"/>
  <c r="BX186" i="4"/>
  <c r="BZ186" i="4" s="1"/>
  <c r="BW186" i="4" s="1"/>
  <c r="BX208" i="4"/>
  <c r="BY208" i="4" s="1"/>
  <c r="BV208" i="4" s="1"/>
  <c r="BX222" i="4"/>
  <c r="BZ222" i="4" s="1"/>
  <c r="BX226" i="4"/>
  <c r="BY226" i="4" s="1"/>
  <c r="BV226" i="4" s="1"/>
  <c r="BX262" i="4"/>
  <c r="BZ262" i="4" s="1"/>
  <c r="BW262" i="4" s="1"/>
  <c r="BX276" i="4"/>
  <c r="BY276" i="4" s="1"/>
  <c r="BU8" i="4"/>
  <c r="BX16" i="4"/>
  <c r="BZ16" i="4" s="1"/>
  <c r="BW16" i="4" s="1"/>
  <c r="BX36" i="4"/>
  <c r="BY36" i="4" s="1"/>
  <c r="BV36" i="4" s="1"/>
  <c r="BX49" i="4"/>
  <c r="BZ49" i="4" s="1"/>
  <c r="BW49" i="4" s="1"/>
  <c r="BX89" i="4"/>
  <c r="BZ89" i="4" s="1"/>
  <c r="BW89" i="4" s="1"/>
  <c r="BX111" i="4"/>
  <c r="BZ111" i="4" s="1"/>
  <c r="BW111" i="4" s="1"/>
  <c r="BX131" i="4"/>
  <c r="BZ131" i="4" s="1"/>
  <c r="BW131" i="4" s="1"/>
  <c r="BX143" i="4"/>
  <c r="BX149" i="4"/>
  <c r="BZ149" i="4" s="1"/>
  <c r="BX158" i="4"/>
  <c r="BY158" i="4" s="1"/>
  <c r="BV158" i="4" s="1"/>
  <c r="BX165" i="4"/>
  <c r="BY165" i="4" s="1"/>
  <c r="BV165" i="4" s="1"/>
  <c r="BX173" i="4"/>
  <c r="BX187" i="4"/>
  <c r="BZ187" i="4" s="1"/>
  <c r="BW187" i="4" s="1"/>
  <c r="BX210" i="4"/>
  <c r="BZ210" i="4" s="1"/>
  <c r="BX228" i="4"/>
  <c r="BU228" i="4" s="1"/>
  <c r="BX242" i="4"/>
  <c r="BZ242" i="4" s="1"/>
  <c r="BW242" i="4" s="1"/>
  <c r="BX250" i="4"/>
  <c r="BX264" i="4"/>
  <c r="BZ264" i="4" s="1"/>
  <c r="BX290" i="4"/>
  <c r="BY290" i="4" s="1"/>
  <c r="BV290" i="4" s="1"/>
  <c r="BX4" i="4"/>
  <c r="BX17" i="4"/>
  <c r="BZ17" i="4" s="1"/>
  <c r="BW17" i="4" s="1"/>
  <c r="BX37" i="4"/>
  <c r="BZ37" i="4" s="1"/>
  <c r="BW37" i="4" s="1"/>
  <c r="BX50" i="4"/>
  <c r="BZ50" i="4" s="1"/>
  <c r="BW50" i="4" s="1"/>
  <c r="BX58" i="4"/>
  <c r="BZ58" i="4" s="1"/>
  <c r="BU66" i="4"/>
  <c r="BX150" i="4"/>
  <c r="BZ150" i="4" s="1"/>
  <c r="BW150" i="4" s="1"/>
  <c r="BX174" i="4"/>
  <c r="BZ174" i="4" s="1"/>
  <c r="BW174" i="4" s="1"/>
  <c r="BX188" i="4"/>
  <c r="BZ188" i="4" s="1"/>
  <c r="BW188" i="4" s="1"/>
  <c r="BX211" i="4"/>
  <c r="BZ211" i="4" s="1"/>
  <c r="BW211" i="4" s="1"/>
  <c r="BX223" i="4"/>
  <c r="BX243" i="4"/>
  <c r="BZ243" i="4" s="1"/>
  <c r="BW243" i="4" s="1"/>
  <c r="BX291" i="4"/>
  <c r="BZ291" i="4" s="1"/>
  <c r="BW291" i="4" s="1"/>
  <c r="BU289" i="4"/>
  <c r="BY289" i="4"/>
  <c r="BV289" i="4" s="1"/>
  <c r="BU277" i="4"/>
  <c r="BY277" i="4"/>
  <c r="BV277" i="4" s="1"/>
  <c r="BU265" i="4"/>
  <c r="BY265" i="4"/>
  <c r="BV265" i="4" s="1"/>
  <c r="BU253" i="4"/>
  <c r="BY253" i="4"/>
  <c r="BV253" i="4" s="1"/>
  <c r="BU241" i="4"/>
  <c r="BY241" i="4"/>
  <c r="BV241" i="4" s="1"/>
  <c r="BU229" i="4"/>
  <c r="BY229" i="4"/>
  <c r="BV229" i="4" s="1"/>
  <c r="BU192" i="4"/>
  <c r="BY192" i="4"/>
  <c r="BV192" i="4" s="1"/>
  <c r="BU180" i="4"/>
  <c r="BY180" i="4"/>
  <c r="BV180" i="4" s="1"/>
  <c r="BU168" i="4"/>
  <c r="BY168" i="4"/>
  <c r="BV168" i="4" s="1"/>
  <c r="BY156" i="4"/>
  <c r="BV156" i="4" s="1"/>
  <c r="BU152" i="4"/>
  <c r="BY152" i="4"/>
  <c r="BV152" i="4" s="1"/>
  <c r="BU144" i="4"/>
  <c r="BY144" i="4"/>
  <c r="BU140" i="4"/>
  <c r="BY140" i="4"/>
  <c r="BV140" i="4" s="1"/>
  <c r="BU132" i="4"/>
  <c r="BY132" i="4"/>
  <c r="BV132" i="4" s="1"/>
  <c r="BU127" i="4"/>
  <c r="BZ127" i="4"/>
  <c r="BW127" i="4" s="1"/>
  <c r="BU128" i="4"/>
  <c r="BY128" i="4"/>
  <c r="BV128" i="4" s="1"/>
  <c r="BY116" i="4"/>
  <c r="BV116" i="4" s="1"/>
  <c r="BU116" i="4"/>
  <c r="BU105" i="4"/>
  <c r="BY105" i="4"/>
  <c r="BV105" i="4" s="1"/>
  <c r="BU104" i="4"/>
  <c r="BY104" i="4"/>
  <c r="BV104" i="4" s="1"/>
  <c r="BU95" i="4"/>
  <c r="BY95" i="4"/>
  <c r="BV95" i="4" s="1"/>
  <c r="BU90" i="4"/>
  <c r="BU92" i="4"/>
  <c r="BY90" i="4"/>
  <c r="BV90" i="4" s="1"/>
  <c r="BY92" i="4"/>
  <c r="BV92" i="4" s="1"/>
  <c r="BU83" i="4"/>
  <c r="BU85" i="4"/>
  <c r="BY83" i="4"/>
  <c r="BV83" i="4" s="1"/>
  <c r="BU78" i="4"/>
  <c r="BU80" i="4"/>
  <c r="BY78" i="4"/>
  <c r="BV78" i="4" s="1"/>
  <c r="BY80" i="4"/>
  <c r="BV80" i="4" s="1"/>
  <c r="BY66" i="4"/>
  <c r="BV66" i="4" s="1"/>
  <c r="BY54" i="4"/>
  <c r="BV54" i="4" s="1"/>
  <c r="BY56" i="4"/>
  <c r="BV56" i="4" s="1"/>
  <c r="BY55" i="4"/>
  <c r="BV55" i="4" s="1"/>
  <c r="BY43" i="4"/>
  <c r="BV43" i="4" s="1"/>
  <c r="BZ43" i="4"/>
  <c r="BW43" i="4" s="1"/>
  <c r="BU42" i="4"/>
  <c r="BU44" i="4"/>
  <c r="BY44" i="4"/>
  <c r="BV44" i="4" s="1"/>
  <c r="BY42" i="4"/>
  <c r="BV42" i="4" s="1"/>
  <c r="BY35" i="4"/>
  <c r="BV35" i="4" s="1"/>
  <c r="BZ35" i="4"/>
  <c r="BW35" i="4" s="1"/>
  <c r="BU30" i="4"/>
  <c r="BU32" i="4"/>
  <c r="BZ30" i="4"/>
  <c r="BW30" i="4" s="1"/>
  <c r="BZ32" i="4"/>
  <c r="BW32" i="4" s="1"/>
  <c r="BU31" i="4"/>
  <c r="BY31" i="4"/>
  <c r="BV31" i="4" s="1"/>
  <c r="BU18" i="4"/>
  <c r="BU20" i="4"/>
  <c r="BY18" i="4"/>
  <c r="BV18" i="4" s="1"/>
  <c r="BU19" i="4"/>
  <c r="BY20" i="4"/>
  <c r="BV20" i="4" s="1"/>
  <c r="BY19" i="4"/>
  <c r="BV19" i="4" s="1"/>
  <c r="BZ8" i="4"/>
  <c r="BW8" i="4" s="1"/>
  <c r="BZ6" i="4"/>
  <c r="BW6" i="4" s="1"/>
  <c r="BJ86" i="4"/>
  <c r="BK86" i="4" s="1"/>
  <c r="BH86" i="4" s="1"/>
  <c r="BJ137" i="4"/>
  <c r="BL137" i="4" s="1"/>
  <c r="BI137" i="4" s="1"/>
  <c r="BJ147" i="4"/>
  <c r="BK147" i="4" s="1"/>
  <c r="BH147" i="4" s="1"/>
  <c r="BJ185" i="4"/>
  <c r="BG185" i="4" s="1"/>
  <c r="BJ206" i="4"/>
  <c r="BK206" i="4" s="1"/>
  <c r="BH206" i="4" s="1"/>
  <c r="BJ12" i="4"/>
  <c r="BL12" i="4" s="1"/>
  <c r="BI12" i="4" s="1"/>
  <c r="BJ88" i="4"/>
  <c r="BL88" i="4" s="1"/>
  <c r="BI88" i="4" s="1"/>
  <c r="BJ146" i="4"/>
  <c r="BL146" i="4" s="1"/>
  <c r="BI146" i="4" s="1"/>
  <c r="BJ186" i="4"/>
  <c r="BL186" i="4" s="1"/>
  <c r="BI186" i="4" s="1"/>
  <c r="BJ225" i="4"/>
  <c r="BL225" i="4" s="1"/>
  <c r="BI225" i="4" s="1"/>
  <c r="BJ22" i="4"/>
  <c r="BL22" i="4" s="1"/>
  <c r="BI22" i="4" s="1"/>
  <c r="BJ101" i="4"/>
  <c r="BL101" i="4" s="1"/>
  <c r="BI101" i="4" s="1"/>
  <c r="BJ191" i="4"/>
  <c r="BG191" i="4" s="1"/>
  <c r="BJ23" i="4"/>
  <c r="BL23" i="4" s="1"/>
  <c r="BI23" i="4" s="1"/>
  <c r="BJ103" i="4"/>
  <c r="BL103" i="4" s="1"/>
  <c r="BI103" i="4" s="1"/>
  <c r="BJ150" i="4"/>
  <c r="BG150" i="4" s="1"/>
  <c r="BJ198" i="4"/>
  <c r="BK198" i="4" s="1"/>
  <c r="BH198" i="4" s="1"/>
  <c r="BJ24" i="4"/>
  <c r="BK24" i="4" s="1"/>
  <c r="BH24" i="4" s="1"/>
  <c r="BJ111" i="4"/>
  <c r="BL111" i="4" s="1"/>
  <c r="BI111" i="4" s="1"/>
  <c r="BJ158" i="4"/>
  <c r="BL158" i="4" s="1"/>
  <c r="BI158" i="4" s="1"/>
  <c r="BJ26" i="4"/>
  <c r="BK26" i="4" s="1"/>
  <c r="BH26" i="4" s="1"/>
  <c r="BJ113" i="4"/>
  <c r="BL113" i="4" s="1"/>
  <c r="BI113" i="4" s="1"/>
  <c r="BJ159" i="4"/>
  <c r="BK159" i="4" s="1"/>
  <c r="BH159" i="4" s="1"/>
  <c r="BJ207" i="4"/>
  <c r="BL207" i="4" s="1"/>
  <c r="BI207" i="4" s="1"/>
  <c r="BJ34" i="4"/>
  <c r="BL34" i="4" s="1"/>
  <c r="BI34" i="4" s="1"/>
  <c r="BJ115" i="4"/>
  <c r="BL115" i="4" s="1"/>
  <c r="BI115" i="4" s="1"/>
  <c r="BJ161" i="4"/>
  <c r="BK161" i="4" s="1"/>
  <c r="BH161" i="4" s="1"/>
  <c r="BJ208" i="4"/>
  <c r="BL208" i="4" s="1"/>
  <c r="BI208" i="4" s="1"/>
  <c r="BJ220" i="4"/>
  <c r="BK220" i="4" s="1"/>
  <c r="BH220" i="4" s="1"/>
  <c r="BJ123" i="4"/>
  <c r="BL123" i="4" s="1"/>
  <c r="BI123" i="4" s="1"/>
  <c r="BJ37" i="4"/>
  <c r="BG37" i="4" s="1"/>
  <c r="BJ163" i="4"/>
  <c r="BK163" i="4" s="1"/>
  <c r="BH163" i="4" s="1"/>
  <c r="BJ74" i="4"/>
  <c r="BJ125" i="4"/>
  <c r="BG125" i="4" s="1"/>
  <c r="BJ171" i="4"/>
  <c r="BL171" i="4" s="1"/>
  <c r="BI171" i="4" s="1"/>
  <c r="BJ237" i="4"/>
  <c r="BK237" i="4" s="1"/>
  <c r="BH237" i="4" s="1"/>
  <c r="BJ126" i="4"/>
  <c r="BL126" i="4" s="1"/>
  <c r="BI126" i="4" s="1"/>
  <c r="BJ173" i="4"/>
  <c r="BK173" i="4" s="1"/>
  <c r="BH173" i="4" s="1"/>
  <c r="BJ255" i="4"/>
  <c r="BL255" i="4" s="1"/>
  <c r="BI255" i="4" s="1"/>
  <c r="BJ129" i="4"/>
  <c r="BL129" i="4" s="1"/>
  <c r="BI129" i="4" s="1"/>
  <c r="BJ174" i="4"/>
  <c r="BL174" i="4" s="1"/>
  <c r="BI174" i="4" s="1"/>
  <c r="BJ264" i="4"/>
  <c r="BK264" i="4" s="1"/>
  <c r="BJ77" i="4"/>
  <c r="BL77" i="4" s="1"/>
  <c r="BI77" i="4" s="1"/>
  <c r="BJ135" i="4"/>
  <c r="BL135" i="4" s="1"/>
  <c r="BI135" i="4" s="1"/>
  <c r="BJ177" i="4"/>
  <c r="BK177" i="4" s="1"/>
  <c r="BH177" i="4" s="1"/>
  <c r="BJ284" i="4"/>
  <c r="BL284" i="4" s="1"/>
  <c r="BI284" i="4" s="1"/>
  <c r="N71" i="4"/>
  <c r="P71" i="4" s="1"/>
  <c r="M71" i="4" s="1"/>
  <c r="BJ71" i="4"/>
  <c r="BG71" i="4" s="1"/>
  <c r="N95" i="4"/>
  <c r="P95" i="4" s="1"/>
  <c r="M95" i="4" s="1"/>
  <c r="BJ95" i="4"/>
  <c r="BK95" i="4" s="1"/>
  <c r="BH95" i="4" s="1"/>
  <c r="N132" i="4"/>
  <c r="P132" i="4" s="1"/>
  <c r="M132" i="4" s="1"/>
  <c r="BJ132" i="4"/>
  <c r="N168" i="4"/>
  <c r="O168" i="4" s="1"/>
  <c r="BJ168" i="4"/>
  <c r="N229" i="4"/>
  <c r="P229" i="4" s="1"/>
  <c r="M229" i="4" s="1"/>
  <c r="BJ229" i="4"/>
  <c r="N241" i="4"/>
  <c r="P241" i="4" s="1"/>
  <c r="M241" i="4" s="1"/>
  <c r="BJ241" i="4"/>
  <c r="BK241" i="4" s="1"/>
  <c r="BH241" i="4" s="1"/>
  <c r="N253" i="4"/>
  <c r="P253" i="4" s="1"/>
  <c r="M253" i="4" s="1"/>
  <c r="BJ253" i="4"/>
  <c r="BL253" i="4" s="1"/>
  <c r="BI253" i="4" s="1"/>
  <c r="N265" i="4"/>
  <c r="P265" i="4" s="1"/>
  <c r="M265" i="4" s="1"/>
  <c r="BJ265" i="4"/>
  <c r="BL265" i="4" s="1"/>
  <c r="BI265" i="4" s="1"/>
  <c r="N277" i="4"/>
  <c r="P277" i="4" s="1"/>
  <c r="M277" i="4" s="1"/>
  <c r="BJ277" i="4"/>
  <c r="BL277" i="4" s="1"/>
  <c r="BI277" i="4" s="1"/>
  <c r="N289" i="4"/>
  <c r="P289" i="4" s="1"/>
  <c r="M289" i="4" s="1"/>
  <c r="BJ289" i="4"/>
  <c r="BL289" i="4" s="1"/>
  <c r="BI289" i="4" s="1"/>
  <c r="N83" i="4"/>
  <c r="N87" i="4" s="1"/>
  <c r="BJ83" i="4"/>
  <c r="BK83" i="4" s="1"/>
  <c r="BH83" i="4" s="1"/>
  <c r="N144" i="4"/>
  <c r="P144" i="4" s="1"/>
  <c r="M144" i="4" s="1"/>
  <c r="BJ144" i="4"/>
  <c r="BK144" i="4" s="1"/>
  <c r="BH144" i="4" s="1"/>
  <c r="BJ59" i="4"/>
  <c r="BK59" i="4" s="1"/>
  <c r="BH59" i="4" s="1"/>
  <c r="N156" i="4"/>
  <c r="P156" i="4" s="1"/>
  <c r="M156" i="4" s="1"/>
  <c r="BJ156" i="4"/>
  <c r="BK156" i="4" s="1"/>
  <c r="BH156" i="4" s="1"/>
  <c r="N192" i="4"/>
  <c r="O192" i="4" s="1"/>
  <c r="L192" i="4" s="1"/>
  <c r="BJ192" i="4"/>
  <c r="BK192" i="4" s="1"/>
  <c r="BH192" i="4" s="1"/>
  <c r="BJ47" i="4"/>
  <c r="BK47" i="4" s="1"/>
  <c r="BH47" i="4" s="1"/>
  <c r="N35" i="4"/>
  <c r="P35" i="4" s="1"/>
  <c r="M35" i="4" s="1"/>
  <c r="BJ35" i="4"/>
  <c r="BK35" i="4" s="1"/>
  <c r="BH35" i="4" s="1"/>
  <c r="N180" i="4"/>
  <c r="P180" i="4" s="1"/>
  <c r="M180" i="4" s="1"/>
  <c r="BJ180" i="4"/>
  <c r="BK180" i="4" s="1"/>
  <c r="BH180" i="4" s="1"/>
  <c r="BJ7" i="4"/>
  <c r="N8" i="4"/>
  <c r="P8" i="4" s="1"/>
  <c r="M8" i="4" s="1"/>
  <c r="BJ8" i="4"/>
  <c r="N20" i="4"/>
  <c r="P20" i="4" s="1"/>
  <c r="M20" i="4" s="1"/>
  <c r="BJ20" i="4"/>
  <c r="BK20" i="4" s="1"/>
  <c r="BH20" i="4" s="1"/>
  <c r="N30" i="4"/>
  <c r="BJ30" i="4"/>
  <c r="BK30" i="4" s="1"/>
  <c r="BH30" i="4" s="1"/>
  <c r="N42" i="4"/>
  <c r="O42" i="4" s="1"/>
  <c r="L42" i="4" s="1"/>
  <c r="BJ42" i="4"/>
  <c r="N54" i="4"/>
  <c r="P54" i="4" s="1"/>
  <c r="M54" i="4" s="1"/>
  <c r="BJ54" i="4"/>
  <c r="N66" i="4"/>
  <c r="P66" i="4" s="1"/>
  <c r="M66" i="4" s="1"/>
  <c r="BJ66" i="4"/>
  <c r="BK66" i="4" s="1"/>
  <c r="BH66" i="4" s="1"/>
  <c r="N78" i="4"/>
  <c r="P78" i="4" s="1"/>
  <c r="M78" i="4" s="1"/>
  <c r="BJ78" i="4"/>
  <c r="BL78" i="4" s="1"/>
  <c r="BI78" i="4" s="1"/>
  <c r="N90" i="4"/>
  <c r="P90" i="4" s="1"/>
  <c r="M90" i="4" s="1"/>
  <c r="BJ90" i="4"/>
  <c r="BK90" i="4" s="1"/>
  <c r="BH90" i="4" s="1"/>
  <c r="N105" i="4"/>
  <c r="P105" i="4" s="1"/>
  <c r="M105" i="4" s="1"/>
  <c r="BJ105" i="4"/>
  <c r="BL105" i="4" s="1"/>
  <c r="BI105" i="4" s="1"/>
  <c r="N117" i="4"/>
  <c r="BJ117" i="4"/>
  <c r="BL117" i="4" s="1"/>
  <c r="BI117" i="4" s="1"/>
  <c r="N127" i="4"/>
  <c r="O127" i="4" s="1"/>
  <c r="L127" i="4" s="1"/>
  <c r="BJ127" i="4"/>
  <c r="N19" i="4"/>
  <c r="P19" i="4" s="1"/>
  <c r="M19" i="4" s="1"/>
  <c r="BJ19" i="4"/>
  <c r="BK19" i="4" s="1"/>
  <c r="BH19" i="4" s="1"/>
  <c r="N31" i="4"/>
  <c r="K31" i="4" s="1"/>
  <c r="BJ31" i="4"/>
  <c r="N43" i="4"/>
  <c r="P43" i="4" s="1"/>
  <c r="M43" i="4" s="1"/>
  <c r="BJ43" i="4"/>
  <c r="AH55" i="4"/>
  <c r="AJ55" i="4" s="1"/>
  <c r="AG55" i="4" s="1"/>
  <c r="BJ55" i="4"/>
  <c r="BK55" i="4" s="1"/>
  <c r="BH55" i="4" s="1"/>
  <c r="N67" i="4"/>
  <c r="P67" i="4" s="1"/>
  <c r="M67" i="4" s="1"/>
  <c r="BJ67" i="4"/>
  <c r="N79" i="4"/>
  <c r="P79" i="4" s="1"/>
  <c r="M79" i="4" s="1"/>
  <c r="BJ79" i="4"/>
  <c r="BK79" i="4" s="1"/>
  <c r="BH79" i="4" s="1"/>
  <c r="N104" i="4"/>
  <c r="O104" i="4" s="1"/>
  <c r="L104" i="4" s="1"/>
  <c r="BJ104" i="4"/>
  <c r="BK104" i="4" s="1"/>
  <c r="BH104" i="4" s="1"/>
  <c r="N116" i="4"/>
  <c r="P116" i="4" s="1"/>
  <c r="M116" i="4" s="1"/>
  <c r="BJ116" i="4"/>
  <c r="BK116" i="4" s="1"/>
  <c r="BH116" i="4" s="1"/>
  <c r="N128" i="4"/>
  <c r="P128" i="4" s="1"/>
  <c r="M128" i="4" s="1"/>
  <c r="BJ128" i="4"/>
  <c r="BK128" i="4" s="1"/>
  <c r="BH128" i="4" s="1"/>
  <c r="N140" i="4"/>
  <c r="P140" i="4" s="1"/>
  <c r="M140" i="4" s="1"/>
  <c r="BJ140" i="4"/>
  <c r="N152" i="4"/>
  <c r="P152" i="4" s="1"/>
  <c r="M152" i="4" s="1"/>
  <c r="BJ152" i="4"/>
  <c r="BK152" i="4" s="1"/>
  <c r="BH152" i="4" s="1"/>
  <c r="N6" i="4"/>
  <c r="P6" i="4" s="1"/>
  <c r="M6" i="4" s="1"/>
  <c r="BJ6" i="4"/>
  <c r="BL6" i="4" s="1"/>
  <c r="BI6" i="4" s="1"/>
  <c r="N18" i="4"/>
  <c r="P18" i="4" s="1"/>
  <c r="M18" i="4" s="1"/>
  <c r="BJ18" i="4"/>
  <c r="BK18" i="4" s="1"/>
  <c r="BH18" i="4" s="1"/>
  <c r="N32" i="4"/>
  <c r="P32" i="4" s="1"/>
  <c r="M32" i="4" s="1"/>
  <c r="BJ32" i="4"/>
  <c r="BK32" i="4" s="1"/>
  <c r="BH32" i="4" s="1"/>
  <c r="N44" i="4"/>
  <c r="P44" i="4" s="1"/>
  <c r="M44" i="4" s="1"/>
  <c r="BJ44" i="4"/>
  <c r="N56" i="4"/>
  <c r="P56" i="4" s="1"/>
  <c r="M56" i="4" s="1"/>
  <c r="BJ56" i="4"/>
  <c r="BK56" i="4" s="1"/>
  <c r="BH56" i="4" s="1"/>
  <c r="N68" i="4"/>
  <c r="P68" i="4" s="1"/>
  <c r="M68" i="4" s="1"/>
  <c r="BJ68" i="4"/>
  <c r="BK68" i="4" s="1"/>
  <c r="BH68" i="4" s="1"/>
  <c r="N80" i="4"/>
  <c r="P80" i="4" s="1"/>
  <c r="M80" i="4" s="1"/>
  <c r="BJ80" i="4"/>
  <c r="BK80" i="4" s="1"/>
  <c r="BH80" i="4" s="1"/>
  <c r="N92" i="4"/>
  <c r="P92" i="4" s="1"/>
  <c r="M92" i="4" s="1"/>
  <c r="BJ92" i="4"/>
  <c r="BK92" i="4" s="1"/>
  <c r="BH92" i="4" s="1"/>
  <c r="BK5" i="4"/>
  <c r="BH5" i="4" s="1"/>
  <c r="BL5" i="4"/>
  <c r="BI5" i="4" s="1"/>
  <c r="BJ91" i="4"/>
  <c r="BG91" i="4" s="1"/>
  <c r="BJ139" i="4"/>
  <c r="BK139" i="4" s="1"/>
  <c r="BH139" i="4" s="1"/>
  <c r="BJ13" i="4"/>
  <c r="BK13" i="4" s="1"/>
  <c r="BH13" i="4" s="1"/>
  <c r="BJ38" i="4"/>
  <c r="BK38" i="4" s="1"/>
  <c r="BH38" i="4" s="1"/>
  <c r="BJ48" i="4"/>
  <c r="BK48" i="4" s="1"/>
  <c r="BH48" i="4" s="1"/>
  <c r="BJ60" i="4"/>
  <c r="BK60" i="4" s="1"/>
  <c r="BH60" i="4" s="1"/>
  <c r="BJ131" i="4"/>
  <c r="BK131" i="4" s="1"/>
  <c r="BH131" i="4" s="1"/>
  <c r="BJ151" i="4"/>
  <c r="BK151" i="4" s="1"/>
  <c r="BH151" i="4" s="1"/>
  <c r="BJ164" i="4"/>
  <c r="BK164" i="4" s="1"/>
  <c r="BH164" i="4" s="1"/>
  <c r="BJ179" i="4"/>
  <c r="BK179" i="4" s="1"/>
  <c r="BH179" i="4" s="1"/>
  <c r="BJ201" i="4"/>
  <c r="BK201" i="4" s="1"/>
  <c r="BH201" i="4" s="1"/>
  <c r="BJ214" i="4"/>
  <c r="BJ244" i="4"/>
  <c r="BK244" i="4" s="1"/>
  <c r="BH244" i="4" s="1"/>
  <c r="BJ276" i="4"/>
  <c r="BK276" i="4" s="1"/>
  <c r="BJ285" i="4"/>
  <c r="BL285" i="4" s="1"/>
  <c r="BI285" i="4" s="1"/>
  <c r="BJ14" i="4"/>
  <c r="BK14" i="4" s="1"/>
  <c r="BH14" i="4" s="1"/>
  <c r="BJ28" i="4"/>
  <c r="BK28" i="4" s="1"/>
  <c r="BH28" i="4" s="1"/>
  <c r="BJ40" i="4"/>
  <c r="BJ49" i="4"/>
  <c r="BK49" i="4" s="1"/>
  <c r="BH49" i="4" s="1"/>
  <c r="BJ61" i="4"/>
  <c r="BK61" i="4" s="1"/>
  <c r="BH61" i="4" s="1"/>
  <c r="BJ94" i="4"/>
  <c r="BK94" i="4" s="1"/>
  <c r="BH94" i="4" s="1"/>
  <c r="BJ141" i="4"/>
  <c r="BL141" i="4" s="1"/>
  <c r="BI141" i="4" s="1"/>
  <c r="BJ165" i="4"/>
  <c r="BK165" i="4" s="1"/>
  <c r="BH165" i="4" s="1"/>
  <c r="BJ193" i="4"/>
  <c r="BL193" i="4" s="1"/>
  <c r="BI193" i="4" s="1"/>
  <c r="BJ202" i="4"/>
  <c r="BJ226" i="4"/>
  <c r="BK226" i="4" s="1"/>
  <c r="BH226" i="4" s="1"/>
  <c r="BJ246" i="4"/>
  <c r="BG246" i="4" s="1"/>
  <c r="BJ256" i="4"/>
  <c r="BK256" i="4" s="1"/>
  <c r="BH256" i="4" s="1"/>
  <c r="BJ16" i="4"/>
  <c r="BK16" i="4" s="1"/>
  <c r="BH16" i="4" s="1"/>
  <c r="BJ29" i="4"/>
  <c r="BJ50" i="4"/>
  <c r="BL50" i="4" s="1"/>
  <c r="BI50" i="4" s="1"/>
  <c r="BJ62" i="4"/>
  <c r="BK62" i="4" s="1"/>
  <c r="BH62" i="4" s="1"/>
  <c r="BJ72" i="4"/>
  <c r="BJ119" i="4"/>
  <c r="BK119" i="4" s="1"/>
  <c r="BH119" i="4" s="1"/>
  <c r="BJ143" i="4"/>
  <c r="BJ153" i="4"/>
  <c r="BJ167" i="4"/>
  <c r="BK167" i="4" s="1"/>
  <c r="BH167" i="4" s="1"/>
  <c r="BJ181" i="4"/>
  <c r="BL181" i="4" s="1"/>
  <c r="BI181" i="4" s="1"/>
  <c r="BJ194" i="4"/>
  <c r="BJ238" i="4"/>
  <c r="BK238" i="4" s="1"/>
  <c r="BH238" i="4" s="1"/>
  <c r="BJ247" i="4"/>
  <c r="BL247" i="4" s="1"/>
  <c r="BI247" i="4" s="1"/>
  <c r="BJ266" i="4"/>
  <c r="BK266" i="4" s="1"/>
  <c r="BH266" i="4" s="1"/>
  <c r="BJ286" i="4"/>
  <c r="BK286" i="4" s="1"/>
  <c r="BH286" i="4" s="1"/>
  <c r="BJ17" i="4"/>
  <c r="BK17" i="4" s="1"/>
  <c r="BH17" i="4" s="1"/>
  <c r="BJ41" i="4"/>
  <c r="BK41" i="4" s="1"/>
  <c r="BH41" i="4" s="1"/>
  <c r="BJ64" i="4"/>
  <c r="BL64" i="4" s="1"/>
  <c r="BI64" i="4" s="1"/>
  <c r="BJ82" i="4"/>
  <c r="BK82" i="4" s="1"/>
  <c r="BH82" i="4" s="1"/>
  <c r="BJ96" i="4"/>
  <c r="BK96" i="4" s="1"/>
  <c r="BH96" i="4" s="1"/>
  <c r="BJ107" i="4"/>
  <c r="BK107" i="4" s="1"/>
  <c r="BH107" i="4" s="1"/>
  <c r="BJ120" i="4"/>
  <c r="BJ155" i="4"/>
  <c r="BK155" i="4" s="1"/>
  <c r="BH155" i="4" s="1"/>
  <c r="BJ182" i="4"/>
  <c r="BK182" i="4" s="1"/>
  <c r="BH182" i="4" s="1"/>
  <c r="BJ195" i="4"/>
  <c r="BL195" i="4" s="1"/>
  <c r="BI195" i="4" s="1"/>
  <c r="BJ230" i="4"/>
  <c r="BK230" i="4" s="1"/>
  <c r="BH230" i="4" s="1"/>
  <c r="BJ248" i="4"/>
  <c r="BK248" i="4" s="1"/>
  <c r="BH248" i="4" s="1"/>
  <c r="BJ258" i="4"/>
  <c r="BK258" i="4" s="1"/>
  <c r="BJ267" i="4"/>
  <c r="BL267" i="4" s="1"/>
  <c r="BI267" i="4" s="1"/>
  <c r="BJ278" i="4"/>
  <c r="BK278" i="4" s="1"/>
  <c r="BH278" i="4" s="1"/>
  <c r="AV4" i="4"/>
  <c r="AW4" i="4" s="1"/>
  <c r="BJ52" i="4"/>
  <c r="BK52" i="4" s="1"/>
  <c r="BH52" i="4" s="1"/>
  <c r="BJ65" i="4"/>
  <c r="BJ97" i="4"/>
  <c r="BK97" i="4" s="1"/>
  <c r="BH97" i="4" s="1"/>
  <c r="BJ108" i="4"/>
  <c r="BK108" i="4" s="1"/>
  <c r="BH108" i="4" s="1"/>
  <c r="BJ121" i="4"/>
  <c r="BK121" i="4" s="1"/>
  <c r="BH121" i="4" s="1"/>
  <c r="BJ133" i="4"/>
  <c r="BK133" i="4" s="1"/>
  <c r="BH133" i="4" s="1"/>
  <c r="BJ169" i="4"/>
  <c r="BK169" i="4" s="1"/>
  <c r="BH169" i="4" s="1"/>
  <c r="BJ183" i="4"/>
  <c r="BL183" i="4" s="1"/>
  <c r="BI183" i="4" s="1"/>
  <c r="BJ204" i="4"/>
  <c r="BK204" i="4" s="1"/>
  <c r="BH204" i="4" s="1"/>
  <c r="BJ210" i="4"/>
  <c r="BJ240" i="4"/>
  <c r="BK240" i="4" s="1"/>
  <c r="BJ249" i="4"/>
  <c r="BL249" i="4" s="1"/>
  <c r="BI249" i="4" s="1"/>
  <c r="BJ259" i="4"/>
  <c r="BL259" i="4" s="1"/>
  <c r="BI259" i="4" s="1"/>
  <c r="BJ279" i="4"/>
  <c r="BL279" i="4" s="1"/>
  <c r="BI279" i="4" s="1"/>
  <c r="BJ288" i="4"/>
  <c r="BK288" i="4" s="1"/>
  <c r="BJ4" i="4"/>
  <c r="BK4" i="4" s="1"/>
  <c r="BJ53" i="4"/>
  <c r="BJ73" i="4"/>
  <c r="BG73" i="4" s="1"/>
  <c r="BJ84" i="4"/>
  <c r="BL84" i="4" s="1"/>
  <c r="BI84" i="4" s="1"/>
  <c r="BJ98" i="4"/>
  <c r="BL98" i="4" s="1"/>
  <c r="BI98" i="4" s="1"/>
  <c r="BJ109" i="4"/>
  <c r="BJ122" i="4"/>
  <c r="BL122" i="4" s="1"/>
  <c r="BI122" i="4" s="1"/>
  <c r="BJ134" i="4"/>
  <c r="BJ145" i="4"/>
  <c r="BJ157" i="4"/>
  <c r="BK157" i="4" s="1"/>
  <c r="BH157" i="4" s="1"/>
  <c r="BJ170" i="4"/>
  <c r="BK170" i="4" s="1"/>
  <c r="BH170" i="4" s="1"/>
  <c r="BJ205" i="4"/>
  <c r="BK205" i="4" s="1"/>
  <c r="BH205" i="4" s="1"/>
  <c r="BJ234" i="4"/>
  <c r="BK234" i="4" s="1"/>
  <c r="BJ250" i="4"/>
  <c r="BL250" i="4" s="1"/>
  <c r="BI250" i="4" s="1"/>
  <c r="BJ268" i="4"/>
  <c r="BK268" i="4" s="1"/>
  <c r="BH268" i="4" s="1"/>
  <c r="BJ85" i="4"/>
  <c r="BJ110" i="4"/>
  <c r="BK110" i="4" s="1"/>
  <c r="BH110" i="4" s="1"/>
  <c r="BJ211" i="4"/>
  <c r="BK211" i="4" s="1"/>
  <c r="BH211" i="4" s="1"/>
  <c r="BJ231" i="4"/>
  <c r="BJ235" i="4"/>
  <c r="BJ260" i="4"/>
  <c r="BK260" i="4" s="1"/>
  <c r="BH260" i="4" s="1"/>
  <c r="BJ270" i="4"/>
  <c r="BG270" i="4" s="1"/>
  <c r="BJ280" i="4"/>
  <c r="BK280" i="4" s="1"/>
  <c r="BH280" i="4" s="1"/>
  <c r="BJ216" i="4"/>
  <c r="BJ222" i="4"/>
  <c r="BK222" i="4" s="1"/>
  <c r="BH222" i="4" s="1"/>
  <c r="BJ252" i="4"/>
  <c r="BK252" i="4" s="1"/>
  <c r="BJ261" i="4"/>
  <c r="BL261" i="4" s="1"/>
  <c r="BI261" i="4" s="1"/>
  <c r="BJ271" i="4"/>
  <c r="BL271" i="4" s="1"/>
  <c r="BI271" i="4" s="1"/>
  <c r="BJ290" i="4"/>
  <c r="BJ187" i="4"/>
  <c r="BL187" i="4" s="1"/>
  <c r="BI187" i="4" s="1"/>
  <c r="BJ212" i="4"/>
  <c r="BK212" i="4" s="1"/>
  <c r="BH212" i="4" s="1"/>
  <c r="BJ217" i="4"/>
  <c r="BL217" i="4" s="1"/>
  <c r="BI217" i="4" s="1"/>
  <c r="BJ223" i="4"/>
  <c r="BL223" i="4" s="1"/>
  <c r="BI223" i="4" s="1"/>
  <c r="BJ242" i="4"/>
  <c r="BK242" i="4" s="1"/>
  <c r="BH242" i="4" s="1"/>
  <c r="BJ272" i="4"/>
  <c r="BL272" i="4" s="1"/>
  <c r="BI272" i="4" s="1"/>
  <c r="BJ282" i="4"/>
  <c r="BL282" i="4" s="1"/>
  <c r="BJ291" i="4"/>
  <c r="BL291" i="4" s="1"/>
  <c r="BI291" i="4" s="1"/>
  <c r="BJ10" i="4"/>
  <c r="BJ89" i="4"/>
  <c r="BG89" i="4" s="1"/>
  <c r="BJ175" i="4"/>
  <c r="BJ188" i="4"/>
  <c r="BK188" i="4" s="1"/>
  <c r="BH188" i="4" s="1"/>
  <c r="BJ199" i="4"/>
  <c r="BK199" i="4" s="1"/>
  <c r="BH199" i="4" s="1"/>
  <c r="BJ218" i="4"/>
  <c r="BL218" i="4" s="1"/>
  <c r="BI218" i="4" s="1"/>
  <c r="BJ228" i="4"/>
  <c r="BK228" i="4" s="1"/>
  <c r="BJ232" i="4"/>
  <c r="BK232" i="4" s="1"/>
  <c r="BH232" i="4" s="1"/>
  <c r="BJ236" i="4"/>
  <c r="BK236" i="4" s="1"/>
  <c r="BH236" i="4" s="1"/>
  <c r="BJ262" i="4"/>
  <c r="BK262" i="4" s="1"/>
  <c r="BH262" i="4" s="1"/>
  <c r="BJ273" i="4"/>
  <c r="BL273" i="4" s="1"/>
  <c r="BI273" i="4" s="1"/>
  <c r="BJ283" i="4"/>
  <c r="BL283" i="4" s="1"/>
  <c r="BI283" i="4" s="1"/>
  <c r="BJ11" i="4"/>
  <c r="BK11" i="4" s="1"/>
  <c r="BH11" i="4" s="1"/>
  <c r="BJ25" i="4"/>
  <c r="BK25" i="4" s="1"/>
  <c r="BH25" i="4" s="1"/>
  <c r="BJ36" i="4"/>
  <c r="BK36" i="4" s="1"/>
  <c r="BH36" i="4" s="1"/>
  <c r="BJ46" i="4"/>
  <c r="BK46" i="4" s="1"/>
  <c r="BH46" i="4" s="1"/>
  <c r="BJ58" i="4"/>
  <c r="BK58" i="4" s="1"/>
  <c r="BH58" i="4" s="1"/>
  <c r="BJ70" i="4"/>
  <c r="BJ76" i="4"/>
  <c r="BK76" i="4" s="1"/>
  <c r="BH76" i="4" s="1"/>
  <c r="BJ102" i="4"/>
  <c r="BJ114" i="4"/>
  <c r="BK114" i="4" s="1"/>
  <c r="BH114" i="4" s="1"/>
  <c r="BJ138" i="4"/>
  <c r="BK138" i="4" s="1"/>
  <c r="BH138" i="4" s="1"/>
  <c r="BJ149" i="4"/>
  <c r="BK149" i="4" s="1"/>
  <c r="BH149" i="4" s="1"/>
  <c r="BJ162" i="4"/>
  <c r="BJ176" i="4"/>
  <c r="BK176" i="4" s="1"/>
  <c r="BH176" i="4" s="1"/>
  <c r="BJ189" i="4"/>
  <c r="BK189" i="4" s="1"/>
  <c r="BH189" i="4" s="1"/>
  <c r="BJ200" i="4"/>
  <c r="BJ213" i="4"/>
  <c r="BK213" i="4" s="1"/>
  <c r="BH213" i="4" s="1"/>
  <c r="BJ219" i="4"/>
  <c r="BL219" i="4" s="1"/>
  <c r="BI219" i="4" s="1"/>
  <c r="BJ224" i="4"/>
  <c r="BJ243" i="4"/>
  <c r="BK243" i="4" s="1"/>
  <c r="BH243" i="4" s="1"/>
  <c r="BJ254" i="4"/>
  <c r="BK254" i="4" s="1"/>
  <c r="BH254" i="4" s="1"/>
  <c r="BJ274" i="4"/>
  <c r="BL274" i="4" s="1"/>
  <c r="BI274" i="4" s="1"/>
  <c r="BJ292" i="4"/>
  <c r="BK292" i="4" s="1"/>
  <c r="BH292" i="4" s="1"/>
  <c r="BK194" i="4"/>
  <c r="BH194" i="4" s="1"/>
  <c r="BL173" i="4"/>
  <c r="BI173" i="4" s="1"/>
  <c r="AV161" i="4"/>
  <c r="AW161" i="4" s="1"/>
  <c r="AV150" i="4"/>
  <c r="AX150" i="4" s="1"/>
  <c r="AU150" i="4" s="1"/>
  <c r="AV261" i="4"/>
  <c r="AW261" i="4" s="1"/>
  <c r="AT261" i="4" s="1"/>
  <c r="AV164" i="4"/>
  <c r="AW164" i="4" s="1"/>
  <c r="AT164" i="4" s="1"/>
  <c r="AV201" i="4"/>
  <c r="AX201" i="4" s="1"/>
  <c r="AU201" i="4" s="1"/>
  <c r="AV205" i="4"/>
  <c r="AX205" i="4" s="1"/>
  <c r="AU205" i="4" s="1"/>
  <c r="AV60" i="4"/>
  <c r="AX60" i="4" s="1"/>
  <c r="AU60" i="4" s="1"/>
  <c r="AV216" i="4"/>
  <c r="AX216" i="4" s="1"/>
  <c r="AU216" i="4" s="1"/>
  <c r="AV77" i="4"/>
  <c r="AX77" i="4" s="1"/>
  <c r="AU77" i="4" s="1"/>
  <c r="AV235" i="4"/>
  <c r="AX235" i="4" s="1"/>
  <c r="AU235" i="4" s="1"/>
  <c r="AV113" i="4"/>
  <c r="AW113" i="4" s="1"/>
  <c r="AT113" i="4" s="1"/>
  <c r="AV252" i="4"/>
  <c r="AX252" i="4" s="1"/>
  <c r="AU252" i="4" s="1"/>
  <c r="AV116" i="4"/>
  <c r="AW116" i="4" s="1"/>
  <c r="AT116" i="4" s="1"/>
  <c r="AV254" i="4"/>
  <c r="AW254" i="4" s="1"/>
  <c r="AT254" i="4" s="1"/>
  <c r="AV119" i="4"/>
  <c r="AX119" i="4" s="1"/>
  <c r="AU119" i="4" s="1"/>
  <c r="AV123" i="4"/>
  <c r="AW123" i="4" s="1"/>
  <c r="AT123" i="4" s="1"/>
  <c r="AV264" i="4"/>
  <c r="AW264" i="4" s="1"/>
  <c r="AV266" i="4"/>
  <c r="AX266" i="4" s="1"/>
  <c r="AU266" i="4" s="1"/>
  <c r="AV157" i="4"/>
  <c r="AW157" i="4" s="1"/>
  <c r="AT157" i="4" s="1"/>
  <c r="AV278" i="4"/>
  <c r="AX278" i="4" s="1"/>
  <c r="AU278" i="4" s="1"/>
  <c r="AV73" i="4"/>
  <c r="AX73" i="4" s="1"/>
  <c r="AU73" i="4" s="1"/>
  <c r="AV16" i="4"/>
  <c r="AX16" i="4" s="1"/>
  <c r="AU16" i="4" s="1"/>
  <c r="AV125" i="4"/>
  <c r="AX125" i="4" s="1"/>
  <c r="AU125" i="4" s="1"/>
  <c r="AV170" i="4"/>
  <c r="AX170" i="4" s="1"/>
  <c r="AU170" i="4" s="1"/>
  <c r="AV219" i="4"/>
  <c r="AX219" i="4" s="1"/>
  <c r="AU219" i="4" s="1"/>
  <c r="AV217" i="4"/>
  <c r="AX217" i="4" s="1"/>
  <c r="AU217" i="4" s="1"/>
  <c r="AV26" i="4"/>
  <c r="AW26" i="4" s="1"/>
  <c r="AT26" i="4" s="1"/>
  <c r="AV84" i="4"/>
  <c r="AX84" i="4" s="1"/>
  <c r="AU84" i="4" s="1"/>
  <c r="AV126" i="4"/>
  <c r="AX126" i="4" s="1"/>
  <c r="AU126" i="4" s="1"/>
  <c r="AV173" i="4"/>
  <c r="AW173" i="4" s="1"/>
  <c r="AT173" i="4" s="1"/>
  <c r="AV222" i="4"/>
  <c r="AX222" i="4" s="1"/>
  <c r="AU222" i="4" s="1"/>
  <c r="AV267" i="4"/>
  <c r="AX267" i="4" s="1"/>
  <c r="AU267" i="4" s="1"/>
  <c r="AV28" i="4"/>
  <c r="AX28" i="4" s="1"/>
  <c r="AU28" i="4" s="1"/>
  <c r="AV85" i="4"/>
  <c r="AW85" i="4" s="1"/>
  <c r="AT85" i="4" s="1"/>
  <c r="AV128" i="4"/>
  <c r="AX128" i="4" s="1"/>
  <c r="AU128" i="4" s="1"/>
  <c r="AV174" i="4"/>
  <c r="AX174" i="4" s="1"/>
  <c r="AU174" i="4" s="1"/>
  <c r="AV228" i="4"/>
  <c r="AS228" i="4" s="1"/>
  <c r="AV268" i="4"/>
  <c r="AX268" i="4" s="1"/>
  <c r="AU268" i="4" s="1"/>
  <c r="AV36" i="4"/>
  <c r="AW36" i="4" s="1"/>
  <c r="AT36" i="4" s="1"/>
  <c r="AV91" i="4"/>
  <c r="AX91" i="4" s="1"/>
  <c r="AU91" i="4" s="1"/>
  <c r="AV131" i="4"/>
  <c r="AX131" i="4" s="1"/>
  <c r="AU131" i="4" s="1"/>
  <c r="AV176" i="4"/>
  <c r="AX176" i="4" s="1"/>
  <c r="AU176" i="4" s="1"/>
  <c r="AV231" i="4"/>
  <c r="AW231" i="4" s="1"/>
  <c r="AT231" i="4" s="1"/>
  <c r="AV271" i="4"/>
  <c r="AX271" i="4" s="1"/>
  <c r="AU271" i="4" s="1"/>
  <c r="AV61" i="4"/>
  <c r="AX61" i="4" s="1"/>
  <c r="AU61" i="4" s="1"/>
  <c r="AV40" i="4"/>
  <c r="AX40" i="4" s="1"/>
  <c r="AU40" i="4" s="1"/>
  <c r="AV94" i="4"/>
  <c r="AX94" i="4" s="1"/>
  <c r="AU94" i="4" s="1"/>
  <c r="AV185" i="4"/>
  <c r="AX185" i="4" s="1"/>
  <c r="AU185" i="4" s="1"/>
  <c r="AV46" i="4"/>
  <c r="AX46" i="4" s="1"/>
  <c r="AU46" i="4" s="1"/>
  <c r="AV97" i="4"/>
  <c r="AX97" i="4" s="1"/>
  <c r="AU97" i="4" s="1"/>
  <c r="AV138" i="4"/>
  <c r="AV188" i="4"/>
  <c r="AX188" i="4" s="1"/>
  <c r="AU188" i="4" s="1"/>
  <c r="AV237" i="4"/>
  <c r="AX237" i="4" s="1"/>
  <c r="AU237" i="4" s="1"/>
  <c r="AV283" i="4"/>
  <c r="AX283" i="4" s="1"/>
  <c r="AU283" i="4" s="1"/>
  <c r="AV49" i="4"/>
  <c r="AX49" i="4" s="1"/>
  <c r="AU49" i="4" s="1"/>
  <c r="AV101" i="4"/>
  <c r="AX101" i="4" s="1"/>
  <c r="AU101" i="4" s="1"/>
  <c r="AV195" i="4"/>
  <c r="AX195" i="4" s="1"/>
  <c r="AU195" i="4" s="1"/>
  <c r="AV246" i="4"/>
  <c r="AW246" i="4" s="1"/>
  <c r="AT246" i="4" s="1"/>
  <c r="AV285" i="4"/>
  <c r="AX285" i="4" s="1"/>
  <c r="AU285" i="4" s="1"/>
  <c r="AV58" i="4"/>
  <c r="AX58" i="4" s="1"/>
  <c r="AU58" i="4" s="1"/>
  <c r="AV110" i="4"/>
  <c r="AX110" i="4" s="1"/>
  <c r="AU110" i="4" s="1"/>
  <c r="AV143" i="4"/>
  <c r="AX143" i="4" s="1"/>
  <c r="AU143" i="4" s="1"/>
  <c r="AV198" i="4"/>
  <c r="AX198" i="4" s="1"/>
  <c r="AU198" i="4" s="1"/>
  <c r="AV247" i="4"/>
  <c r="AX247" i="4" s="1"/>
  <c r="AU247" i="4" s="1"/>
  <c r="AV290" i="4"/>
  <c r="AV7" i="4"/>
  <c r="AS7" i="4" s="1"/>
  <c r="AV19" i="4"/>
  <c r="AX19" i="4" s="1"/>
  <c r="AU19" i="4" s="1"/>
  <c r="AV31" i="4"/>
  <c r="AW31" i="4" s="1"/>
  <c r="AT31" i="4" s="1"/>
  <c r="AV50" i="4"/>
  <c r="AX50" i="4" s="1"/>
  <c r="AU50" i="4" s="1"/>
  <c r="AV64" i="4"/>
  <c r="AX64" i="4" s="1"/>
  <c r="AU64" i="4" s="1"/>
  <c r="AV78" i="4"/>
  <c r="AX78" i="4" s="1"/>
  <c r="AU78" i="4" s="1"/>
  <c r="AV98" i="4"/>
  <c r="AW98" i="4" s="1"/>
  <c r="AT98" i="4" s="1"/>
  <c r="AV104" i="4"/>
  <c r="AX104" i="4" s="1"/>
  <c r="AU104" i="4" s="1"/>
  <c r="AV117" i="4"/>
  <c r="AX117" i="4" s="1"/>
  <c r="AU117" i="4" s="1"/>
  <c r="AV129" i="4"/>
  <c r="AW129" i="4" s="1"/>
  <c r="AT129" i="4" s="1"/>
  <c r="AV135" i="4"/>
  <c r="AV155" i="4"/>
  <c r="AX155" i="4" s="1"/>
  <c r="AU155" i="4" s="1"/>
  <c r="AV177" i="4"/>
  <c r="AX177" i="4" s="1"/>
  <c r="AU177" i="4" s="1"/>
  <c r="AV202" i="4"/>
  <c r="AX202" i="4" s="1"/>
  <c r="AU202" i="4" s="1"/>
  <c r="AV220" i="4"/>
  <c r="AX220" i="4" s="1"/>
  <c r="AU220" i="4" s="1"/>
  <c r="AV230" i="4"/>
  <c r="AX230" i="4" s="1"/>
  <c r="AU230" i="4" s="1"/>
  <c r="AV242" i="4"/>
  <c r="AW242" i="4" s="1"/>
  <c r="AT242" i="4" s="1"/>
  <c r="AV248" i="4"/>
  <c r="AV255" i="4"/>
  <c r="AX255" i="4" s="1"/>
  <c r="AU255" i="4" s="1"/>
  <c r="AV262" i="4"/>
  <c r="AV291" i="4"/>
  <c r="AX291" i="4" s="1"/>
  <c r="AU291" i="4" s="1"/>
  <c r="AV103" i="4"/>
  <c r="AX103" i="4" s="1"/>
  <c r="AU103" i="4" s="1"/>
  <c r="AV153" i="4"/>
  <c r="AW153" i="4" s="1"/>
  <c r="AT153" i="4" s="1"/>
  <c r="AV6" i="4"/>
  <c r="AW6" i="4" s="1"/>
  <c r="AT6" i="4" s="1"/>
  <c r="AV32" i="4"/>
  <c r="AX32" i="4" s="1"/>
  <c r="AU32" i="4" s="1"/>
  <c r="AV38" i="4"/>
  <c r="AX38" i="4" s="1"/>
  <c r="AU38" i="4" s="1"/>
  <c r="AV52" i="4"/>
  <c r="AX52" i="4" s="1"/>
  <c r="AU52" i="4" s="1"/>
  <c r="AV65" i="4"/>
  <c r="AX65" i="4" s="1"/>
  <c r="AU65" i="4" s="1"/>
  <c r="AV79" i="4"/>
  <c r="AX79" i="4" s="1"/>
  <c r="AU79" i="4" s="1"/>
  <c r="AV139" i="4"/>
  <c r="AS139" i="4" s="1"/>
  <c r="AV156" i="4"/>
  <c r="AX156" i="4" s="1"/>
  <c r="AU156" i="4" s="1"/>
  <c r="AV179" i="4"/>
  <c r="AW179" i="4" s="1"/>
  <c r="AV193" i="4"/>
  <c r="AV204" i="4"/>
  <c r="AX204" i="4" s="1"/>
  <c r="AU204" i="4" s="1"/>
  <c r="AV212" i="4"/>
  <c r="AX212" i="4" s="1"/>
  <c r="AU212" i="4" s="1"/>
  <c r="AV243" i="4"/>
  <c r="AX243" i="4" s="1"/>
  <c r="AU243" i="4" s="1"/>
  <c r="AV256" i="4"/>
  <c r="AW256" i="4" s="1"/>
  <c r="AT256" i="4" s="1"/>
  <c r="AV270" i="4"/>
  <c r="AW270" i="4" s="1"/>
  <c r="AT270" i="4" s="1"/>
  <c r="AV279" i="4"/>
  <c r="AX279" i="4" s="1"/>
  <c r="AU279" i="4" s="1"/>
  <c r="AV18" i="4"/>
  <c r="AX18" i="4" s="1"/>
  <c r="AU18" i="4" s="1"/>
  <c r="AV80" i="4"/>
  <c r="AX80" i="4" s="1"/>
  <c r="AU80" i="4" s="1"/>
  <c r="AV180" i="4"/>
  <c r="AX180" i="4" s="1"/>
  <c r="AU180" i="4" s="1"/>
  <c r="AV244" i="4"/>
  <c r="AX244" i="4" s="1"/>
  <c r="AU244" i="4" s="1"/>
  <c r="AV286" i="4"/>
  <c r="AX286" i="4" s="1"/>
  <c r="AU286" i="4" s="1"/>
  <c r="AV292" i="4"/>
  <c r="AS292" i="4" s="1"/>
  <c r="AV30" i="4"/>
  <c r="AX30" i="4" s="1"/>
  <c r="AU30" i="4" s="1"/>
  <c r="AV241" i="4"/>
  <c r="AX241" i="4" s="1"/>
  <c r="AU241" i="4" s="1"/>
  <c r="AV10" i="4"/>
  <c r="AX10" i="4" s="1"/>
  <c r="AU10" i="4" s="1"/>
  <c r="AV20" i="4"/>
  <c r="AX20" i="4" s="1"/>
  <c r="AU20" i="4" s="1"/>
  <c r="AV53" i="4"/>
  <c r="AX53" i="4" s="1"/>
  <c r="AU53" i="4" s="1"/>
  <c r="AV66" i="4"/>
  <c r="AW66" i="4" s="1"/>
  <c r="AT66" i="4" s="1"/>
  <c r="AV86" i="4"/>
  <c r="AX86" i="4" s="1"/>
  <c r="AU86" i="4" s="1"/>
  <c r="AV105" i="4"/>
  <c r="AX105" i="4" s="1"/>
  <c r="AU105" i="4" s="1"/>
  <c r="AV165" i="4"/>
  <c r="AX165" i="4" s="1"/>
  <c r="AU165" i="4" s="1"/>
  <c r="AV11" i="4"/>
  <c r="AX11" i="4" s="1"/>
  <c r="AU11" i="4" s="1"/>
  <c r="AV34" i="4"/>
  <c r="AS34" i="4" s="1"/>
  <c r="AV41" i="4"/>
  <c r="AS41" i="4" s="1"/>
  <c r="AV54" i="4"/>
  <c r="AX54" i="4" s="1"/>
  <c r="AU54" i="4" s="1"/>
  <c r="AV67" i="4"/>
  <c r="AX67" i="4" s="1"/>
  <c r="AU67" i="4" s="1"/>
  <c r="AV88" i="4"/>
  <c r="AX88" i="4" s="1"/>
  <c r="AU88" i="4" s="1"/>
  <c r="AV107" i="4"/>
  <c r="AX107" i="4" s="1"/>
  <c r="AU107" i="4" s="1"/>
  <c r="AV120" i="4"/>
  <c r="AX120" i="4" s="1"/>
  <c r="AU120" i="4" s="1"/>
  <c r="AV144" i="4"/>
  <c r="AX144" i="4" s="1"/>
  <c r="AU144" i="4" s="1"/>
  <c r="AV158" i="4"/>
  <c r="AX158" i="4" s="1"/>
  <c r="AU158" i="4" s="1"/>
  <c r="AV167" i="4"/>
  <c r="AX167" i="4" s="1"/>
  <c r="AU167" i="4" s="1"/>
  <c r="AV181" i="4"/>
  <c r="AX181" i="4" s="1"/>
  <c r="AU181" i="4" s="1"/>
  <c r="AV191" i="4"/>
  <c r="AS191" i="4" s="1"/>
  <c r="AV206" i="4"/>
  <c r="AX206" i="4" s="1"/>
  <c r="AU206" i="4" s="1"/>
  <c r="AV213" i="4"/>
  <c r="AV223" i="4"/>
  <c r="AX223" i="4" s="1"/>
  <c r="AU223" i="4" s="1"/>
  <c r="AV249" i="4"/>
  <c r="AX249" i="4" s="1"/>
  <c r="AU249" i="4" s="1"/>
  <c r="AV272" i="4"/>
  <c r="AW272" i="4" s="1"/>
  <c r="AT272" i="4" s="1"/>
  <c r="AV280" i="4"/>
  <c r="AH219" i="4"/>
  <c r="AJ219" i="4" s="1"/>
  <c r="AG219" i="4" s="1"/>
  <c r="AV5" i="4"/>
  <c r="AS5" i="4" s="1"/>
  <c r="AV12" i="4"/>
  <c r="AW12" i="4" s="1"/>
  <c r="AT12" i="4" s="1"/>
  <c r="AV22" i="4"/>
  <c r="AX22" i="4" s="1"/>
  <c r="AU22" i="4" s="1"/>
  <c r="AV42" i="4"/>
  <c r="AX42" i="4" s="1"/>
  <c r="AU42" i="4" s="1"/>
  <c r="AV55" i="4"/>
  <c r="AX55" i="4" s="1"/>
  <c r="AU55" i="4" s="1"/>
  <c r="AV68" i="4"/>
  <c r="AX68" i="4" s="1"/>
  <c r="AU68" i="4" s="1"/>
  <c r="AV82" i="4"/>
  <c r="AW82" i="4" s="1"/>
  <c r="AT82" i="4" s="1"/>
  <c r="AV89" i="4"/>
  <c r="AX89" i="4" s="1"/>
  <c r="AU89" i="4" s="1"/>
  <c r="AV108" i="4"/>
  <c r="AX108" i="4" s="1"/>
  <c r="AU108" i="4" s="1"/>
  <c r="AV121" i="4"/>
  <c r="AW121" i="4" s="1"/>
  <c r="AT121" i="4" s="1"/>
  <c r="AV145" i="4"/>
  <c r="AW145" i="4" s="1"/>
  <c r="AT145" i="4" s="1"/>
  <c r="AV159" i="4"/>
  <c r="AW159" i="4" s="1"/>
  <c r="AT159" i="4" s="1"/>
  <c r="AV168" i="4"/>
  <c r="AX168" i="4" s="1"/>
  <c r="AU168" i="4" s="1"/>
  <c r="AV182" i="4"/>
  <c r="AX182" i="4" s="1"/>
  <c r="AU182" i="4" s="1"/>
  <c r="AV207" i="4"/>
  <c r="AX207" i="4" s="1"/>
  <c r="AU207" i="4" s="1"/>
  <c r="AV224" i="4"/>
  <c r="AX224" i="4" s="1"/>
  <c r="AU224" i="4" s="1"/>
  <c r="AV232" i="4"/>
  <c r="AX232" i="4" s="1"/>
  <c r="AU232" i="4" s="1"/>
  <c r="AV258" i="4"/>
  <c r="AV265" i="4"/>
  <c r="AX265" i="4" s="1"/>
  <c r="AU265" i="4" s="1"/>
  <c r="AV273" i="4"/>
  <c r="AX273" i="4" s="1"/>
  <c r="AU273" i="4" s="1"/>
  <c r="AV288" i="4"/>
  <c r="AV13" i="4"/>
  <c r="AX13" i="4" s="1"/>
  <c r="AU13" i="4" s="1"/>
  <c r="AV23" i="4"/>
  <c r="AX23" i="4" s="1"/>
  <c r="AU23" i="4" s="1"/>
  <c r="AV35" i="4"/>
  <c r="AV43" i="4"/>
  <c r="AS43" i="4" s="1"/>
  <c r="AV56" i="4"/>
  <c r="AX56" i="4" s="1"/>
  <c r="AU56" i="4" s="1"/>
  <c r="AV70" i="4"/>
  <c r="AX70" i="4" s="1"/>
  <c r="AU70" i="4" s="1"/>
  <c r="AV90" i="4"/>
  <c r="AW90" i="4" s="1"/>
  <c r="AT90" i="4" s="1"/>
  <c r="AV109" i="4"/>
  <c r="AW109" i="4" s="1"/>
  <c r="AT109" i="4" s="1"/>
  <c r="AV122" i="4"/>
  <c r="AX122" i="4" s="1"/>
  <c r="AU122" i="4" s="1"/>
  <c r="AV132" i="4"/>
  <c r="AX132" i="4" s="1"/>
  <c r="AU132" i="4" s="1"/>
  <c r="AV137" i="4"/>
  <c r="AS137" i="4" s="1"/>
  <c r="AV140" i="4"/>
  <c r="AS140" i="4" s="1"/>
  <c r="AV146" i="4"/>
  <c r="AX146" i="4" s="1"/>
  <c r="AU146" i="4" s="1"/>
  <c r="AV169" i="4"/>
  <c r="AW169" i="4" s="1"/>
  <c r="AT169" i="4" s="1"/>
  <c r="AV183" i="4"/>
  <c r="AX183" i="4" s="1"/>
  <c r="AU183" i="4" s="1"/>
  <c r="AV194" i="4"/>
  <c r="AS194" i="4" s="1"/>
  <c r="AV208" i="4"/>
  <c r="AX208" i="4" s="1"/>
  <c r="AU208" i="4" s="1"/>
  <c r="AV225" i="4"/>
  <c r="AX225" i="4" s="1"/>
  <c r="AU225" i="4" s="1"/>
  <c r="AV234" i="4"/>
  <c r="AS234" i="4" s="1"/>
  <c r="AV259" i="4"/>
  <c r="AS259" i="4" s="1"/>
  <c r="AV274" i="4"/>
  <c r="AX274" i="4" s="1"/>
  <c r="AU274" i="4" s="1"/>
  <c r="AV24" i="4"/>
  <c r="AX24" i="4" s="1"/>
  <c r="AU24" i="4" s="1"/>
  <c r="AV44" i="4"/>
  <c r="AX44" i="4" s="1"/>
  <c r="AU44" i="4" s="1"/>
  <c r="AV71" i="4"/>
  <c r="AX71" i="4" s="1"/>
  <c r="AU71" i="4" s="1"/>
  <c r="AV83" i="4"/>
  <c r="AV147" i="4"/>
  <c r="AX147" i="4" s="1"/>
  <c r="AU147" i="4" s="1"/>
  <c r="AV250" i="4"/>
  <c r="AS250" i="4" s="1"/>
  <c r="AV14" i="4"/>
  <c r="AX14" i="4" s="1"/>
  <c r="AU14" i="4" s="1"/>
  <c r="AV25" i="4"/>
  <c r="AX25" i="4" s="1"/>
  <c r="AU25" i="4" s="1"/>
  <c r="AV59" i="4"/>
  <c r="AS59" i="4" s="1"/>
  <c r="AV72" i="4"/>
  <c r="AX72" i="4" s="1"/>
  <c r="AU72" i="4" s="1"/>
  <c r="AV92" i="4"/>
  <c r="AW92" i="4" s="1"/>
  <c r="AT92" i="4" s="1"/>
  <c r="AV111" i="4"/>
  <c r="AW111" i="4" s="1"/>
  <c r="AT111" i="4" s="1"/>
  <c r="AV133" i="4"/>
  <c r="AV149" i="4"/>
  <c r="AW149" i="4" s="1"/>
  <c r="AT149" i="4" s="1"/>
  <c r="AV162" i="4"/>
  <c r="AS162" i="4" s="1"/>
  <c r="AV171" i="4"/>
  <c r="AW171" i="4" s="1"/>
  <c r="AT171" i="4" s="1"/>
  <c r="AV186" i="4"/>
  <c r="AW186" i="4" s="1"/>
  <c r="AT186" i="4" s="1"/>
  <c r="AV192" i="4"/>
  <c r="AS192" i="4" s="1"/>
  <c r="AV210" i="4"/>
  <c r="AX210" i="4" s="1"/>
  <c r="AV214" i="4"/>
  <c r="AX214" i="4" s="1"/>
  <c r="AU214" i="4" s="1"/>
  <c r="AV226" i="4"/>
  <c r="AX226" i="4" s="1"/>
  <c r="AU226" i="4" s="1"/>
  <c r="AV236" i="4"/>
  <c r="AW236" i="4" s="1"/>
  <c r="AT236" i="4" s="1"/>
  <c r="AV276" i="4"/>
  <c r="AV282" i="4"/>
  <c r="AW282" i="4" s="1"/>
  <c r="AV289" i="4"/>
  <c r="AX289" i="4" s="1"/>
  <c r="AU289" i="4" s="1"/>
  <c r="AV187" i="4"/>
  <c r="AW187" i="4" s="1"/>
  <c r="AT187" i="4" s="1"/>
  <c r="AV260" i="4"/>
  <c r="AX260" i="4" s="1"/>
  <c r="AU260" i="4" s="1"/>
  <c r="AV95" i="4"/>
  <c r="AX95" i="4" s="1"/>
  <c r="AU95" i="4" s="1"/>
  <c r="AV102" i="4"/>
  <c r="AX102" i="4" s="1"/>
  <c r="AU102" i="4" s="1"/>
  <c r="AV114" i="4"/>
  <c r="AS114" i="4" s="1"/>
  <c r="AV141" i="4"/>
  <c r="AV151" i="4"/>
  <c r="AX151" i="4" s="1"/>
  <c r="AU151" i="4" s="1"/>
  <c r="AV199" i="4"/>
  <c r="AX199" i="4" s="1"/>
  <c r="AU199" i="4" s="1"/>
  <c r="AV211" i="4"/>
  <c r="AS211" i="4" s="1"/>
  <c r="AV238" i="4"/>
  <c r="AX238" i="4" s="1"/>
  <c r="AU238" i="4" s="1"/>
  <c r="AV277" i="4"/>
  <c r="AX277" i="4" s="1"/>
  <c r="AU277" i="4" s="1"/>
  <c r="AV8" i="4"/>
  <c r="AS8" i="4" s="1"/>
  <c r="AV17" i="4"/>
  <c r="AX17" i="4" s="1"/>
  <c r="AU17" i="4" s="1"/>
  <c r="AV47" i="4"/>
  <c r="AX47" i="4" s="1"/>
  <c r="AU47" i="4" s="1"/>
  <c r="AV74" i="4"/>
  <c r="AW74" i="4" s="1"/>
  <c r="AT74" i="4" s="1"/>
  <c r="AV29" i="4"/>
  <c r="AX29" i="4" s="1"/>
  <c r="AU29" i="4" s="1"/>
  <c r="AV37" i="4"/>
  <c r="AS37" i="4" s="1"/>
  <c r="AV48" i="4"/>
  <c r="AX48" i="4" s="1"/>
  <c r="AU48" i="4" s="1"/>
  <c r="AV62" i="4"/>
  <c r="AW62" i="4" s="1"/>
  <c r="AT62" i="4" s="1"/>
  <c r="AV76" i="4"/>
  <c r="AX76" i="4" s="1"/>
  <c r="AU76" i="4" s="1"/>
  <c r="AV96" i="4"/>
  <c r="AX96" i="4" s="1"/>
  <c r="AU96" i="4" s="1"/>
  <c r="AV115" i="4"/>
  <c r="AW115" i="4" s="1"/>
  <c r="AT115" i="4" s="1"/>
  <c r="AV127" i="4"/>
  <c r="AW127" i="4" s="1"/>
  <c r="AT127" i="4" s="1"/>
  <c r="AV134" i="4"/>
  <c r="AX134" i="4" s="1"/>
  <c r="AU134" i="4" s="1"/>
  <c r="AV152" i="4"/>
  <c r="AX152" i="4" s="1"/>
  <c r="AU152" i="4" s="1"/>
  <c r="AV163" i="4"/>
  <c r="AX163" i="4" s="1"/>
  <c r="AU163" i="4" s="1"/>
  <c r="AV175" i="4"/>
  <c r="AW175" i="4" s="1"/>
  <c r="AT175" i="4" s="1"/>
  <c r="AV189" i="4"/>
  <c r="AW189" i="4" s="1"/>
  <c r="AT189" i="4" s="1"/>
  <c r="AV200" i="4"/>
  <c r="AW200" i="4" s="1"/>
  <c r="AT200" i="4" s="1"/>
  <c r="AV218" i="4"/>
  <c r="AX218" i="4" s="1"/>
  <c r="AU218" i="4" s="1"/>
  <c r="AV229" i="4"/>
  <c r="AS229" i="4" s="1"/>
  <c r="AV240" i="4"/>
  <c r="AS240" i="4" s="1"/>
  <c r="AV253" i="4"/>
  <c r="AV284" i="4"/>
  <c r="AX284" i="4" s="1"/>
  <c r="AU284" i="4" s="1"/>
  <c r="AW274" i="4"/>
  <c r="AT274" i="4" s="1"/>
  <c r="AH206" i="4"/>
  <c r="AI206" i="4" s="1"/>
  <c r="AF206" i="4" s="1"/>
  <c r="AH38" i="4"/>
  <c r="AJ38" i="4" s="1"/>
  <c r="AG38" i="4" s="1"/>
  <c r="AH47" i="4"/>
  <c r="AJ47" i="4" s="1"/>
  <c r="AG47" i="4" s="1"/>
  <c r="AH67" i="4"/>
  <c r="AJ67" i="4" s="1"/>
  <c r="AG67" i="4" s="1"/>
  <c r="AH94" i="4"/>
  <c r="AJ94" i="4" s="1"/>
  <c r="AG94" i="4" s="1"/>
  <c r="AH109" i="4"/>
  <c r="AJ109" i="4" s="1"/>
  <c r="AG109" i="4" s="1"/>
  <c r="AH155" i="4"/>
  <c r="AJ155" i="4" s="1"/>
  <c r="AG155" i="4" s="1"/>
  <c r="AH232" i="4"/>
  <c r="AJ232" i="4" s="1"/>
  <c r="AG232" i="4" s="1"/>
  <c r="AH119" i="4"/>
  <c r="AE119" i="4" s="1"/>
  <c r="AH133" i="4"/>
  <c r="AJ133" i="4" s="1"/>
  <c r="AG133" i="4" s="1"/>
  <c r="AH171" i="4"/>
  <c r="AJ171" i="4" s="1"/>
  <c r="AG171" i="4" s="1"/>
  <c r="AH181" i="4"/>
  <c r="AJ181" i="4" s="1"/>
  <c r="AG181" i="4" s="1"/>
  <c r="AH192" i="4"/>
  <c r="AJ192" i="4" s="1"/>
  <c r="AG192" i="4" s="1"/>
  <c r="AH84" i="4"/>
  <c r="AJ84" i="4" s="1"/>
  <c r="AG84" i="4" s="1"/>
  <c r="AH247" i="4"/>
  <c r="AJ247" i="4" s="1"/>
  <c r="AG247" i="4" s="1"/>
  <c r="AH255" i="4"/>
  <c r="AJ255" i="4" s="1"/>
  <c r="AG255" i="4" s="1"/>
  <c r="AJ115" i="4"/>
  <c r="AG115" i="4" s="1"/>
  <c r="AI115" i="4"/>
  <c r="AF115" i="4" s="1"/>
  <c r="AJ191" i="4"/>
  <c r="AG191" i="4" s="1"/>
  <c r="AI28" i="4"/>
  <c r="AF28" i="4" s="1"/>
  <c r="AH8" i="4"/>
  <c r="AE8" i="4" s="1"/>
  <c r="AH16" i="4"/>
  <c r="AJ16" i="4" s="1"/>
  <c r="AG16" i="4" s="1"/>
  <c r="AH29" i="4"/>
  <c r="AI29" i="4" s="1"/>
  <c r="AF29" i="4" s="1"/>
  <c r="AH61" i="4"/>
  <c r="AH68" i="4"/>
  <c r="AI68" i="4" s="1"/>
  <c r="AF68" i="4" s="1"/>
  <c r="AH78" i="4"/>
  <c r="AI78" i="4" s="1"/>
  <c r="AF78" i="4" s="1"/>
  <c r="AH95" i="4"/>
  <c r="AJ95" i="4" s="1"/>
  <c r="AG95" i="4" s="1"/>
  <c r="AH101" i="4"/>
  <c r="AE101" i="4" s="1"/>
  <c r="AH114" i="4"/>
  <c r="AE114" i="4" s="1"/>
  <c r="AH120" i="4"/>
  <c r="AJ120" i="4" s="1"/>
  <c r="AG120" i="4" s="1"/>
  <c r="AH134" i="4"/>
  <c r="AJ134" i="4" s="1"/>
  <c r="AG134" i="4" s="1"/>
  <c r="AH141" i="4"/>
  <c r="AI141" i="4" s="1"/>
  <c r="AF141" i="4" s="1"/>
  <c r="AH156" i="4"/>
  <c r="AJ156" i="4" s="1"/>
  <c r="AG156" i="4" s="1"/>
  <c r="AH163" i="4"/>
  <c r="AI163" i="4" s="1"/>
  <c r="AF163" i="4" s="1"/>
  <c r="AH173" i="4"/>
  <c r="AE173" i="4" s="1"/>
  <c r="AH193" i="4"/>
  <c r="AI193" i="4" s="1"/>
  <c r="AF193" i="4" s="1"/>
  <c r="AH207" i="4"/>
  <c r="AJ207" i="4" s="1"/>
  <c r="AG207" i="4" s="1"/>
  <c r="AH220" i="4"/>
  <c r="AJ220" i="4" s="1"/>
  <c r="AG220" i="4" s="1"/>
  <c r="AH236" i="4"/>
  <c r="AH248" i="4"/>
  <c r="AI248" i="4" s="1"/>
  <c r="AF248" i="4" s="1"/>
  <c r="AH261" i="4"/>
  <c r="AJ261" i="4" s="1"/>
  <c r="AG261" i="4" s="1"/>
  <c r="AH271" i="4"/>
  <c r="AJ271" i="4" s="1"/>
  <c r="AG271" i="4" s="1"/>
  <c r="AH280" i="4"/>
  <c r="AI280" i="4" s="1"/>
  <c r="AF280" i="4" s="1"/>
  <c r="AH270" i="4"/>
  <c r="AE270" i="4" s="1"/>
  <c r="AH7" i="4"/>
  <c r="AE7" i="4" s="1"/>
  <c r="AH17" i="4"/>
  <c r="AJ17" i="4" s="1"/>
  <c r="AG17" i="4" s="1"/>
  <c r="AH30" i="4"/>
  <c r="AJ30" i="4" s="1"/>
  <c r="AG30" i="4" s="1"/>
  <c r="AH40" i="4"/>
  <c r="AH48" i="4"/>
  <c r="AI48" i="4" s="1"/>
  <c r="AF48" i="4" s="1"/>
  <c r="AH58" i="4"/>
  <c r="AJ58" i="4" s="1"/>
  <c r="AH70" i="4"/>
  <c r="AJ70" i="4" s="1"/>
  <c r="AG70" i="4" s="1"/>
  <c r="AH85" i="4"/>
  <c r="AJ85" i="4" s="1"/>
  <c r="AG85" i="4" s="1"/>
  <c r="AH102" i="4"/>
  <c r="AJ102" i="4" s="1"/>
  <c r="AG102" i="4" s="1"/>
  <c r="AE115" i="4"/>
  <c r="AH121" i="4"/>
  <c r="AJ121" i="4" s="1"/>
  <c r="AG121" i="4" s="1"/>
  <c r="AH135" i="4"/>
  <c r="AJ135" i="4" s="1"/>
  <c r="AG135" i="4" s="1"/>
  <c r="AH143" i="4"/>
  <c r="AI143" i="4" s="1"/>
  <c r="AF143" i="4" s="1"/>
  <c r="AH157" i="4"/>
  <c r="AJ157" i="4" s="1"/>
  <c r="AG157" i="4" s="1"/>
  <c r="AH174" i="4"/>
  <c r="AJ174" i="4" s="1"/>
  <c r="AG174" i="4" s="1"/>
  <c r="AH182" i="4"/>
  <c r="AE182" i="4" s="1"/>
  <c r="AH194" i="4"/>
  <c r="AJ194" i="4" s="1"/>
  <c r="AG194" i="4" s="1"/>
  <c r="AH208" i="4"/>
  <c r="AI208" i="4" s="1"/>
  <c r="AF208" i="4" s="1"/>
  <c r="AH249" i="4"/>
  <c r="AJ249" i="4" s="1"/>
  <c r="AG249" i="4" s="1"/>
  <c r="AH256" i="4"/>
  <c r="AE256" i="4" s="1"/>
  <c r="AH272" i="4"/>
  <c r="AI272" i="4" s="1"/>
  <c r="AF272" i="4" s="1"/>
  <c r="AH282" i="4"/>
  <c r="AJ282" i="4" s="1"/>
  <c r="AH6" i="4"/>
  <c r="AI6" i="4" s="1"/>
  <c r="AF6" i="4" s="1"/>
  <c r="AH10" i="4"/>
  <c r="AE10" i="4" s="1"/>
  <c r="AH24" i="4"/>
  <c r="AJ24" i="4" s="1"/>
  <c r="AG24" i="4" s="1"/>
  <c r="AH31" i="4"/>
  <c r="AJ31" i="4" s="1"/>
  <c r="AG31" i="4" s="1"/>
  <c r="AH41" i="4"/>
  <c r="AJ41" i="4" s="1"/>
  <c r="AG41" i="4" s="1"/>
  <c r="AH71" i="4"/>
  <c r="AJ71" i="4" s="1"/>
  <c r="AG71" i="4" s="1"/>
  <c r="AH79" i="4"/>
  <c r="AE79" i="4" s="1"/>
  <c r="AH96" i="4"/>
  <c r="AJ96" i="4" s="1"/>
  <c r="AG96" i="4" s="1"/>
  <c r="AH103" i="4"/>
  <c r="AI103" i="4" s="1"/>
  <c r="AF103" i="4" s="1"/>
  <c r="AH110" i="4"/>
  <c r="AI110" i="4" s="1"/>
  <c r="AF110" i="4" s="1"/>
  <c r="AH122" i="4"/>
  <c r="AJ122" i="4" s="1"/>
  <c r="AG122" i="4" s="1"/>
  <c r="AH144" i="4"/>
  <c r="AJ144" i="4" s="1"/>
  <c r="AG144" i="4" s="1"/>
  <c r="AH158" i="4"/>
  <c r="AJ158" i="4" s="1"/>
  <c r="AG158" i="4" s="1"/>
  <c r="AH164" i="4"/>
  <c r="AE164" i="4" s="1"/>
  <c r="AH175" i="4"/>
  <c r="AI175" i="4" s="1"/>
  <c r="AF175" i="4" s="1"/>
  <c r="AH195" i="4"/>
  <c r="AI195" i="4" s="1"/>
  <c r="AF195" i="4" s="1"/>
  <c r="AH222" i="4"/>
  <c r="AE222" i="4" s="1"/>
  <c r="AH234" i="4"/>
  <c r="AH240" i="4"/>
  <c r="AJ240" i="4" s="1"/>
  <c r="AH250" i="4"/>
  <c r="AI250" i="4" s="1"/>
  <c r="AF250" i="4" s="1"/>
  <c r="AH262" i="4"/>
  <c r="AE262" i="4" s="1"/>
  <c r="AH273" i="4"/>
  <c r="AJ273" i="4" s="1"/>
  <c r="AG273" i="4" s="1"/>
  <c r="AH283" i="4"/>
  <c r="AJ283" i="4" s="1"/>
  <c r="AG283" i="4" s="1"/>
  <c r="AH5" i="4"/>
  <c r="AE5" i="4" s="1"/>
  <c r="AH18" i="4"/>
  <c r="AJ18" i="4" s="1"/>
  <c r="AG18" i="4" s="1"/>
  <c r="AH32" i="4"/>
  <c r="AJ32" i="4" s="1"/>
  <c r="AG32" i="4" s="1"/>
  <c r="AH49" i="4"/>
  <c r="AJ49" i="4" s="1"/>
  <c r="AG49" i="4" s="1"/>
  <c r="AH72" i="4"/>
  <c r="AJ72" i="4" s="1"/>
  <c r="AG72" i="4" s="1"/>
  <c r="AH86" i="4"/>
  <c r="AE86" i="4" s="1"/>
  <c r="AH97" i="4"/>
  <c r="AJ97" i="4" s="1"/>
  <c r="AG97" i="4" s="1"/>
  <c r="AH104" i="4"/>
  <c r="AJ104" i="4" s="1"/>
  <c r="AG104" i="4" s="1"/>
  <c r="AH123" i="4"/>
  <c r="AJ123" i="4" s="1"/>
  <c r="AG123" i="4" s="1"/>
  <c r="AH145" i="4"/>
  <c r="AI145" i="4" s="1"/>
  <c r="AF145" i="4" s="1"/>
  <c r="AH159" i="4"/>
  <c r="AJ159" i="4" s="1"/>
  <c r="AG159" i="4" s="1"/>
  <c r="AH176" i="4"/>
  <c r="AJ176" i="4" s="1"/>
  <c r="AG176" i="4" s="1"/>
  <c r="AH210" i="4"/>
  <c r="AI210" i="4" s="1"/>
  <c r="AF210" i="4" s="1"/>
  <c r="AH223" i="4"/>
  <c r="AJ223" i="4" s="1"/>
  <c r="AG223" i="4" s="1"/>
  <c r="AH241" i="4"/>
  <c r="AJ241" i="4" s="1"/>
  <c r="AG241" i="4" s="1"/>
  <c r="AH274" i="4"/>
  <c r="AI274" i="4" s="1"/>
  <c r="AF274" i="4" s="1"/>
  <c r="AH284" i="4"/>
  <c r="AI284" i="4" s="1"/>
  <c r="AF284" i="4" s="1"/>
  <c r="AH11" i="4"/>
  <c r="AJ11" i="4" s="1"/>
  <c r="AG11" i="4" s="1"/>
  <c r="AH19" i="4"/>
  <c r="AJ19" i="4" s="1"/>
  <c r="AG19" i="4" s="1"/>
  <c r="AH25" i="4"/>
  <c r="AE25" i="4" s="1"/>
  <c r="AH42" i="4"/>
  <c r="AI42" i="4" s="1"/>
  <c r="AF42" i="4" s="1"/>
  <c r="AH59" i="4"/>
  <c r="AE59" i="4" s="1"/>
  <c r="AH73" i="4"/>
  <c r="AJ73" i="4" s="1"/>
  <c r="AG73" i="4" s="1"/>
  <c r="AH105" i="4"/>
  <c r="AI105" i="4" s="1"/>
  <c r="AF105" i="4" s="1"/>
  <c r="AH111" i="4"/>
  <c r="AH125" i="4"/>
  <c r="AJ125" i="4" s="1"/>
  <c r="AG125" i="4" s="1"/>
  <c r="AH137" i="4"/>
  <c r="AH146" i="4"/>
  <c r="AJ146" i="4" s="1"/>
  <c r="AG146" i="4" s="1"/>
  <c r="AH177" i="4"/>
  <c r="AI177" i="4" s="1"/>
  <c r="AF177" i="4" s="1"/>
  <c r="AH183" i="4"/>
  <c r="AJ183" i="4" s="1"/>
  <c r="AG183" i="4" s="1"/>
  <c r="AH198" i="4"/>
  <c r="AE198" i="4" s="1"/>
  <c r="AH211" i="4"/>
  <c r="AJ211" i="4" s="1"/>
  <c r="AG211" i="4" s="1"/>
  <c r="AH224" i="4"/>
  <c r="AJ224" i="4" s="1"/>
  <c r="AG224" i="4" s="1"/>
  <c r="AH258" i="4"/>
  <c r="AE258" i="4" s="1"/>
  <c r="AH285" i="4"/>
  <c r="AJ285" i="4" s="1"/>
  <c r="AG285" i="4" s="1"/>
  <c r="AH43" i="4"/>
  <c r="AJ43" i="4" s="1"/>
  <c r="AG43" i="4" s="1"/>
  <c r="AH50" i="4"/>
  <c r="AI50" i="4" s="1"/>
  <c r="AF50" i="4" s="1"/>
  <c r="AH62" i="4"/>
  <c r="AH74" i="4"/>
  <c r="AI74" i="4" s="1"/>
  <c r="AF74" i="4" s="1"/>
  <c r="AH80" i="4"/>
  <c r="AJ80" i="4" s="1"/>
  <c r="AG80" i="4" s="1"/>
  <c r="AH88" i="4"/>
  <c r="AJ88" i="4" s="1"/>
  <c r="AG88" i="4" s="1"/>
  <c r="AH98" i="4"/>
  <c r="AJ98" i="4" s="1"/>
  <c r="AG98" i="4" s="1"/>
  <c r="AH116" i="4"/>
  <c r="AE116" i="4" s="1"/>
  <c r="AH126" i="4"/>
  <c r="AJ126" i="4" s="1"/>
  <c r="AG126" i="4" s="1"/>
  <c r="AH138" i="4"/>
  <c r="AE138" i="4" s="1"/>
  <c r="AH147" i="4"/>
  <c r="AJ147" i="4" s="1"/>
  <c r="AG147" i="4" s="1"/>
  <c r="AH185" i="4"/>
  <c r="AJ185" i="4" s="1"/>
  <c r="AG185" i="4" s="1"/>
  <c r="AH199" i="4"/>
  <c r="AJ199" i="4" s="1"/>
  <c r="AG199" i="4" s="1"/>
  <c r="AH212" i="4"/>
  <c r="AJ212" i="4" s="1"/>
  <c r="AG212" i="4" s="1"/>
  <c r="AH225" i="4"/>
  <c r="AJ225" i="4" s="1"/>
  <c r="AG225" i="4" s="1"/>
  <c r="AH237" i="4"/>
  <c r="AE237" i="4" s="1"/>
  <c r="AH242" i="4"/>
  <c r="AJ242" i="4" s="1"/>
  <c r="AG242" i="4" s="1"/>
  <c r="AH252" i="4"/>
  <c r="AH264" i="4"/>
  <c r="AE264" i="4" s="1"/>
  <c r="AH286" i="4"/>
  <c r="AJ286" i="4" s="1"/>
  <c r="AG286" i="4" s="1"/>
  <c r="AH12" i="4"/>
  <c r="AJ12" i="4" s="1"/>
  <c r="AG12" i="4" s="1"/>
  <c r="AH20" i="4"/>
  <c r="AJ20" i="4" s="1"/>
  <c r="AG20" i="4" s="1"/>
  <c r="AH34" i="4"/>
  <c r="AJ34" i="4" s="1"/>
  <c r="AG34" i="4" s="1"/>
  <c r="AH52" i="4"/>
  <c r="AH89" i="4"/>
  <c r="AE89" i="4" s="1"/>
  <c r="AH107" i="4"/>
  <c r="AE107" i="4" s="1"/>
  <c r="AH127" i="4"/>
  <c r="AI127" i="4" s="1"/>
  <c r="AF127" i="4" s="1"/>
  <c r="AH161" i="4"/>
  <c r="AI161" i="4" s="1"/>
  <c r="AH165" i="4"/>
  <c r="AJ165" i="4" s="1"/>
  <c r="AG165" i="4" s="1"/>
  <c r="AH179" i="4"/>
  <c r="AI179" i="4" s="1"/>
  <c r="AH186" i="4"/>
  <c r="AJ186" i="4" s="1"/>
  <c r="AG186" i="4" s="1"/>
  <c r="AH200" i="4"/>
  <c r="AI200" i="4" s="1"/>
  <c r="AF200" i="4" s="1"/>
  <c r="AH213" i="4"/>
  <c r="AJ213" i="4" s="1"/>
  <c r="AG213" i="4" s="1"/>
  <c r="AH226" i="4"/>
  <c r="AJ226" i="4" s="1"/>
  <c r="AG226" i="4" s="1"/>
  <c r="AH265" i="4"/>
  <c r="AJ265" i="4" s="1"/>
  <c r="AG265" i="4" s="1"/>
  <c r="AH276" i="4"/>
  <c r="AJ276" i="4" s="1"/>
  <c r="AH288" i="4"/>
  <c r="AE288" i="4" s="1"/>
  <c r="AE13" i="4"/>
  <c r="AH35" i="4"/>
  <c r="AJ35" i="4" s="1"/>
  <c r="AG35" i="4" s="1"/>
  <c r="AH44" i="4"/>
  <c r="AI44" i="4" s="1"/>
  <c r="AF44" i="4" s="1"/>
  <c r="AH53" i="4"/>
  <c r="AJ53" i="4" s="1"/>
  <c r="AG53" i="4" s="1"/>
  <c r="AH76" i="4"/>
  <c r="AJ76" i="4" s="1"/>
  <c r="AH82" i="4"/>
  <c r="AH90" i="4"/>
  <c r="AJ90" i="4" s="1"/>
  <c r="AG90" i="4" s="1"/>
  <c r="AH117" i="4"/>
  <c r="AE117" i="4" s="1"/>
  <c r="AH128" i="4"/>
  <c r="AJ128" i="4" s="1"/>
  <c r="AG128" i="4" s="1"/>
  <c r="AH150" i="4"/>
  <c r="AE150" i="4" s="1"/>
  <c r="AH167" i="4"/>
  <c r="AI167" i="4" s="1"/>
  <c r="AH187" i="4"/>
  <c r="AI187" i="4" s="1"/>
  <c r="AF187" i="4" s="1"/>
  <c r="AH201" i="4"/>
  <c r="AJ201" i="4" s="1"/>
  <c r="AG201" i="4" s="1"/>
  <c r="AH214" i="4"/>
  <c r="AI214" i="4" s="1"/>
  <c r="AF214" i="4" s="1"/>
  <c r="AH228" i="4"/>
  <c r="AJ228" i="4" s="1"/>
  <c r="AH235" i="4"/>
  <c r="AE235" i="4" s="1"/>
  <c r="AH243" i="4"/>
  <c r="AJ243" i="4" s="1"/>
  <c r="AG243" i="4" s="1"/>
  <c r="AH253" i="4"/>
  <c r="AJ253" i="4" s="1"/>
  <c r="AG253" i="4" s="1"/>
  <c r="AH259" i="4"/>
  <c r="AJ259" i="4" s="1"/>
  <c r="AG259" i="4" s="1"/>
  <c r="AH266" i="4"/>
  <c r="AI266" i="4" s="1"/>
  <c r="AF266" i="4" s="1"/>
  <c r="AH277" i="4"/>
  <c r="AJ277" i="4" s="1"/>
  <c r="AG277" i="4" s="1"/>
  <c r="AH289" i="4"/>
  <c r="AJ289" i="4" s="1"/>
  <c r="AG289" i="4" s="1"/>
  <c r="AH4" i="4"/>
  <c r="AH22" i="4"/>
  <c r="AI22" i="4" s="1"/>
  <c r="AH54" i="4"/>
  <c r="AJ54" i="4" s="1"/>
  <c r="AG54" i="4" s="1"/>
  <c r="AH64" i="4"/>
  <c r="AJ64" i="4" s="1"/>
  <c r="AG64" i="4" s="1"/>
  <c r="AH91" i="4"/>
  <c r="AE91" i="4" s="1"/>
  <c r="AH129" i="4"/>
  <c r="AI129" i="4" s="1"/>
  <c r="AF129" i="4" s="1"/>
  <c r="AH139" i="4"/>
  <c r="AJ139" i="4" s="1"/>
  <c r="AG139" i="4" s="1"/>
  <c r="AH151" i="4"/>
  <c r="AJ151" i="4" s="1"/>
  <c r="AG151" i="4" s="1"/>
  <c r="AH162" i="4"/>
  <c r="AE162" i="4" s="1"/>
  <c r="AH168" i="4"/>
  <c r="AJ168" i="4" s="1"/>
  <c r="AG168" i="4" s="1"/>
  <c r="AH180" i="4"/>
  <c r="AE180" i="4" s="1"/>
  <c r="AH188" i="4"/>
  <c r="AJ188" i="4" s="1"/>
  <c r="AG188" i="4" s="1"/>
  <c r="AH202" i="4"/>
  <c r="AI202" i="4" s="1"/>
  <c r="AF202" i="4" s="1"/>
  <c r="AH216" i="4"/>
  <c r="AJ216" i="4" s="1"/>
  <c r="AH229" i="4"/>
  <c r="AJ229" i="4" s="1"/>
  <c r="AG229" i="4" s="1"/>
  <c r="AH267" i="4"/>
  <c r="AJ267" i="4" s="1"/>
  <c r="AG267" i="4" s="1"/>
  <c r="AH290" i="4"/>
  <c r="AI290" i="4" s="1"/>
  <c r="AF290" i="4" s="1"/>
  <c r="AH26" i="4"/>
  <c r="AE26" i="4" s="1"/>
  <c r="AH36" i="4"/>
  <c r="AI36" i="4" s="1"/>
  <c r="AF36" i="4" s="1"/>
  <c r="AH46" i="4"/>
  <c r="AE46" i="4" s="1"/>
  <c r="AH60" i="4"/>
  <c r="AH65" i="4"/>
  <c r="AJ65" i="4" s="1"/>
  <c r="AG65" i="4" s="1"/>
  <c r="AH77" i="4"/>
  <c r="AE77" i="4" s="1"/>
  <c r="AH83" i="4"/>
  <c r="AJ83" i="4" s="1"/>
  <c r="AG83" i="4" s="1"/>
  <c r="AH92" i="4"/>
  <c r="AJ92" i="4" s="1"/>
  <c r="AG92" i="4" s="1"/>
  <c r="AH108" i="4"/>
  <c r="AI108" i="4" s="1"/>
  <c r="AF108" i="4" s="1"/>
  <c r="AH113" i="4"/>
  <c r="AE113" i="4" s="1"/>
  <c r="AH131" i="4"/>
  <c r="AI131" i="4" s="1"/>
  <c r="AH152" i="4"/>
  <c r="AE152" i="4" s="1"/>
  <c r="AH169" i="4"/>
  <c r="AJ169" i="4" s="1"/>
  <c r="AG169" i="4" s="1"/>
  <c r="AH189" i="4"/>
  <c r="AI189" i="4" s="1"/>
  <c r="AF189" i="4" s="1"/>
  <c r="AH204" i="4"/>
  <c r="AI204" i="4" s="1"/>
  <c r="AH217" i="4"/>
  <c r="AJ217" i="4" s="1"/>
  <c r="AG217" i="4" s="1"/>
  <c r="AH230" i="4"/>
  <c r="AJ230" i="4" s="1"/>
  <c r="AG230" i="4" s="1"/>
  <c r="AH244" i="4"/>
  <c r="AJ244" i="4" s="1"/>
  <c r="AG244" i="4" s="1"/>
  <c r="AH254" i="4"/>
  <c r="AE254" i="4" s="1"/>
  <c r="AH260" i="4"/>
  <c r="AH268" i="4"/>
  <c r="AI268" i="4" s="1"/>
  <c r="AF268" i="4" s="1"/>
  <c r="AH278" i="4"/>
  <c r="AJ278" i="4" s="1"/>
  <c r="AG278" i="4" s="1"/>
  <c r="AH291" i="4"/>
  <c r="AJ291" i="4" s="1"/>
  <c r="AG291" i="4" s="1"/>
  <c r="AH14" i="4"/>
  <c r="AJ14" i="4" s="1"/>
  <c r="AG14" i="4" s="1"/>
  <c r="AH23" i="4"/>
  <c r="AE23" i="4" s="1"/>
  <c r="AH37" i="4"/>
  <c r="AJ37" i="4" s="1"/>
  <c r="AG37" i="4" s="1"/>
  <c r="AH56" i="4"/>
  <c r="AJ56" i="4" s="1"/>
  <c r="AG56" i="4" s="1"/>
  <c r="AH66" i="4"/>
  <c r="AJ66" i="4" s="1"/>
  <c r="AG66" i="4" s="1"/>
  <c r="AH132" i="4"/>
  <c r="AJ132" i="4" s="1"/>
  <c r="AG132" i="4" s="1"/>
  <c r="AH140" i="4"/>
  <c r="AJ140" i="4" s="1"/>
  <c r="AG140" i="4" s="1"/>
  <c r="AH153" i="4"/>
  <c r="AJ153" i="4" s="1"/>
  <c r="AG153" i="4" s="1"/>
  <c r="AH170" i="4"/>
  <c r="AJ170" i="4" s="1"/>
  <c r="AG170" i="4" s="1"/>
  <c r="AH205" i="4"/>
  <c r="AJ205" i="4" s="1"/>
  <c r="AG205" i="4" s="1"/>
  <c r="AH218" i="4"/>
  <c r="AI218" i="4" s="1"/>
  <c r="AF218" i="4" s="1"/>
  <c r="AH231" i="4"/>
  <c r="AJ231" i="4" s="1"/>
  <c r="AG231" i="4" s="1"/>
  <c r="AH238" i="4"/>
  <c r="AE238" i="4" s="1"/>
  <c r="AH246" i="4"/>
  <c r="AI246" i="4" s="1"/>
  <c r="AH279" i="4"/>
  <c r="AJ279" i="4" s="1"/>
  <c r="AG279" i="4" s="1"/>
  <c r="AH292" i="4"/>
  <c r="AJ292" i="4" s="1"/>
  <c r="AG292" i="4" s="1"/>
  <c r="AE191" i="4"/>
  <c r="AI191" i="4"/>
  <c r="AG149" i="4"/>
  <c r="AE149" i="4"/>
  <c r="AI149" i="4"/>
  <c r="AE28" i="4"/>
  <c r="AE32" i="4"/>
  <c r="AJ28" i="4"/>
  <c r="AI13" i="4"/>
  <c r="AF13" i="4" s="1"/>
  <c r="N115" i="4"/>
  <c r="P115" i="4" s="1"/>
  <c r="M115" i="4" s="1"/>
  <c r="K288" i="4"/>
  <c r="O288" i="4"/>
  <c r="L288" i="4" s="1"/>
  <c r="P169" i="4"/>
  <c r="M169" i="4" s="1"/>
  <c r="O169" i="4"/>
  <c r="L169" i="4" s="1"/>
  <c r="K153" i="4"/>
  <c r="K7" i="4"/>
  <c r="P7" i="4"/>
  <c r="M7" i="4" s="1"/>
  <c r="N55" i="4"/>
  <c r="K155" i="4"/>
  <c r="K170" i="4"/>
  <c r="K48" i="4"/>
  <c r="K169" i="4"/>
  <c r="K181" i="4"/>
  <c r="K242" i="4"/>
  <c r="N191" i="4"/>
  <c r="K191" i="4" s="1"/>
  <c r="K12" i="4"/>
  <c r="K50" i="4"/>
  <c r="K183" i="4"/>
  <c r="K70" i="4"/>
  <c r="K167" i="4"/>
  <c r="L167" i="4"/>
  <c r="K101" i="4"/>
  <c r="N166" i="4"/>
  <c r="N215" i="4"/>
  <c r="P117" i="4"/>
  <c r="M117" i="4" s="1"/>
  <c r="K117" i="4"/>
  <c r="O117" i="4"/>
  <c r="L117" i="4" s="1"/>
  <c r="P225" i="4"/>
  <c r="M225" i="4" s="1"/>
  <c r="K225" i="4"/>
  <c r="P226" i="4"/>
  <c r="M226" i="4" s="1"/>
  <c r="K226" i="4"/>
  <c r="O250" i="4"/>
  <c r="L250" i="4" s="1"/>
  <c r="P250" i="4"/>
  <c r="M250" i="4" s="1"/>
  <c r="P29" i="4"/>
  <c r="M29" i="4" s="1"/>
  <c r="O29" i="4"/>
  <c r="L29" i="4" s="1"/>
  <c r="O30" i="4"/>
  <c r="L30" i="4" s="1"/>
  <c r="P30" i="4"/>
  <c r="M30" i="4" s="1"/>
  <c r="P23" i="4"/>
  <c r="M23" i="4" s="1"/>
  <c r="O23" i="4"/>
  <c r="L23" i="4" s="1"/>
  <c r="P4" i="4"/>
  <c r="O4" i="4"/>
  <c r="L4" i="4" s="1"/>
  <c r="P113" i="4"/>
  <c r="M113" i="4" s="1"/>
  <c r="O113" i="4"/>
  <c r="L113" i="4" s="1"/>
  <c r="O82" i="4"/>
  <c r="L82" i="4" s="1"/>
  <c r="K82" i="4"/>
  <c r="P119" i="4"/>
  <c r="M119" i="4" s="1"/>
  <c r="O119" i="4"/>
  <c r="L119" i="4" s="1"/>
  <c r="P179" i="4"/>
  <c r="O179" i="4"/>
  <c r="L179" i="4" s="1"/>
  <c r="O228" i="4"/>
  <c r="L228" i="4" s="1"/>
  <c r="P228" i="4"/>
  <c r="P11" i="4"/>
  <c r="M11" i="4" s="1"/>
  <c r="O11" i="4"/>
  <c r="L11" i="4" s="1"/>
  <c r="P53" i="4"/>
  <c r="M53" i="4" s="1"/>
  <c r="O53" i="4"/>
  <c r="L53" i="4" s="1"/>
  <c r="O248" i="4"/>
  <c r="L248" i="4" s="1"/>
  <c r="P248" i="4"/>
  <c r="M248" i="4" s="1"/>
  <c r="O217" i="4"/>
  <c r="L217" i="4" s="1"/>
  <c r="P217" i="4"/>
  <c r="M217" i="4" s="1"/>
  <c r="P123" i="4"/>
  <c r="M123" i="4" s="1"/>
  <c r="O123" i="4"/>
  <c r="L123" i="4" s="1"/>
  <c r="O194" i="4"/>
  <c r="L194" i="4" s="1"/>
  <c r="P194" i="4"/>
  <c r="M194" i="4" s="1"/>
  <c r="P290" i="4"/>
  <c r="M290" i="4" s="1"/>
  <c r="O290" i="4"/>
  <c r="L290" i="4" s="1"/>
  <c r="P25" i="4"/>
  <c r="M25" i="4" s="1"/>
  <c r="O25" i="4"/>
  <c r="L25" i="4" s="1"/>
  <c r="O85" i="4"/>
  <c r="L85" i="4" s="1"/>
  <c r="K85" i="4"/>
  <c r="P85" i="4"/>
  <c r="M85" i="4" s="1"/>
  <c r="O219" i="4"/>
  <c r="L219" i="4" s="1"/>
  <c r="P219" i="4"/>
  <c r="M219" i="4" s="1"/>
  <c r="P267" i="4"/>
  <c r="M267" i="4" s="1"/>
  <c r="O267" i="4"/>
  <c r="L267" i="4" s="1"/>
  <c r="P86" i="4"/>
  <c r="M86" i="4" s="1"/>
  <c r="O86" i="4"/>
  <c r="L86" i="4" s="1"/>
  <c r="O121" i="4"/>
  <c r="L121" i="4" s="1"/>
  <c r="P121" i="4"/>
  <c r="M121" i="4" s="1"/>
  <c r="P147" i="4"/>
  <c r="M147" i="4" s="1"/>
  <c r="K147" i="4"/>
  <c r="P171" i="4"/>
  <c r="M171" i="4" s="1"/>
  <c r="O171" i="4"/>
  <c r="L171" i="4" s="1"/>
  <c r="P218" i="4"/>
  <c r="M218" i="4" s="1"/>
  <c r="K218" i="4"/>
  <c r="O232" i="4"/>
  <c r="L232" i="4" s="1"/>
  <c r="P232" i="4"/>
  <c r="M232" i="4" s="1"/>
  <c r="P292" i="4"/>
  <c r="M292" i="4" s="1"/>
  <c r="O292" i="4"/>
  <c r="L292" i="4" s="1"/>
  <c r="N142" i="4"/>
  <c r="N227" i="4"/>
  <c r="P234" i="4"/>
  <c r="M234" i="4" s="1"/>
  <c r="M239" i="4" s="1"/>
  <c r="N239" i="4"/>
  <c r="N263" i="4"/>
  <c r="N27" i="4"/>
  <c r="K139" i="4"/>
  <c r="K157" i="4"/>
  <c r="O170" i="4"/>
  <c r="L170" i="4" s="1"/>
  <c r="K177" i="4"/>
  <c r="O183" i="4"/>
  <c r="L183" i="4" s="1"/>
  <c r="K194" i="4"/>
  <c r="P230" i="4"/>
  <c r="M230" i="4" s="1"/>
  <c r="P246" i="4"/>
  <c r="M246" i="4" s="1"/>
  <c r="K267" i="4"/>
  <c r="P288" i="4"/>
  <c r="K23" i="4"/>
  <c r="K231" i="4"/>
  <c r="N28" i="4"/>
  <c r="N5" i="4"/>
  <c r="K5" i="4" s="1"/>
  <c r="K4" i="4"/>
  <c r="K29" i="4"/>
  <c r="K46" i="4"/>
  <c r="K53" i="4"/>
  <c r="K94" i="4"/>
  <c r="P102" i="4"/>
  <c r="M102" i="4" s="1"/>
  <c r="K119" i="4"/>
  <c r="K123" i="4"/>
  <c r="K129" i="4"/>
  <c r="N149" i="4"/>
  <c r="P149" i="4" s="1"/>
  <c r="P154" i="4" s="1"/>
  <c r="K171" i="4"/>
  <c r="K179" i="4"/>
  <c r="K290" i="4"/>
  <c r="N13" i="4"/>
  <c r="N15" i="4" s="1"/>
  <c r="K14" i="4"/>
  <c r="K72" i="4"/>
  <c r="K86" i="4"/>
  <c r="K103" i="4"/>
  <c r="K113" i="4"/>
  <c r="K141" i="4"/>
  <c r="K159" i="4"/>
  <c r="K220" i="4"/>
  <c r="K228" i="4"/>
  <c r="K232" i="4"/>
  <c r="K240" i="4"/>
  <c r="K52" i="4"/>
  <c r="K24" i="4"/>
  <c r="K47" i="4"/>
  <c r="K83" i="4"/>
  <c r="K151" i="4"/>
  <c r="K10" i="4"/>
  <c r="K96" i="4"/>
  <c r="K143" i="4"/>
  <c r="K222" i="4"/>
  <c r="K25" i="4"/>
  <c r="K30" i="4"/>
  <c r="K74" i="4"/>
  <c r="K88" i="4"/>
  <c r="K173" i="4"/>
  <c r="K11" i="4"/>
  <c r="K223" i="4"/>
  <c r="K292" i="4"/>
  <c r="K49" i="4"/>
  <c r="K84" i="4"/>
  <c r="K98" i="4"/>
  <c r="K105" i="4"/>
  <c r="K121" i="4"/>
  <c r="K125" i="4"/>
  <c r="K145" i="4"/>
  <c r="O181" i="4"/>
  <c r="L181" i="4" s="1"/>
  <c r="N221" i="4"/>
  <c r="K137" i="4"/>
  <c r="K175" i="4"/>
  <c r="N209" i="4"/>
  <c r="K224" i="4"/>
  <c r="K230" i="4"/>
  <c r="K244" i="4"/>
  <c r="K22" i="4"/>
  <c r="K26" i="4"/>
  <c r="O84" i="4"/>
  <c r="L84" i="4" s="1"/>
  <c r="K291" i="4"/>
  <c r="O291" i="4"/>
  <c r="L291" i="4" s="1"/>
  <c r="P287" i="4"/>
  <c r="M282" i="4"/>
  <c r="M287" i="4" s="1"/>
  <c r="N287" i="4"/>
  <c r="K282" i="4"/>
  <c r="K284" i="4"/>
  <c r="K286" i="4"/>
  <c r="O282" i="4"/>
  <c r="O284" i="4"/>
  <c r="L284" i="4" s="1"/>
  <c r="O286" i="4"/>
  <c r="L286" i="4" s="1"/>
  <c r="K283" i="4"/>
  <c r="K285" i="4"/>
  <c r="O283" i="4"/>
  <c r="L283" i="4" s="1"/>
  <c r="O285" i="4"/>
  <c r="L285" i="4" s="1"/>
  <c r="L276" i="4"/>
  <c r="N281" i="4"/>
  <c r="K276" i="4"/>
  <c r="K278" i="4"/>
  <c r="K280" i="4"/>
  <c r="O278" i="4"/>
  <c r="L278" i="4" s="1"/>
  <c r="P276" i="4"/>
  <c r="P280" i="4"/>
  <c r="M280" i="4" s="1"/>
  <c r="K277" i="4"/>
  <c r="K279" i="4"/>
  <c r="O277" i="4"/>
  <c r="L277" i="4" s="1"/>
  <c r="O279" i="4"/>
  <c r="L279" i="4" s="1"/>
  <c r="M270" i="4"/>
  <c r="N275" i="4"/>
  <c r="K270" i="4"/>
  <c r="K272" i="4"/>
  <c r="K274" i="4"/>
  <c r="O270" i="4"/>
  <c r="P272" i="4"/>
  <c r="M272" i="4" s="1"/>
  <c r="P274" i="4"/>
  <c r="M274" i="4" s="1"/>
  <c r="K271" i="4"/>
  <c r="K273" i="4"/>
  <c r="O271" i="4"/>
  <c r="L271" i="4" s="1"/>
  <c r="O273" i="4"/>
  <c r="L273" i="4" s="1"/>
  <c r="K268" i="4"/>
  <c r="K264" i="4"/>
  <c r="K266" i="4"/>
  <c r="O264" i="4"/>
  <c r="O266" i="4"/>
  <c r="L266" i="4" s="1"/>
  <c r="O268" i="4"/>
  <c r="L268" i="4" s="1"/>
  <c r="P264" i="4"/>
  <c r="K258" i="4"/>
  <c r="K260" i="4"/>
  <c r="K262" i="4"/>
  <c r="O262" i="4"/>
  <c r="L262" i="4" s="1"/>
  <c r="P258" i="4"/>
  <c r="P260" i="4"/>
  <c r="M260" i="4" s="1"/>
  <c r="K259" i="4"/>
  <c r="K261" i="4"/>
  <c r="O258" i="4"/>
  <c r="O259" i="4"/>
  <c r="L259" i="4" s="1"/>
  <c r="O261" i="4"/>
  <c r="L261" i="4" s="1"/>
  <c r="K252" i="4"/>
  <c r="K254" i="4"/>
  <c r="K256" i="4"/>
  <c r="O252" i="4"/>
  <c r="P252" i="4"/>
  <c r="P254" i="4"/>
  <c r="M254" i="4" s="1"/>
  <c r="P256" i="4"/>
  <c r="M256" i="4" s="1"/>
  <c r="K255" i="4"/>
  <c r="O255" i="4"/>
  <c r="L255" i="4" s="1"/>
  <c r="L246" i="4"/>
  <c r="K250" i="4"/>
  <c r="K246" i="4"/>
  <c r="K248" i="4"/>
  <c r="K247" i="4"/>
  <c r="K249" i="4"/>
  <c r="N251" i="4"/>
  <c r="O247" i="4"/>
  <c r="L247" i="4" s="1"/>
  <c r="O249" i="4"/>
  <c r="L249" i="4" s="1"/>
  <c r="M240" i="4"/>
  <c r="O240" i="4"/>
  <c r="O242" i="4"/>
  <c r="L242" i="4" s="1"/>
  <c r="O244" i="4"/>
  <c r="L244" i="4" s="1"/>
  <c r="K243" i="4"/>
  <c r="O243" i="4"/>
  <c r="L243" i="4" s="1"/>
  <c r="K234" i="4"/>
  <c r="K236" i="4"/>
  <c r="K238" i="4"/>
  <c r="O234" i="4"/>
  <c r="O236" i="4"/>
  <c r="L236" i="4" s="1"/>
  <c r="O238" i="4"/>
  <c r="L238" i="4" s="1"/>
  <c r="K235" i="4"/>
  <c r="K237" i="4"/>
  <c r="O235" i="4"/>
  <c r="L235" i="4" s="1"/>
  <c r="O237" i="4"/>
  <c r="L237" i="4" s="1"/>
  <c r="O231" i="4"/>
  <c r="L231" i="4" s="1"/>
  <c r="O226" i="4"/>
  <c r="L226" i="4" s="1"/>
  <c r="P222" i="4"/>
  <c r="P224" i="4"/>
  <c r="M224" i="4" s="1"/>
  <c r="O222" i="4"/>
  <c r="O223" i="4"/>
  <c r="L223" i="4" s="1"/>
  <c r="O225" i="4"/>
  <c r="L225" i="4" s="1"/>
  <c r="O216" i="4"/>
  <c r="O218" i="4"/>
  <c r="L218" i="4" s="1"/>
  <c r="O220" i="4"/>
  <c r="L220" i="4" s="1"/>
  <c r="P216" i="4"/>
  <c r="K217" i="4"/>
  <c r="K219" i="4"/>
  <c r="K210" i="4"/>
  <c r="K212" i="4"/>
  <c r="K214" i="4"/>
  <c r="O214" i="4"/>
  <c r="L214" i="4" s="1"/>
  <c r="P210" i="4"/>
  <c r="P212" i="4"/>
  <c r="M212" i="4" s="1"/>
  <c r="K211" i="4"/>
  <c r="K213" i="4"/>
  <c r="O210" i="4"/>
  <c r="O211" i="4"/>
  <c r="L211" i="4" s="1"/>
  <c r="O213" i="4"/>
  <c r="L213" i="4" s="1"/>
  <c r="K204" i="4"/>
  <c r="K208" i="4"/>
  <c r="K206" i="4"/>
  <c r="O208" i="4"/>
  <c r="L208" i="4" s="1"/>
  <c r="P204" i="4"/>
  <c r="P206" i="4"/>
  <c r="M206" i="4" s="1"/>
  <c r="K205" i="4"/>
  <c r="K207" i="4"/>
  <c r="O204" i="4"/>
  <c r="O205" i="4"/>
  <c r="L205" i="4" s="1"/>
  <c r="O207" i="4"/>
  <c r="L207" i="4" s="1"/>
  <c r="P203" i="4"/>
  <c r="M198" i="4"/>
  <c r="N203" i="4"/>
  <c r="K198" i="4"/>
  <c r="K200" i="4"/>
  <c r="K202" i="4"/>
  <c r="O198" i="4"/>
  <c r="O200" i="4"/>
  <c r="L200" i="4" s="1"/>
  <c r="O202" i="4"/>
  <c r="L202" i="4" s="1"/>
  <c r="K199" i="4"/>
  <c r="K201" i="4"/>
  <c r="O199" i="4"/>
  <c r="L199" i="4" s="1"/>
  <c r="O201" i="4"/>
  <c r="L201" i="4" s="1"/>
  <c r="K193" i="4"/>
  <c r="K195" i="4"/>
  <c r="O193" i="4"/>
  <c r="L193" i="4" s="1"/>
  <c r="O195" i="4"/>
  <c r="L195" i="4" s="1"/>
  <c r="P190" i="4"/>
  <c r="M185" i="4"/>
  <c r="M190" i="4" s="1"/>
  <c r="N190" i="4"/>
  <c r="K185" i="4"/>
  <c r="K187" i="4"/>
  <c r="K189" i="4"/>
  <c r="O185" i="4"/>
  <c r="O187" i="4"/>
  <c r="L187" i="4" s="1"/>
  <c r="O189" i="4"/>
  <c r="L189" i="4" s="1"/>
  <c r="K186" i="4"/>
  <c r="K188" i="4"/>
  <c r="O186" i="4"/>
  <c r="L186" i="4" s="1"/>
  <c r="O188" i="4"/>
  <c r="L188" i="4" s="1"/>
  <c r="K182" i="4"/>
  <c r="O182" i="4"/>
  <c r="L182" i="4" s="1"/>
  <c r="P178" i="4"/>
  <c r="M173" i="4"/>
  <c r="M178" i="4" s="1"/>
  <c r="O173" i="4"/>
  <c r="O175" i="4"/>
  <c r="L175" i="4" s="1"/>
  <c r="O177" i="4"/>
  <c r="L177" i="4" s="1"/>
  <c r="K174" i="4"/>
  <c r="K176" i="4"/>
  <c r="O176" i="4"/>
  <c r="L176" i="4" s="1"/>
  <c r="N178" i="4"/>
  <c r="O174" i="4"/>
  <c r="L174" i="4" s="1"/>
  <c r="P167" i="4"/>
  <c r="O164" i="4"/>
  <c r="L164" i="4" s="1"/>
  <c r="K161" i="4"/>
  <c r="K163" i="4"/>
  <c r="K165" i="4"/>
  <c r="O161" i="4"/>
  <c r="P161" i="4"/>
  <c r="P163" i="4"/>
  <c r="M163" i="4" s="1"/>
  <c r="P165" i="4"/>
  <c r="M165" i="4" s="1"/>
  <c r="K162" i="4"/>
  <c r="K164" i="4"/>
  <c r="O162" i="4"/>
  <c r="L162" i="4" s="1"/>
  <c r="M155" i="4"/>
  <c r="O155" i="4"/>
  <c r="O157" i="4"/>
  <c r="L157" i="4" s="1"/>
  <c r="O159" i="4"/>
  <c r="L159" i="4" s="1"/>
  <c r="K158" i="4"/>
  <c r="O158" i="4"/>
  <c r="L158" i="4" s="1"/>
  <c r="O151" i="4"/>
  <c r="L151" i="4" s="1"/>
  <c r="O153" i="4"/>
  <c r="L153" i="4" s="1"/>
  <c r="K150" i="4"/>
  <c r="K152" i="4"/>
  <c r="O150" i="4"/>
  <c r="L150" i="4" s="1"/>
  <c r="O152" i="4"/>
  <c r="L152" i="4" s="1"/>
  <c r="M143" i="4"/>
  <c r="O143" i="4"/>
  <c r="O145" i="4"/>
  <c r="L145" i="4" s="1"/>
  <c r="O147" i="4"/>
  <c r="L147" i="4" s="1"/>
  <c r="K146" i="4"/>
  <c r="O146" i="4"/>
  <c r="L146" i="4" s="1"/>
  <c r="O137" i="4"/>
  <c r="O139" i="4"/>
  <c r="L139" i="4" s="1"/>
  <c r="O141" i="4"/>
  <c r="L141" i="4" s="1"/>
  <c r="P137" i="4"/>
  <c r="K138" i="4"/>
  <c r="K140" i="4"/>
  <c r="O138" i="4"/>
  <c r="L138" i="4" s="1"/>
  <c r="O140" i="4"/>
  <c r="L140" i="4" s="1"/>
  <c r="M131" i="4"/>
  <c r="N136" i="4"/>
  <c r="K131" i="4"/>
  <c r="K133" i="4"/>
  <c r="K135" i="4"/>
  <c r="O131" i="4"/>
  <c r="P133" i="4"/>
  <c r="M133" i="4" s="1"/>
  <c r="P135" i="4"/>
  <c r="M135" i="4" s="1"/>
  <c r="K132" i="4"/>
  <c r="K134" i="4"/>
  <c r="O132" i="4"/>
  <c r="L132" i="4" s="1"/>
  <c r="O134" i="4"/>
  <c r="L134" i="4" s="1"/>
  <c r="M125" i="4"/>
  <c r="O125" i="4"/>
  <c r="O129" i="4"/>
  <c r="L129" i="4" s="1"/>
  <c r="K126" i="4"/>
  <c r="O126" i="4"/>
  <c r="L126" i="4" s="1"/>
  <c r="K120" i="4"/>
  <c r="K122" i="4"/>
  <c r="N124" i="4"/>
  <c r="O120" i="4"/>
  <c r="L120" i="4" s="1"/>
  <c r="O122" i="4"/>
  <c r="L122" i="4" s="1"/>
  <c r="K114" i="4"/>
  <c r="O114" i="4"/>
  <c r="L114" i="4" s="1"/>
  <c r="P112" i="4"/>
  <c r="M107" i="4"/>
  <c r="M112" i="4" s="1"/>
  <c r="K107" i="4"/>
  <c r="K109" i="4"/>
  <c r="K111" i="4"/>
  <c r="O107" i="4"/>
  <c r="O109" i="4"/>
  <c r="L109" i="4" s="1"/>
  <c r="O111" i="4"/>
  <c r="L111" i="4" s="1"/>
  <c r="K108" i="4"/>
  <c r="K110" i="4"/>
  <c r="N112" i="4"/>
  <c r="O108" i="4"/>
  <c r="L108" i="4" s="1"/>
  <c r="O110" i="4"/>
  <c r="L110" i="4" s="1"/>
  <c r="O101" i="4"/>
  <c r="O103" i="4"/>
  <c r="L103" i="4" s="1"/>
  <c r="O105" i="4"/>
  <c r="L105" i="4" s="1"/>
  <c r="P101" i="4"/>
  <c r="K102" i="4"/>
  <c r="M94" i="4"/>
  <c r="O94" i="4"/>
  <c r="O96" i="4"/>
  <c r="L96" i="4" s="1"/>
  <c r="O98" i="4"/>
  <c r="L98" i="4" s="1"/>
  <c r="K97" i="4"/>
  <c r="O97" i="4"/>
  <c r="L97" i="4" s="1"/>
  <c r="O88" i="4"/>
  <c r="P88" i="4"/>
  <c r="K89" i="4"/>
  <c r="K91" i="4"/>
  <c r="O89" i="4"/>
  <c r="L89" i="4" s="1"/>
  <c r="O91" i="4"/>
  <c r="L91" i="4" s="1"/>
  <c r="P82" i="4"/>
  <c r="K76" i="4"/>
  <c r="O76" i="4"/>
  <c r="P76" i="4"/>
  <c r="K77" i="4"/>
  <c r="O77" i="4"/>
  <c r="L77" i="4" s="1"/>
  <c r="O70" i="4"/>
  <c r="O72" i="4"/>
  <c r="L72" i="4" s="1"/>
  <c r="O74" i="4"/>
  <c r="L74" i="4" s="1"/>
  <c r="P70" i="4"/>
  <c r="K73" i="4"/>
  <c r="O73" i="4"/>
  <c r="L73" i="4" s="1"/>
  <c r="K64" i="4"/>
  <c r="K68" i="4"/>
  <c r="P64" i="4"/>
  <c r="O64" i="4"/>
  <c r="K65" i="4"/>
  <c r="O65" i="4"/>
  <c r="L65" i="4" s="1"/>
  <c r="P63" i="4"/>
  <c r="M58" i="4"/>
  <c r="M63" i="4" s="1"/>
  <c r="K58" i="4"/>
  <c r="K60" i="4"/>
  <c r="K62" i="4"/>
  <c r="O58" i="4"/>
  <c r="O60" i="4"/>
  <c r="L60" i="4" s="1"/>
  <c r="O62" i="4"/>
  <c r="L62" i="4" s="1"/>
  <c r="K59" i="4"/>
  <c r="K61" i="4"/>
  <c r="N63" i="4"/>
  <c r="O59" i="4"/>
  <c r="L59" i="4" s="1"/>
  <c r="O61" i="4"/>
  <c r="L61" i="4" s="1"/>
  <c r="O52" i="4"/>
  <c r="O56" i="4"/>
  <c r="L56" i="4" s="1"/>
  <c r="P52" i="4"/>
  <c r="P51" i="4"/>
  <c r="M46" i="4"/>
  <c r="M51" i="4" s="1"/>
  <c r="O46" i="4"/>
  <c r="O48" i="4"/>
  <c r="L48" i="4" s="1"/>
  <c r="O50" i="4"/>
  <c r="L50" i="4" s="1"/>
  <c r="N51" i="4"/>
  <c r="O47" i="4"/>
  <c r="L47" i="4" s="1"/>
  <c r="O49" i="4"/>
  <c r="L49" i="4" s="1"/>
  <c r="L40" i="4"/>
  <c r="K40" i="4"/>
  <c r="P40" i="4"/>
  <c r="P42" i="4"/>
  <c r="M42" i="4" s="1"/>
  <c r="K41" i="4"/>
  <c r="O41" i="4"/>
  <c r="L41" i="4" s="1"/>
  <c r="M34" i="4"/>
  <c r="K34" i="4"/>
  <c r="K36" i="4"/>
  <c r="K38" i="4"/>
  <c r="O34" i="4"/>
  <c r="O36" i="4"/>
  <c r="L36" i="4" s="1"/>
  <c r="O38" i="4"/>
  <c r="L38" i="4" s="1"/>
  <c r="K35" i="4"/>
  <c r="K37" i="4"/>
  <c r="O37" i="4"/>
  <c r="L37" i="4" s="1"/>
  <c r="O22" i="4"/>
  <c r="O24" i="4"/>
  <c r="L24" i="4" s="1"/>
  <c r="O26" i="4"/>
  <c r="L26" i="4" s="1"/>
  <c r="P22" i="4"/>
  <c r="M16" i="4"/>
  <c r="K16" i="4"/>
  <c r="O16" i="4"/>
  <c r="K17" i="4"/>
  <c r="O17" i="4"/>
  <c r="L17" i="4" s="1"/>
  <c r="O10" i="4"/>
  <c r="O12" i="4"/>
  <c r="L12" i="4" s="1"/>
  <c r="O14" i="4"/>
  <c r="L14" i="4" s="1"/>
  <c r="P10" i="4"/>
  <c r="CM290" i="4" l="1"/>
  <c r="CJ290" i="4" s="1"/>
  <c r="CI290" i="4"/>
  <c r="DA288" i="4"/>
  <c r="CX288" i="4" s="1"/>
  <c r="CM291" i="4"/>
  <c r="CJ291" i="4" s="1"/>
  <c r="CN288" i="4"/>
  <c r="DA292" i="4"/>
  <c r="CX292" i="4" s="1"/>
  <c r="CM288" i="4"/>
  <c r="DA290" i="4"/>
  <c r="CX290" i="4" s="1"/>
  <c r="CW292" i="4"/>
  <c r="CI286" i="4"/>
  <c r="CN287" i="4"/>
  <c r="O289" i="4"/>
  <c r="L289" i="4" s="1"/>
  <c r="L293" i="4" s="1"/>
  <c r="CZ293" i="4"/>
  <c r="CY293" i="4"/>
  <c r="DB293" i="4"/>
  <c r="DA289" i="4"/>
  <c r="CX289" i="4" s="1"/>
  <c r="CW289" i="4"/>
  <c r="CZ275" i="4"/>
  <c r="DB281" i="4"/>
  <c r="DB271" i="4"/>
  <c r="CY271" i="4" s="1"/>
  <c r="CZ263" i="4"/>
  <c r="DA280" i="4"/>
  <c r="CX280" i="4" s="1"/>
  <c r="DA272" i="4"/>
  <c r="CW258" i="4"/>
  <c r="CW263" i="4" s="1"/>
  <c r="CZ281" i="4"/>
  <c r="CW241" i="4"/>
  <c r="DA247" i="4"/>
  <c r="CX247" i="4" s="1"/>
  <c r="DB242" i="4"/>
  <c r="CY242" i="4" s="1"/>
  <c r="DA241" i="4"/>
  <c r="CX241" i="4" s="1"/>
  <c r="CW242" i="4"/>
  <c r="CW240" i="4"/>
  <c r="BU256" i="4"/>
  <c r="CZ245" i="4"/>
  <c r="CY233" i="4"/>
  <c r="CZ215" i="4"/>
  <c r="DB233" i="4"/>
  <c r="DA208" i="4"/>
  <c r="CX208" i="4" s="1"/>
  <c r="DB208" i="4"/>
  <c r="CY208" i="4" s="1"/>
  <c r="CW208" i="4"/>
  <c r="DB204" i="4"/>
  <c r="CY204" i="4" s="1"/>
  <c r="CW204" i="4"/>
  <c r="CW209" i="4" s="1"/>
  <c r="CZ239" i="4"/>
  <c r="CZ269" i="4"/>
  <c r="DA220" i="4"/>
  <c r="CX220" i="4" s="1"/>
  <c r="DA213" i="4"/>
  <c r="CX213" i="4" s="1"/>
  <c r="CX215" i="4" s="1"/>
  <c r="DA219" i="4"/>
  <c r="CX219" i="4" s="1"/>
  <c r="CW220" i="4"/>
  <c r="CM285" i="4"/>
  <c r="CJ285" i="4" s="1"/>
  <c r="CW213" i="4"/>
  <c r="CZ221" i="4"/>
  <c r="CZ209" i="4"/>
  <c r="CI285" i="4"/>
  <c r="CW219" i="4"/>
  <c r="CW221" i="4" s="1"/>
  <c r="DA231" i="4"/>
  <c r="CX231" i="4" s="1"/>
  <c r="CW230" i="4"/>
  <c r="CX233" i="4"/>
  <c r="CZ233" i="4"/>
  <c r="CZ287" i="4"/>
  <c r="CI221" i="4"/>
  <c r="CY221" i="4"/>
  <c r="CW231" i="4"/>
  <c r="DA230" i="4"/>
  <c r="CX230" i="4" s="1"/>
  <c r="CI216" i="4"/>
  <c r="CN216" i="4"/>
  <c r="CK216" i="4" s="1"/>
  <c r="CM216" i="4"/>
  <c r="CJ216" i="4" s="1"/>
  <c r="DB221" i="4"/>
  <c r="DB262" i="4"/>
  <c r="CW262" i="4"/>
  <c r="CW222" i="4"/>
  <c r="CW227" i="4" s="1"/>
  <c r="DB273" i="4"/>
  <c r="CY273" i="4" s="1"/>
  <c r="DA250" i="4"/>
  <c r="CX250" i="4" s="1"/>
  <c r="CW250" i="4"/>
  <c r="CY227" i="4"/>
  <c r="DB227" i="4"/>
  <c r="CW225" i="4"/>
  <c r="CW271" i="4"/>
  <c r="CW275" i="4" s="1"/>
  <c r="CI224" i="4"/>
  <c r="DA226" i="4"/>
  <c r="CX226" i="4" s="1"/>
  <c r="CM199" i="4"/>
  <c r="CJ199" i="4" s="1"/>
  <c r="DA246" i="4"/>
  <c r="CX246" i="4" s="1"/>
  <c r="DB246" i="4"/>
  <c r="CY246" i="4" s="1"/>
  <c r="CY251" i="4" s="1"/>
  <c r="CW246" i="4"/>
  <c r="CW251" i="4" s="1"/>
  <c r="CZ227" i="4"/>
  <c r="CZ251" i="4"/>
  <c r="CZ203" i="4"/>
  <c r="DB209" i="4"/>
  <c r="DB251" i="4"/>
  <c r="DA257" i="4"/>
  <c r="CX257" i="4"/>
  <c r="CW245" i="4"/>
  <c r="O43" i="4"/>
  <c r="L43" i="4" s="1"/>
  <c r="BU266" i="4"/>
  <c r="CI150" i="4"/>
  <c r="DA7" i="4"/>
  <c r="CX7" i="4" s="1"/>
  <c r="CW83" i="4"/>
  <c r="DB133" i="4"/>
  <c r="CY133" i="4" s="1"/>
  <c r="CW239" i="4"/>
  <c r="DA78" i="4"/>
  <c r="CX78" i="4" s="1"/>
  <c r="CW110" i="4"/>
  <c r="CN219" i="4"/>
  <c r="CK219" i="4" s="1"/>
  <c r="CW102" i="4"/>
  <c r="DB115" i="4"/>
  <c r="CY115" i="4" s="1"/>
  <c r="DA115" i="4"/>
  <c r="CX115" i="4" s="1"/>
  <c r="DA102" i="4"/>
  <c r="CX102" i="4" s="1"/>
  <c r="O128" i="4"/>
  <c r="L128" i="4" s="1"/>
  <c r="CM46" i="4"/>
  <c r="CI164" i="4"/>
  <c r="CL221" i="4"/>
  <c r="CM259" i="4"/>
  <c r="CJ259" i="4" s="1"/>
  <c r="CW71" i="4"/>
  <c r="DB105" i="4"/>
  <c r="CY105" i="4" s="1"/>
  <c r="DA233" i="4"/>
  <c r="DA138" i="4"/>
  <c r="CX138" i="4" s="1"/>
  <c r="CW257" i="4"/>
  <c r="BK210" i="4"/>
  <c r="BH210" i="4" s="1"/>
  <c r="BH215" i="4" s="1"/>
  <c r="BJ215" i="4"/>
  <c r="CI46" i="4"/>
  <c r="CW7" i="4"/>
  <c r="DA119" i="4"/>
  <c r="DA135" i="4"/>
  <c r="CX135" i="4" s="1"/>
  <c r="CW23" i="4"/>
  <c r="CZ136" i="4"/>
  <c r="DB116" i="4"/>
  <c r="CY116" i="4" s="1"/>
  <c r="CW116" i="4"/>
  <c r="CM54" i="4"/>
  <c r="CJ54" i="4" s="1"/>
  <c r="CM164" i="4"/>
  <c r="CJ164" i="4" s="1"/>
  <c r="CW122" i="4"/>
  <c r="CW135" i="4"/>
  <c r="DA161" i="4"/>
  <c r="DB75" i="4"/>
  <c r="DB99" i="4"/>
  <c r="DA67" i="4"/>
  <c r="CX67" i="4" s="1"/>
  <c r="CW67" i="4"/>
  <c r="DB56" i="4"/>
  <c r="CY56" i="4" s="1"/>
  <c r="CZ106" i="4"/>
  <c r="CM24" i="4"/>
  <c r="CJ24" i="4" s="1"/>
  <c r="CI282" i="4"/>
  <c r="CI287" i="4" s="1"/>
  <c r="CZ9" i="4"/>
  <c r="DB76" i="4"/>
  <c r="CY76" i="4" s="1"/>
  <c r="CW76" i="4"/>
  <c r="CI101" i="4"/>
  <c r="CK282" i="4"/>
  <c r="CK287" i="4" s="1"/>
  <c r="BK216" i="4"/>
  <c r="BJ221" i="4"/>
  <c r="CM29" i="4"/>
  <c r="CJ29" i="4" s="1"/>
  <c r="CM249" i="4"/>
  <c r="CJ249" i="4" s="1"/>
  <c r="CN279" i="4"/>
  <c r="CK279" i="4" s="1"/>
  <c r="DB60" i="4"/>
  <c r="CY60" i="4" s="1"/>
  <c r="DA85" i="4"/>
  <c r="CX85" i="4" s="1"/>
  <c r="CW129" i="4"/>
  <c r="CW156" i="4"/>
  <c r="CY209" i="4"/>
  <c r="CW30" i="4"/>
  <c r="CW138" i="4"/>
  <c r="CM214" i="4"/>
  <c r="CJ214" i="4" s="1"/>
  <c r="CW174" i="4"/>
  <c r="DA177" i="4"/>
  <c r="CX177" i="4" s="1"/>
  <c r="CW163" i="4"/>
  <c r="DA175" i="4"/>
  <c r="CX175" i="4" s="1"/>
  <c r="CW175" i="4"/>
  <c r="DA192" i="4"/>
  <c r="CX192" i="4" s="1"/>
  <c r="K168" i="4"/>
  <c r="DA170" i="4"/>
  <c r="CX170" i="4" s="1"/>
  <c r="CW173" i="4"/>
  <c r="CW192" i="4"/>
  <c r="CZ178" i="4"/>
  <c r="P168" i="4"/>
  <c r="M168" i="4" s="1"/>
  <c r="CY178" i="4"/>
  <c r="CZ184" i="4"/>
  <c r="DA174" i="4"/>
  <c r="CX174" i="4" s="1"/>
  <c r="DA163" i="4"/>
  <c r="CX163" i="4" s="1"/>
  <c r="CW176" i="4"/>
  <c r="DA156" i="4"/>
  <c r="CX156" i="4" s="1"/>
  <c r="BZ151" i="4"/>
  <c r="BW151" i="4" s="1"/>
  <c r="DB148" i="4"/>
  <c r="CM134" i="4"/>
  <c r="CJ134" i="4" s="1"/>
  <c r="DB137" i="4"/>
  <c r="CW152" i="4"/>
  <c r="DA159" i="4"/>
  <c r="CX159" i="4" s="1"/>
  <c r="CI134" i="4"/>
  <c r="CW150" i="4"/>
  <c r="CW154" i="4" s="1"/>
  <c r="CW157" i="4"/>
  <c r="DB153" i="4"/>
  <c r="CY153" i="4" s="1"/>
  <c r="CW151" i="4"/>
  <c r="DB129" i="4"/>
  <c r="CY129" i="4" s="1"/>
  <c r="CI144" i="4"/>
  <c r="CW144" i="4"/>
  <c r="CW194" i="4"/>
  <c r="CN145" i="4"/>
  <c r="CK145" i="4" s="1"/>
  <c r="DB121" i="4"/>
  <c r="CY121" i="4" s="1"/>
  <c r="CI145" i="4"/>
  <c r="CW123" i="4"/>
  <c r="CW121" i="4"/>
  <c r="DA143" i="4"/>
  <c r="DA148" i="4" s="1"/>
  <c r="DB169" i="4"/>
  <c r="CY169" i="4" s="1"/>
  <c r="CW169" i="4"/>
  <c r="CZ124" i="4"/>
  <c r="DB193" i="4"/>
  <c r="CY193" i="4" s="1"/>
  <c r="CW193" i="4"/>
  <c r="CW143" i="4"/>
  <c r="CW148" i="4" s="1"/>
  <c r="CZ148" i="4"/>
  <c r="DB195" i="4"/>
  <c r="CY195" i="4" s="1"/>
  <c r="CW195" i="4"/>
  <c r="DB168" i="4"/>
  <c r="CY168" i="4" s="1"/>
  <c r="CW168" i="4"/>
  <c r="CY143" i="4"/>
  <c r="CY148" i="4" s="1"/>
  <c r="DB170" i="4"/>
  <c r="CY170" i="4" s="1"/>
  <c r="CW170" i="4"/>
  <c r="CZ196" i="4"/>
  <c r="CI195" i="4"/>
  <c r="CM117" i="4"/>
  <c r="CJ117" i="4" s="1"/>
  <c r="CM152" i="4"/>
  <c r="CJ152" i="4" s="1"/>
  <c r="DA127" i="4"/>
  <c r="CX127" i="4" s="1"/>
  <c r="CW159" i="4"/>
  <c r="DA180" i="4"/>
  <c r="CX180" i="4" s="1"/>
  <c r="DB183" i="4"/>
  <c r="CY183" i="4" s="1"/>
  <c r="CW183" i="4"/>
  <c r="DB132" i="4"/>
  <c r="CY132" i="4" s="1"/>
  <c r="DA132" i="4"/>
  <c r="CX132" i="4" s="1"/>
  <c r="CW132" i="4"/>
  <c r="DA108" i="4"/>
  <c r="CX108" i="4" s="1"/>
  <c r="DB108" i="4"/>
  <c r="CY108" i="4" s="1"/>
  <c r="CW108" i="4"/>
  <c r="CY166" i="4"/>
  <c r="DA183" i="4"/>
  <c r="CX183" i="4" s="1"/>
  <c r="DB187" i="4"/>
  <c r="CY187" i="4" s="1"/>
  <c r="CW187" i="4"/>
  <c r="DB101" i="4"/>
  <c r="DB114" i="4"/>
  <c r="CY114" i="4" s="1"/>
  <c r="CW114" i="4"/>
  <c r="DB188" i="4"/>
  <c r="CY188" i="4" s="1"/>
  <c r="DA188" i="4"/>
  <c r="CX188" i="4" s="1"/>
  <c r="CM161" i="4"/>
  <c r="CJ161" i="4" s="1"/>
  <c r="CW127" i="4"/>
  <c r="DA164" i="4"/>
  <c r="CX164" i="4" s="1"/>
  <c r="DB166" i="4"/>
  <c r="DA173" i="4"/>
  <c r="CX173" i="4" s="1"/>
  <c r="DA158" i="4"/>
  <c r="CX158" i="4" s="1"/>
  <c r="CZ130" i="4"/>
  <c r="CZ154" i="4"/>
  <c r="DA152" i="4"/>
  <c r="CX152" i="4" s="1"/>
  <c r="CZ166" i="4"/>
  <c r="CW177" i="4"/>
  <c r="CW188" i="4"/>
  <c r="CZ142" i="4"/>
  <c r="CW137" i="4"/>
  <c r="DB134" i="4"/>
  <c r="CY134" i="4" s="1"/>
  <c r="CW134" i="4"/>
  <c r="CW136" i="4" s="1"/>
  <c r="DA134" i="4"/>
  <c r="CX134" i="4" s="1"/>
  <c r="CW164" i="4"/>
  <c r="DB140" i="4"/>
  <c r="CY140" i="4" s="1"/>
  <c r="DA140" i="4"/>
  <c r="CX140" i="4" s="1"/>
  <c r="CW140" i="4"/>
  <c r="CW158" i="4"/>
  <c r="DB180" i="4"/>
  <c r="CY180" i="4" s="1"/>
  <c r="CW180" i="4"/>
  <c r="CZ190" i="4"/>
  <c r="CW185" i="4"/>
  <c r="DB109" i="4"/>
  <c r="CY109" i="4" s="1"/>
  <c r="CW109" i="4"/>
  <c r="DB117" i="4"/>
  <c r="CY117" i="4" s="1"/>
  <c r="CW117" i="4"/>
  <c r="DA117" i="4"/>
  <c r="CX117" i="4" s="1"/>
  <c r="DB181" i="4"/>
  <c r="CY181" i="4" s="1"/>
  <c r="CW181" i="4"/>
  <c r="DB128" i="4"/>
  <c r="CY128" i="4" s="1"/>
  <c r="DA128" i="4"/>
  <c r="CX128" i="4" s="1"/>
  <c r="CW128" i="4"/>
  <c r="DB113" i="4"/>
  <c r="CW113" i="4"/>
  <c r="DA113" i="4"/>
  <c r="CX113" i="4" s="1"/>
  <c r="CX118" i="4" s="1"/>
  <c r="DB111" i="4"/>
  <c r="CY111" i="4" s="1"/>
  <c r="CW111" i="4"/>
  <c r="CZ160" i="4"/>
  <c r="CZ112" i="4"/>
  <c r="DB182" i="4"/>
  <c r="CY182" i="4" s="1"/>
  <c r="CW182" i="4"/>
  <c r="CM149" i="4"/>
  <c r="CW101" i="4"/>
  <c r="DB155" i="4"/>
  <c r="CY155" i="4" s="1"/>
  <c r="CY160" i="4" s="1"/>
  <c r="DB178" i="4"/>
  <c r="DA185" i="4"/>
  <c r="DB189" i="4"/>
  <c r="CY189" i="4" s="1"/>
  <c r="CW189" i="4"/>
  <c r="CW72" i="4"/>
  <c r="CZ93" i="4"/>
  <c r="DA73" i="4"/>
  <c r="CX73" i="4" s="1"/>
  <c r="CW97" i="4"/>
  <c r="CI97" i="4"/>
  <c r="DA72" i="4"/>
  <c r="CX72" i="4" s="1"/>
  <c r="DB86" i="4"/>
  <c r="CY86" i="4" s="1"/>
  <c r="CM49" i="4"/>
  <c r="CJ49" i="4" s="1"/>
  <c r="CW54" i="4"/>
  <c r="CI56" i="4"/>
  <c r="CZ63" i="4"/>
  <c r="CW55" i="4"/>
  <c r="CW95" i="4"/>
  <c r="CZ45" i="4"/>
  <c r="CW40" i="4"/>
  <c r="CM50" i="4"/>
  <c r="CJ50" i="4" s="1"/>
  <c r="DA66" i="4"/>
  <c r="CX66" i="4" s="1"/>
  <c r="CW66" i="4"/>
  <c r="CZ87" i="4"/>
  <c r="DB26" i="4"/>
  <c r="CY26" i="4" s="1"/>
  <c r="CW26" i="4"/>
  <c r="CY70" i="4"/>
  <c r="CY75" i="4" s="1"/>
  <c r="DA53" i="4"/>
  <c r="CX53" i="4" s="1"/>
  <c r="CW85" i="4"/>
  <c r="K56" i="4"/>
  <c r="CM16" i="4"/>
  <c r="CM48" i="4"/>
  <c r="CJ48" i="4" s="1"/>
  <c r="CW8" i="4"/>
  <c r="CW9" i="4" s="1"/>
  <c r="DA10" i="4"/>
  <c r="CX10" i="4" s="1"/>
  <c r="CX15" i="4" s="1"/>
  <c r="CW35" i="4"/>
  <c r="CW53" i="4"/>
  <c r="DB62" i="4"/>
  <c r="CY62" i="4" s="1"/>
  <c r="CW73" i="4"/>
  <c r="DB92" i="4"/>
  <c r="CY92" i="4" s="1"/>
  <c r="DA59" i="4"/>
  <c r="CX59" i="4" s="1"/>
  <c r="DB59" i="4"/>
  <c r="CY59" i="4" s="1"/>
  <c r="DB18" i="4"/>
  <c r="CY18" i="4" s="1"/>
  <c r="CW18" i="4"/>
  <c r="DB20" i="4"/>
  <c r="CY20" i="4" s="1"/>
  <c r="CW20" i="4"/>
  <c r="O67" i="4"/>
  <c r="L67" i="4" s="1"/>
  <c r="DA20" i="4"/>
  <c r="CX20" i="4" s="1"/>
  <c r="DA38" i="4"/>
  <c r="CX38" i="4" s="1"/>
  <c r="DA40" i="4"/>
  <c r="CX40" i="4" s="1"/>
  <c r="DB84" i="4"/>
  <c r="CY84" i="4" s="1"/>
  <c r="CW94" i="4"/>
  <c r="DB24" i="4"/>
  <c r="CY24" i="4" s="1"/>
  <c r="CW24" i="4"/>
  <c r="DA48" i="4"/>
  <c r="CX48" i="4" s="1"/>
  <c r="CW48" i="4"/>
  <c r="DB80" i="4"/>
  <c r="DA80" i="4"/>
  <c r="CX80" i="4" s="1"/>
  <c r="CX81" i="4" s="1"/>
  <c r="CW80" i="4"/>
  <c r="CW81" i="4" s="1"/>
  <c r="BY59" i="4"/>
  <c r="BV59" i="4" s="1"/>
  <c r="DB40" i="4"/>
  <c r="DB54" i="4"/>
  <c r="CY54" i="4" s="1"/>
  <c r="DB58" i="4"/>
  <c r="DB82" i="4"/>
  <c r="DB87" i="4" s="1"/>
  <c r="CZ99" i="4"/>
  <c r="CZ21" i="4"/>
  <c r="CW16" i="4"/>
  <c r="DA41" i="4"/>
  <c r="CX41" i="4" s="1"/>
  <c r="DB41" i="4"/>
  <c r="CY41" i="4" s="1"/>
  <c r="DB68" i="4"/>
  <c r="CY68" i="4" s="1"/>
  <c r="CW68" i="4"/>
  <c r="K67" i="4"/>
  <c r="CI22" i="4"/>
  <c r="CW10" i="4"/>
  <c r="CW15" i="4" s="1"/>
  <c r="DA52" i="4"/>
  <c r="CX52" i="4" s="1"/>
  <c r="DA82" i="4"/>
  <c r="DA87" i="4" s="1"/>
  <c r="CY94" i="4"/>
  <c r="CY99" i="4" s="1"/>
  <c r="DB32" i="4"/>
  <c r="CY32" i="4" s="1"/>
  <c r="DA32" i="4"/>
  <c r="CX32" i="4" s="1"/>
  <c r="CW32" i="4"/>
  <c r="CZ33" i="4"/>
  <c r="DA28" i="4"/>
  <c r="CW28" i="4"/>
  <c r="DA50" i="4"/>
  <c r="CX50" i="4" s="1"/>
  <c r="CW50" i="4"/>
  <c r="P39" i="4"/>
  <c r="AI55" i="4"/>
  <c r="AF55" i="4" s="1"/>
  <c r="CM32" i="4"/>
  <c r="CJ32" i="4" s="1"/>
  <c r="CY9" i="4"/>
  <c r="CZ15" i="4"/>
  <c r="CW38" i="4"/>
  <c r="CW56" i="4"/>
  <c r="CW62" i="4"/>
  <c r="DA70" i="4"/>
  <c r="CX70" i="4" s="1"/>
  <c r="CX75" i="4" s="1"/>
  <c r="CZ81" i="4"/>
  <c r="DA97" i="4"/>
  <c r="CX97" i="4" s="1"/>
  <c r="DA31" i="4"/>
  <c r="CX31" i="4" s="1"/>
  <c r="DB31" i="4"/>
  <c r="CY31" i="4" s="1"/>
  <c r="CW31" i="4"/>
  <c r="DB44" i="4"/>
  <c r="CY44" i="4" s="1"/>
  <c r="CW44" i="4"/>
  <c r="CZ75" i="4"/>
  <c r="AE55" i="4"/>
  <c r="DA26" i="4"/>
  <c r="CX26" i="4" s="1"/>
  <c r="CW58" i="4"/>
  <c r="CW63" i="4" s="1"/>
  <c r="CW84" i="4"/>
  <c r="DA95" i="4"/>
  <c r="CX95" i="4" s="1"/>
  <c r="DA49" i="4"/>
  <c r="CX49" i="4" s="1"/>
  <c r="DB49" i="4"/>
  <c r="CY49" i="4" s="1"/>
  <c r="CW49" i="4"/>
  <c r="DB25" i="4"/>
  <c r="CY25" i="4" s="1"/>
  <c r="CW25" i="4"/>
  <c r="DB64" i="4"/>
  <c r="DB69" i="4" s="1"/>
  <c r="DA47" i="4"/>
  <c r="CX47" i="4" s="1"/>
  <c r="DB47" i="4"/>
  <c r="CY47" i="4" s="1"/>
  <c r="CW47" i="4"/>
  <c r="CZ51" i="4"/>
  <c r="CW46" i="4"/>
  <c r="N39" i="4"/>
  <c r="CW52" i="4"/>
  <c r="CW82" i="4"/>
  <c r="DA98" i="4"/>
  <c r="CX98" i="4" s="1"/>
  <c r="DB34" i="4"/>
  <c r="CZ39" i="4"/>
  <c r="DA65" i="4"/>
  <c r="CX65" i="4" s="1"/>
  <c r="DB65" i="4"/>
  <c r="CY65" i="4" s="1"/>
  <c r="CW65" i="4"/>
  <c r="DA90" i="4"/>
  <c r="CX90" i="4" s="1"/>
  <c r="CW90" i="4"/>
  <c r="CZ69" i="4"/>
  <c r="CW64" i="4"/>
  <c r="DA61" i="4"/>
  <c r="CX61" i="4" s="1"/>
  <c r="DB61" i="4"/>
  <c r="CY61" i="4" s="1"/>
  <c r="K42" i="4"/>
  <c r="DA92" i="4"/>
  <c r="CX92" i="4" s="1"/>
  <c r="CW92" i="4"/>
  <c r="O68" i="4"/>
  <c r="L68" i="4" s="1"/>
  <c r="CI32" i="4"/>
  <c r="DA8" i="4"/>
  <c r="CX8" i="4" s="1"/>
  <c r="DB48" i="4"/>
  <c r="CY48" i="4" s="1"/>
  <c r="CZ57" i="4"/>
  <c r="DB66" i="4"/>
  <c r="CY66" i="4" s="1"/>
  <c r="CW70" i="4"/>
  <c r="DA91" i="4"/>
  <c r="CX91" i="4" s="1"/>
  <c r="DA94" i="4"/>
  <c r="CZ27" i="4"/>
  <c r="CW22" i="4"/>
  <c r="DB287" i="4"/>
  <c r="CY282" i="4"/>
  <c r="CY287" i="4" s="1"/>
  <c r="DA287" i="4"/>
  <c r="CX282" i="4"/>
  <c r="CX287" i="4" s="1"/>
  <c r="CW287" i="4"/>
  <c r="CX276" i="4"/>
  <c r="CX281" i="4" s="1"/>
  <c r="CW281" i="4"/>
  <c r="DB275" i="4"/>
  <c r="CY270" i="4"/>
  <c r="DA269" i="4"/>
  <c r="CX264" i="4"/>
  <c r="CX269" i="4" s="1"/>
  <c r="DB269" i="4"/>
  <c r="CY264" i="4"/>
  <c r="CY269" i="4" s="1"/>
  <c r="CW269" i="4"/>
  <c r="DA263" i="4"/>
  <c r="CX258" i="4"/>
  <c r="CX263" i="4" s="1"/>
  <c r="DB257" i="4"/>
  <c r="CY252" i="4"/>
  <c r="CY257" i="4" s="1"/>
  <c r="DB245" i="4"/>
  <c r="CY240" i="4"/>
  <c r="CX245" i="4"/>
  <c r="DA245" i="4"/>
  <c r="CY234" i="4"/>
  <c r="CY239" i="4" s="1"/>
  <c r="DB239" i="4"/>
  <c r="DA239" i="4"/>
  <c r="CX234" i="4"/>
  <c r="CX239" i="4" s="1"/>
  <c r="CX222" i="4"/>
  <c r="CX227" i="4" s="1"/>
  <c r="DA221" i="4"/>
  <c r="CX217" i="4"/>
  <c r="CX221" i="4" s="1"/>
  <c r="DB215" i="4"/>
  <c r="CY210" i="4"/>
  <c r="CY215" i="4" s="1"/>
  <c r="CW215" i="4"/>
  <c r="DA209" i="4"/>
  <c r="CX204" i="4"/>
  <c r="CX209" i="4" s="1"/>
  <c r="DB203" i="4"/>
  <c r="CY198" i="4"/>
  <c r="CY203" i="4" s="1"/>
  <c r="DA203" i="4"/>
  <c r="CX198" i="4"/>
  <c r="CX203" i="4" s="1"/>
  <c r="CW203" i="4"/>
  <c r="CY191" i="4"/>
  <c r="CX191" i="4"/>
  <c r="CX196" i="4" s="1"/>
  <c r="CY185" i="4"/>
  <c r="CX185" i="4"/>
  <c r="CY179" i="4"/>
  <c r="CX179" i="4"/>
  <c r="DA178" i="4"/>
  <c r="CW178" i="4"/>
  <c r="CY167" i="4"/>
  <c r="DA172" i="4"/>
  <c r="CX167" i="4"/>
  <c r="CX172" i="4" s="1"/>
  <c r="DA166" i="4"/>
  <c r="CX161" i="4"/>
  <c r="CW166" i="4"/>
  <c r="CX155" i="4"/>
  <c r="DB160" i="4"/>
  <c r="CX149" i="4"/>
  <c r="DB154" i="4"/>
  <c r="CY149" i="4"/>
  <c r="CX143" i="4"/>
  <c r="CX148" i="4" s="1"/>
  <c r="DB142" i="4"/>
  <c r="CY137" i="4"/>
  <c r="CY142" i="4" s="1"/>
  <c r="CX137" i="4"/>
  <c r="CY131" i="4"/>
  <c r="CY136" i="4" s="1"/>
  <c r="CX131" i="4"/>
  <c r="CY125" i="4"/>
  <c r="CX125" i="4"/>
  <c r="DA124" i="4"/>
  <c r="CX119" i="4"/>
  <c r="CX124" i="4" s="1"/>
  <c r="DB124" i="4"/>
  <c r="CY119" i="4"/>
  <c r="CY124" i="4" s="1"/>
  <c r="CW124" i="4"/>
  <c r="CY107" i="4"/>
  <c r="DA112" i="4"/>
  <c r="CX107" i="4"/>
  <c r="CX112" i="4" s="1"/>
  <c r="DA106" i="4"/>
  <c r="CX101" i="4"/>
  <c r="CW106" i="4"/>
  <c r="CX88" i="4"/>
  <c r="CY88" i="4"/>
  <c r="DA75" i="4"/>
  <c r="CX64" i="4"/>
  <c r="CY64" i="4"/>
  <c r="DA63" i="4"/>
  <c r="CX58" i="4"/>
  <c r="CY58" i="4"/>
  <c r="CX46" i="4"/>
  <c r="CY46" i="4"/>
  <c r="DA45" i="4"/>
  <c r="DA39" i="4"/>
  <c r="CX34" i="4"/>
  <c r="CX39" i="4" s="1"/>
  <c r="CW39" i="4"/>
  <c r="CY28" i="4"/>
  <c r="CY22" i="4"/>
  <c r="CX22" i="4"/>
  <c r="CX27" i="4" s="1"/>
  <c r="CX16" i="4"/>
  <c r="DB21" i="4"/>
  <c r="CY16" i="4"/>
  <c r="DA15" i="4"/>
  <c r="DB15" i="4"/>
  <c r="CX4" i="4"/>
  <c r="BZ177" i="4"/>
  <c r="BW177" i="4" s="1"/>
  <c r="CI16" i="4"/>
  <c r="CI49" i="4"/>
  <c r="CN151" i="4"/>
  <c r="CK151" i="4" s="1"/>
  <c r="CI168" i="4"/>
  <c r="CM208" i="4"/>
  <c r="CJ208" i="4" s="1"/>
  <c r="CM260" i="4"/>
  <c r="CJ260" i="4" s="1"/>
  <c r="CM23" i="4"/>
  <c r="CJ23" i="4" s="1"/>
  <c r="CN173" i="4"/>
  <c r="CK173" i="4" s="1"/>
  <c r="CI208" i="4"/>
  <c r="CM224" i="4"/>
  <c r="CJ224" i="4" s="1"/>
  <c r="BY26" i="4"/>
  <c r="BV26" i="4" s="1"/>
  <c r="BY85" i="4"/>
  <c r="BV85" i="4" s="1"/>
  <c r="BZ101" i="4"/>
  <c r="BZ106" i="4" s="1"/>
  <c r="CN70" i="4"/>
  <c r="CK70" i="4" s="1"/>
  <c r="CI153" i="4"/>
  <c r="CM194" i="4"/>
  <c r="CJ194" i="4" s="1"/>
  <c r="CI214" i="4"/>
  <c r="CI117" i="4"/>
  <c r="BK115" i="4"/>
  <c r="BH115" i="4" s="1"/>
  <c r="CI48" i="4"/>
  <c r="CI151" i="4"/>
  <c r="CI194" i="4"/>
  <c r="CM238" i="4"/>
  <c r="CJ238" i="4" s="1"/>
  <c r="CM53" i="4"/>
  <c r="CJ53" i="4" s="1"/>
  <c r="CI110" i="4"/>
  <c r="CM150" i="4"/>
  <c r="CJ150" i="4" s="1"/>
  <c r="CI165" i="4"/>
  <c r="CM205" i="4"/>
  <c r="CJ205" i="4" s="1"/>
  <c r="CI163" i="4"/>
  <c r="CM108" i="4"/>
  <c r="CJ108" i="4" s="1"/>
  <c r="CI270" i="4"/>
  <c r="CI127" i="4"/>
  <c r="CI28" i="4"/>
  <c r="CL166" i="4"/>
  <c r="CN31" i="4"/>
  <c r="CK31" i="4" s="1"/>
  <c r="CK33" i="4" s="1"/>
  <c r="CM47" i="4"/>
  <c r="CJ47" i="4" s="1"/>
  <c r="CI108" i="4"/>
  <c r="CN147" i="4"/>
  <c r="CK147" i="4" s="1"/>
  <c r="CM25" i="4"/>
  <c r="CJ25" i="4" s="1"/>
  <c r="CN159" i="4"/>
  <c r="CK159" i="4" s="1"/>
  <c r="CN252" i="4"/>
  <c r="CK252" i="4" s="1"/>
  <c r="CM278" i="4"/>
  <c r="CJ278" i="4" s="1"/>
  <c r="CM31" i="4"/>
  <c r="CJ31" i="4" s="1"/>
  <c r="CI147" i="4"/>
  <c r="CN157" i="4"/>
  <c r="CK157" i="4" s="1"/>
  <c r="CI177" i="4"/>
  <c r="CI278" i="4"/>
  <c r="CI159" i="4"/>
  <c r="CM26" i="4"/>
  <c r="CJ26" i="4" s="1"/>
  <c r="CN56" i="4"/>
  <c r="CK56" i="4" s="1"/>
  <c r="CI47" i="4"/>
  <c r="CM132" i="4"/>
  <c r="CJ132" i="4" s="1"/>
  <c r="CM102" i="4"/>
  <c r="CJ102" i="4" s="1"/>
  <c r="CN163" i="4"/>
  <c r="CK163" i="4" s="1"/>
  <c r="CK166" i="4" s="1"/>
  <c r="CN191" i="4"/>
  <c r="CI89" i="4"/>
  <c r="CI280" i="4"/>
  <c r="AE6" i="4"/>
  <c r="CI260" i="4"/>
  <c r="CI52" i="4"/>
  <c r="CI26" i="4"/>
  <c r="CM34" i="4"/>
  <c r="CI50" i="4"/>
  <c r="CN143" i="4"/>
  <c r="CI193" i="4"/>
  <c r="CM104" i="4"/>
  <c r="CJ104" i="4" s="1"/>
  <c r="CM122" i="4"/>
  <c r="CJ122" i="4" s="1"/>
  <c r="BY64" i="4"/>
  <c r="CL196" i="4"/>
  <c r="CN122" i="4"/>
  <c r="CK122" i="4" s="1"/>
  <c r="CI104" i="4"/>
  <c r="CI157" i="4"/>
  <c r="CI175" i="4"/>
  <c r="CN127" i="4"/>
  <c r="CK127" i="4" s="1"/>
  <c r="BU258" i="4"/>
  <c r="CN51" i="4"/>
  <c r="CI188" i="4"/>
  <c r="CI30" i="4"/>
  <c r="CM133" i="4"/>
  <c r="CJ133" i="4" s="1"/>
  <c r="CI186" i="4"/>
  <c r="CI133" i="4"/>
  <c r="CI238" i="4"/>
  <c r="O253" i="4"/>
  <c r="L253" i="4" s="1"/>
  <c r="BY29" i="4"/>
  <c r="BV29" i="4" s="1"/>
  <c r="CL51" i="4"/>
  <c r="CM52" i="4"/>
  <c r="CJ52" i="4" s="1"/>
  <c r="BY126" i="4"/>
  <c r="BV126" i="4" s="1"/>
  <c r="CM97" i="4"/>
  <c r="CJ97" i="4" s="1"/>
  <c r="CI152" i="4"/>
  <c r="CM171" i="4"/>
  <c r="CJ171" i="4" s="1"/>
  <c r="CM186" i="4"/>
  <c r="CJ186" i="4" s="1"/>
  <c r="CN276" i="4"/>
  <c r="CK276" i="4" s="1"/>
  <c r="CI171" i="4"/>
  <c r="CM235" i="4"/>
  <c r="CJ235" i="4" s="1"/>
  <c r="CM276" i="4"/>
  <c r="CM281" i="4" s="1"/>
  <c r="CI201" i="4"/>
  <c r="CM174" i="4"/>
  <c r="CJ174" i="4" s="1"/>
  <c r="CI235" i="4"/>
  <c r="CI187" i="4"/>
  <c r="CI24" i="4"/>
  <c r="CL33" i="4"/>
  <c r="CM55" i="4"/>
  <c r="CJ55" i="4" s="1"/>
  <c r="CI95" i="4"/>
  <c r="CI176" i="4"/>
  <c r="CN193" i="4"/>
  <c r="CK193" i="4" s="1"/>
  <c r="CM207" i="4"/>
  <c r="CJ207" i="4" s="1"/>
  <c r="CK51" i="4"/>
  <c r="CK27" i="4"/>
  <c r="BK146" i="4"/>
  <c r="BH146" i="4" s="1"/>
  <c r="CM12" i="4"/>
  <c r="CJ12" i="4" s="1"/>
  <c r="CN55" i="4"/>
  <c r="CK55" i="4" s="1"/>
  <c r="CM98" i="4"/>
  <c r="CJ98" i="4" s="1"/>
  <c r="CI174" i="4"/>
  <c r="CM243" i="4"/>
  <c r="CJ243" i="4" s="1"/>
  <c r="CN280" i="4"/>
  <c r="CK280" i="4" s="1"/>
  <c r="CM182" i="4"/>
  <c r="CJ182" i="4" s="1"/>
  <c r="CN27" i="4"/>
  <c r="CI98" i="4"/>
  <c r="CN175" i="4"/>
  <c r="CK175" i="4" s="1"/>
  <c r="CI207" i="4"/>
  <c r="CM241" i="4"/>
  <c r="CJ241" i="4" s="1"/>
  <c r="CL154" i="4"/>
  <c r="CN182" i="4"/>
  <c r="CK182" i="4" s="1"/>
  <c r="CI11" i="4"/>
  <c r="CI12" i="4"/>
  <c r="BW21" i="4"/>
  <c r="CI225" i="4"/>
  <c r="CM187" i="4"/>
  <c r="CJ187" i="4" s="1"/>
  <c r="CM88" i="4"/>
  <c r="CM156" i="4"/>
  <c r="CJ156" i="4" s="1"/>
  <c r="CM211" i="4"/>
  <c r="CJ211" i="4" s="1"/>
  <c r="CI274" i="4"/>
  <c r="BY52" i="4"/>
  <c r="BY57" i="4" s="1"/>
  <c r="CI25" i="4"/>
  <c r="CI88" i="4"/>
  <c r="CI132" i="4"/>
  <c r="CI156" i="4"/>
  <c r="CI211" i="4"/>
  <c r="CI272" i="4"/>
  <c r="CM225" i="4"/>
  <c r="CJ225" i="4" s="1"/>
  <c r="CL190" i="4"/>
  <c r="CM179" i="4"/>
  <c r="CJ179" i="4" s="1"/>
  <c r="CI179" i="4"/>
  <c r="BY14" i="4"/>
  <c r="BV14" i="4" s="1"/>
  <c r="CM198" i="4"/>
  <c r="BG158" i="4"/>
  <c r="BY10" i="4"/>
  <c r="BV10" i="4" s="1"/>
  <c r="CN92" i="4"/>
  <c r="CK92" i="4" s="1"/>
  <c r="CI259" i="4"/>
  <c r="CM169" i="4"/>
  <c r="CJ169" i="4" s="1"/>
  <c r="CN212" i="4"/>
  <c r="CK212" i="4" s="1"/>
  <c r="CM262" i="4"/>
  <c r="CJ262" i="4" s="1"/>
  <c r="CL215" i="4"/>
  <c r="CN7" i="4"/>
  <c r="CK7" i="4" s="1"/>
  <c r="CM7" i="4"/>
  <c r="CJ7" i="4" s="1"/>
  <c r="BY258" i="4"/>
  <c r="CI92" i="4"/>
  <c r="CM167" i="4"/>
  <c r="CI289" i="4"/>
  <c r="BL163" i="4"/>
  <c r="BI163" i="4" s="1"/>
  <c r="BU17" i="4"/>
  <c r="BZ246" i="4"/>
  <c r="BW246" i="4" s="1"/>
  <c r="CI167" i="4"/>
  <c r="CI212" i="4"/>
  <c r="CM247" i="4"/>
  <c r="CJ247" i="4" s="1"/>
  <c r="CM11" i="4"/>
  <c r="CJ11" i="4" s="1"/>
  <c r="CM41" i="4"/>
  <c r="CJ41" i="4" s="1"/>
  <c r="CI54" i="4"/>
  <c r="CI57" i="4" s="1"/>
  <c r="CL172" i="4"/>
  <c r="CM188" i="4"/>
  <c r="CJ188" i="4" s="1"/>
  <c r="CM204" i="4"/>
  <c r="CN114" i="4"/>
  <c r="CK114" i="4" s="1"/>
  <c r="CM228" i="4"/>
  <c r="CJ228" i="4" s="1"/>
  <c r="CI228" i="4"/>
  <c r="BU120" i="4"/>
  <c r="CN10" i="4"/>
  <c r="CI41" i="4"/>
  <c r="CM155" i="4"/>
  <c r="CJ155" i="4" s="1"/>
  <c r="CI199" i="4"/>
  <c r="CM114" i="4"/>
  <c r="CJ114" i="4" s="1"/>
  <c r="CM22" i="4"/>
  <c r="CJ22" i="4" s="1"/>
  <c r="CI204" i="4"/>
  <c r="CL257" i="4"/>
  <c r="CL263" i="4"/>
  <c r="BZ76" i="4"/>
  <c r="BW76" i="4" s="1"/>
  <c r="CL27" i="4"/>
  <c r="CM170" i="4"/>
  <c r="CJ170" i="4" s="1"/>
  <c r="CM270" i="4"/>
  <c r="CJ270" i="4" s="1"/>
  <c r="CN62" i="4"/>
  <c r="CK62" i="4" s="1"/>
  <c r="CN68" i="4"/>
  <c r="CK68" i="4" s="1"/>
  <c r="CI68" i="4"/>
  <c r="CI155" i="4"/>
  <c r="CM168" i="4"/>
  <c r="CJ168" i="4" s="1"/>
  <c r="CM213" i="4"/>
  <c r="CJ213" i="4" s="1"/>
  <c r="CL293" i="4"/>
  <c r="BG135" i="4"/>
  <c r="BU286" i="4"/>
  <c r="CI91" i="4"/>
  <c r="CL160" i="4"/>
  <c r="CI170" i="4"/>
  <c r="CM62" i="4"/>
  <c r="CJ62" i="4" s="1"/>
  <c r="CN140" i="4"/>
  <c r="CK140" i="4" s="1"/>
  <c r="CI140" i="4"/>
  <c r="CL118" i="4"/>
  <c r="CI113" i="4"/>
  <c r="BY199" i="4"/>
  <c r="BV199" i="4" s="1"/>
  <c r="BU284" i="4"/>
  <c r="CM43" i="4"/>
  <c r="CJ43" i="4" s="1"/>
  <c r="CM206" i="4"/>
  <c r="CJ206" i="4" s="1"/>
  <c r="CI258" i="4"/>
  <c r="CL227" i="4"/>
  <c r="CI85" i="4"/>
  <c r="CN85" i="4"/>
  <c r="CK85" i="4" s="1"/>
  <c r="CM85" i="4"/>
  <c r="CJ85" i="4" s="1"/>
  <c r="CN237" i="4"/>
  <c r="CK237" i="4" s="1"/>
  <c r="CM237" i="4"/>
  <c r="CJ237" i="4" s="1"/>
  <c r="CL99" i="4"/>
  <c r="CN72" i="4"/>
  <c r="CK72" i="4" s="1"/>
  <c r="CI72" i="4"/>
  <c r="CN183" i="4"/>
  <c r="CK183" i="4" s="1"/>
  <c r="CM183" i="4"/>
  <c r="CJ183" i="4" s="1"/>
  <c r="CI183" i="4"/>
  <c r="CN60" i="4"/>
  <c r="CK60" i="4" s="1"/>
  <c r="CM60" i="4"/>
  <c r="CJ60" i="4" s="1"/>
  <c r="CI60" i="4"/>
  <c r="CL87" i="4"/>
  <c r="CI82" i="4"/>
  <c r="CI223" i="4"/>
  <c r="CN223" i="4"/>
  <c r="CK223" i="4" s="1"/>
  <c r="CM223" i="4"/>
  <c r="CJ223" i="4" s="1"/>
  <c r="CN86" i="4"/>
  <c r="CK86" i="4" s="1"/>
  <c r="CI86" i="4"/>
  <c r="BX33" i="4"/>
  <c r="BY50" i="4"/>
  <c r="BV50" i="4" s="1"/>
  <c r="BZ198" i="4"/>
  <c r="BZ203" i="4" s="1"/>
  <c r="CN90" i="4"/>
  <c r="CK90" i="4" s="1"/>
  <c r="CM94" i="4"/>
  <c r="CI102" i="4"/>
  <c r="CN107" i="4"/>
  <c r="CK107" i="4" s="1"/>
  <c r="CM158" i="4"/>
  <c r="CJ158" i="4" s="1"/>
  <c r="CK172" i="4"/>
  <c r="CI173" i="4"/>
  <c r="CI243" i="4"/>
  <c r="CL251" i="4"/>
  <c r="CM267" i="4"/>
  <c r="CJ267" i="4" s="1"/>
  <c r="CI271" i="4"/>
  <c r="CN80" i="4"/>
  <c r="CK80" i="4" s="1"/>
  <c r="CI80" i="4"/>
  <c r="CM80" i="4"/>
  <c r="CJ80" i="4" s="1"/>
  <c r="CN236" i="4"/>
  <c r="CK236" i="4" s="1"/>
  <c r="CI236" i="4"/>
  <c r="CN84" i="4"/>
  <c r="CK84" i="4" s="1"/>
  <c r="CI84" i="4"/>
  <c r="CL184" i="4"/>
  <c r="CN65" i="4"/>
  <c r="CK65" i="4" s="1"/>
  <c r="CI65" i="4"/>
  <c r="CN234" i="4"/>
  <c r="CI234" i="4"/>
  <c r="CN78" i="4"/>
  <c r="CK78" i="4" s="1"/>
  <c r="CM78" i="4"/>
  <c r="CJ78" i="4" s="1"/>
  <c r="CI78" i="4"/>
  <c r="CN180" i="4"/>
  <c r="CK180" i="4" s="1"/>
  <c r="CM180" i="4"/>
  <c r="CI180" i="4"/>
  <c r="CN232" i="4"/>
  <c r="CK232" i="4" s="1"/>
  <c r="CM232" i="4"/>
  <c r="CJ232" i="4" s="1"/>
  <c r="CI232" i="4"/>
  <c r="CL75" i="4"/>
  <c r="CI70" i="4"/>
  <c r="CM59" i="4"/>
  <c r="CJ59" i="4" s="1"/>
  <c r="CI59" i="4"/>
  <c r="CN59" i="4"/>
  <c r="CK59" i="4" s="1"/>
  <c r="BU170" i="4"/>
  <c r="BU202" i="4"/>
  <c r="BU260" i="4"/>
  <c r="CL45" i="4"/>
  <c r="CM162" i="4"/>
  <c r="CJ162" i="4" s="1"/>
  <c r="CN172" i="4"/>
  <c r="CM192" i="4"/>
  <c r="CJ192" i="4" s="1"/>
  <c r="CN210" i="4"/>
  <c r="CL239" i="4"/>
  <c r="CI241" i="4"/>
  <c r="CM261" i="4"/>
  <c r="CJ261" i="4" s="1"/>
  <c r="CN74" i="4"/>
  <c r="CK74" i="4" s="1"/>
  <c r="CI74" i="4"/>
  <c r="CL63" i="4"/>
  <c r="CM58" i="4"/>
  <c r="CI58" i="4"/>
  <c r="CN58" i="4"/>
  <c r="CN79" i="4"/>
  <c r="CK79" i="4" s="1"/>
  <c r="CI79" i="4"/>
  <c r="CN185" i="4"/>
  <c r="CM185" i="4"/>
  <c r="CJ185" i="4" s="1"/>
  <c r="CI185" i="4"/>
  <c r="CN202" i="4"/>
  <c r="CK202" i="4" s="1"/>
  <c r="CI202" i="4"/>
  <c r="BY210" i="4"/>
  <c r="BV210" i="4" s="1"/>
  <c r="CM18" i="4"/>
  <c r="CJ18" i="4" s="1"/>
  <c r="CI43" i="4"/>
  <c r="CN103" i="4"/>
  <c r="CK103" i="4" s="1"/>
  <c r="CM146" i="4"/>
  <c r="CJ146" i="4" s="1"/>
  <c r="CI158" i="4"/>
  <c r="CM176" i="4"/>
  <c r="CJ176" i="4" s="1"/>
  <c r="CI206" i="4"/>
  <c r="CI237" i="4"/>
  <c r="CI247" i="4"/>
  <c r="CI267" i="4"/>
  <c r="CN274" i="4"/>
  <c r="CK274" i="4" s="1"/>
  <c r="CM282" i="4"/>
  <c r="CM287" i="4" s="1"/>
  <c r="CN67" i="4"/>
  <c r="CK67" i="4" s="1"/>
  <c r="CI67" i="4"/>
  <c r="CN200" i="4"/>
  <c r="CK200" i="4" s="1"/>
  <c r="CI200" i="4"/>
  <c r="CN44" i="4"/>
  <c r="CK44" i="4" s="1"/>
  <c r="CI44" i="4"/>
  <c r="CN73" i="4"/>
  <c r="CK73" i="4" s="1"/>
  <c r="CI73" i="4"/>
  <c r="CN42" i="4"/>
  <c r="CK42" i="4" s="1"/>
  <c r="CI42" i="4"/>
  <c r="CN38" i="4"/>
  <c r="CK38" i="4" s="1"/>
  <c r="CI38" i="4"/>
  <c r="CN254" i="4"/>
  <c r="CK254" i="4" s="1"/>
  <c r="CI254" i="4"/>
  <c r="BY176" i="4"/>
  <c r="BV176" i="4" s="1"/>
  <c r="BU219" i="4"/>
  <c r="CN94" i="4"/>
  <c r="CN99" i="4" s="1"/>
  <c r="CN101" i="4"/>
  <c r="CI162" i="4"/>
  <c r="CI192" i="4"/>
  <c r="CN222" i="4"/>
  <c r="CN240" i="4"/>
  <c r="CK240" i="4" s="1"/>
  <c r="CK245" i="4" s="1"/>
  <c r="CI261" i="4"/>
  <c r="CM37" i="4"/>
  <c r="CJ37" i="4" s="1"/>
  <c r="CN37" i="4"/>
  <c r="CK37" i="4" s="1"/>
  <c r="CI37" i="4"/>
  <c r="CN66" i="4"/>
  <c r="CK66" i="4" s="1"/>
  <c r="CI66" i="4"/>
  <c r="CL203" i="4"/>
  <c r="CI198" i="4"/>
  <c r="CN137" i="4"/>
  <c r="CM137" i="4"/>
  <c r="CJ137" i="4" s="1"/>
  <c r="CL142" i="4"/>
  <c r="CI137" i="4"/>
  <c r="CN17" i="4"/>
  <c r="CK17" i="4" s="1"/>
  <c r="CM17" i="4"/>
  <c r="CJ17" i="4" s="1"/>
  <c r="CI17" i="4"/>
  <c r="CL21" i="4"/>
  <c r="CL39" i="4"/>
  <c r="CI34" i="4"/>
  <c r="BY103" i="4"/>
  <c r="BV103" i="4" s="1"/>
  <c r="CI18" i="4"/>
  <c r="CI90" i="4"/>
  <c r="CN113" i="4"/>
  <c r="CI146" i="4"/>
  <c r="CN153" i="4"/>
  <c r="CK153" i="4" s="1"/>
  <c r="CL209" i="4"/>
  <c r="CM226" i="4"/>
  <c r="CJ226" i="4" s="1"/>
  <c r="CM244" i="4"/>
  <c r="CJ244" i="4" s="1"/>
  <c r="CL269" i="4"/>
  <c r="CN181" i="4"/>
  <c r="CK181" i="4" s="1"/>
  <c r="CM181" i="4"/>
  <c r="CJ181" i="4" s="1"/>
  <c r="CI181" i="4"/>
  <c r="CM61" i="4"/>
  <c r="CJ61" i="4" s="1"/>
  <c r="CN61" i="4"/>
  <c r="CK61" i="4" s="1"/>
  <c r="CI61" i="4"/>
  <c r="CN138" i="4"/>
  <c r="CK138" i="4" s="1"/>
  <c r="CI138" i="4"/>
  <c r="CN120" i="4"/>
  <c r="CK120" i="4" s="1"/>
  <c r="CM120" i="4"/>
  <c r="CJ120" i="4" s="1"/>
  <c r="CI120" i="4"/>
  <c r="CN229" i="4"/>
  <c r="CK229" i="4" s="1"/>
  <c r="CM229" i="4"/>
  <c r="CI229" i="4"/>
  <c r="CN20" i="4"/>
  <c r="CK20" i="4" s="1"/>
  <c r="CI20" i="4"/>
  <c r="CL69" i="4"/>
  <c r="CI64" i="4"/>
  <c r="BY40" i="4"/>
  <c r="BV40" i="4" s="1"/>
  <c r="CM64" i="4"/>
  <c r="CJ64" i="4" s="1"/>
  <c r="CJ69" i="4" s="1"/>
  <c r="CN82" i="4"/>
  <c r="CK82" i="4" s="1"/>
  <c r="CM96" i="4"/>
  <c r="CJ96" i="4" s="1"/>
  <c r="CK209" i="4"/>
  <c r="CI210" i="4"/>
  <c r="CI244" i="4"/>
  <c r="CN258" i="4"/>
  <c r="CN263" i="4" s="1"/>
  <c r="CM19" i="4"/>
  <c r="CJ19" i="4" s="1"/>
  <c r="CI19" i="4"/>
  <c r="CN19" i="4"/>
  <c r="CK19" i="4" s="1"/>
  <c r="CI126" i="4"/>
  <c r="CN126" i="4"/>
  <c r="CK126" i="4" s="1"/>
  <c r="CM126" i="4"/>
  <c r="CJ126" i="4" s="1"/>
  <c r="CL9" i="4"/>
  <c r="CI4" i="4"/>
  <c r="CN4" i="4"/>
  <c r="CM4" i="4"/>
  <c r="CN115" i="4"/>
  <c r="CK115" i="4" s="1"/>
  <c r="CI115" i="4"/>
  <c r="CI5" i="4"/>
  <c r="CM5" i="4"/>
  <c r="CJ5" i="4" s="1"/>
  <c r="CN5" i="4"/>
  <c r="CK5" i="4" s="1"/>
  <c r="CN189" i="4"/>
  <c r="CK189" i="4" s="1"/>
  <c r="CM189" i="4"/>
  <c r="CJ189" i="4" s="1"/>
  <c r="CI189" i="4"/>
  <c r="CN14" i="4"/>
  <c r="CK14" i="4" s="1"/>
  <c r="CI14" i="4"/>
  <c r="CL112" i="4"/>
  <c r="CI107" i="4"/>
  <c r="CM86" i="4"/>
  <c r="CJ86" i="4" s="1"/>
  <c r="CM91" i="4"/>
  <c r="CJ91" i="4" s="1"/>
  <c r="CI103" i="4"/>
  <c r="CN209" i="4"/>
  <c r="CM222" i="4"/>
  <c r="CJ222" i="4" s="1"/>
  <c r="CM13" i="4"/>
  <c r="CJ13" i="4" s="1"/>
  <c r="CI13" i="4"/>
  <c r="CN13" i="4"/>
  <c r="CK13" i="4" s="1"/>
  <c r="CN36" i="4"/>
  <c r="CK36" i="4" s="1"/>
  <c r="CI36" i="4"/>
  <c r="CN116" i="4"/>
  <c r="CK116" i="4" s="1"/>
  <c r="CM116" i="4"/>
  <c r="CJ116" i="4" s="1"/>
  <c r="CI116" i="4"/>
  <c r="CN76" i="4"/>
  <c r="CM76" i="4"/>
  <c r="CJ76" i="4" s="1"/>
  <c r="CL81" i="4"/>
  <c r="CI76" i="4"/>
  <c r="CN109" i="4"/>
  <c r="CK109" i="4" s="1"/>
  <c r="CI109" i="4"/>
  <c r="CN141" i="4"/>
  <c r="CK141" i="4" s="1"/>
  <c r="CM141" i="4"/>
  <c r="CJ141" i="4" s="1"/>
  <c r="CI141" i="4"/>
  <c r="CI128" i="4"/>
  <c r="CN128" i="4"/>
  <c r="CK128" i="4" s="1"/>
  <c r="CM128" i="4"/>
  <c r="CJ128" i="4" s="1"/>
  <c r="CL15" i="4"/>
  <c r="CI10" i="4"/>
  <c r="BL37" i="4"/>
  <c r="BI37" i="4" s="1"/>
  <c r="CN230" i="4"/>
  <c r="CK230" i="4" s="1"/>
  <c r="CM230" i="4"/>
  <c r="CJ230" i="4" s="1"/>
  <c r="CI230" i="4"/>
  <c r="CL233" i="4"/>
  <c r="BK12" i="4"/>
  <c r="BH12" i="4" s="1"/>
  <c r="CL93" i="4"/>
  <c r="CI96" i="4"/>
  <c r="CM113" i="4"/>
  <c r="CJ113" i="4" s="1"/>
  <c r="CJ118" i="4" s="1"/>
  <c r="CI226" i="4"/>
  <c r="CI240" i="4"/>
  <c r="CM8" i="4"/>
  <c r="CJ8" i="4" s="1"/>
  <c r="CI8" i="4"/>
  <c r="CN111" i="4"/>
  <c r="CK111" i="4" s="1"/>
  <c r="CI111" i="4"/>
  <c r="CL178" i="4"/>
  <c r="CL148" i="4"/>
  <c r="CI253" i="4"/>
  <c r="CN253" i="4"/>
  <c r="CK253" i="4" s="1"/>
  <c r="CM253" i="4"/>
  <c r="CJ253" i="4" s="1"/>
  <c r="CN77" i="4"/>
  <c r="CK77" i="4" s="1"/>
  <c r="CI77" i="4"/>
  <c r="CN123" i="4"/>
  <c r="CK123" i="4" s="1"/>
  <c r="CI123" i="4"/>
  <c r="CN135" i="4"/>
  <c r="CK135" i="4" s="1"/>
  <c r="CI135" i="4"/>
  <c r="CM6" i="4"/>
  <c r="CJ6" i="4" s="1"/>
  <c r="CI6" i="4"/>
  <c r="BU40" i="4"/>
  <c r="BU45" i="4" s="1"/>
  <c r="CM82" i="4"/>
  <c r="CI94" i="4"/>
  <c r="CM110" i="4"/>
  <c r="CJ110" i="4" s="1"/>
  <c r="CL245" i="4"/>
  <c r="CM258" i="4"/>
  <c r="CN248" i="4"/>
  <c r="CK248" i="4" s="1"/>
  <c r="CI248" i="4"/>
  <c r="CN139" i="4"/>
  <c r="CK139" i="4" s="1"/>
  <c r="CM139" i="4"/>
  <c r="CJ139" i="4" s="1"/>
  <c r="CI139" i="4"/>
  <c r="CL136" i="4"/>
  <c r="CI131" i="4"/>
  <c r="CL106" i="4"/>
  <c r="CM129" i="4"/>
  <c r="CJ129" i="4" s="1"/>
  <c r="CN129" i="4"/>
  <c r="CK129" i="4" s="1"/>
  <c r="CI129" i="4"/>
  <c r="CN83" i="4"/>
  <c r="CK83" i="4" s="1"/>
  <c r="CM83" i="4"/>
  <c r="CJ83" i="4" s="1"/>
  <c r="CI83" i="4"/>
  <c r="CN40" i="4"/>
  <c r="CI40" i="4"/>
  <c r="CN256" i="4"/>
  <c r="CK256" i="4" s="1"/>
  <c r="CI256" i="4"/>
  <c r="CL124" i="4"/>
  <c r="CI119" i="4"/>
  <c r="CN119" i="4"/>
  <c r="CI255" i="4"/>
  <c r="CM255" i="4"/>
  <c r="CJ255" i="4" s="1"/>
  <c r="CN255" i="4"/>
  <c r="CK255" i="4" s="1"/>
  <c r="M39" i="4"/>
  <c r="BK123" i="4"/>
  <c r="BH123" i="4" s="1"/>
  <c r="BU193" i="4"/>
  <c r="BY284" i="4"/>
  <c r="BV284" i="4" s="1"/>
  <c r="CM14" i="4"/>
  <c r="CJ14" i="4" s="1"/>
  <c r="CM28" i="4"/>
  <c r="CJ28" i="4" s="1"/>
  <c r="CL57" i="4"/>
  <c r="CM89" i="4"/>
  <c r="CJ89" i="4" s="1"/>
  <c r="CM119" i="4"/>
  <c r="CJ119" i="4" s="1"/>
  <c r="CM131" i="4"/>
  <c r="CM143" i="4"/>
  <c r="CI161" i="4"/>
  <c r="CI169" i="4"/>
  <c r="CM177" i="4"/>
  <c r="CJ177" i="4" s="1"/>
  <c r="CI213" i="4"/>
  <c r="CI222" i="4"/>
  <c r="CM256" i="4"/>
  <c r="CJ256" i="4" s="1"/>
  <c r="CI262" i="4"/>
  <c r="CM271" i="4"/>
  <c r="CJ271" i="4" s="1"/>
  <c r="CL287" i="4"/>
  <c r="CM289" i="4"/>
  <c r="CJ289" i="4" s="1"/>
  <c r="CI231" i="4"/>
  <c r="CN231" i="4"/>
  <c r="CK231" i="4" s="1"/>
  <c r="CM231" i="4"/>
  <c r="CJ231" i="4" s="1"/>
  <c r="CL275" i="4"/>
  <c r="CN264" i="4"/>
  <c r="CM264" i="4"/>
  <c r="CI264" i="4"/>
  <c r="CM121" i="4"/>
  <c r="CJ121" i="4" s="1"/>
  <c r="CN121" i="4"/>
  <c r="CK121" i="4" s="1"/>
  <c r="CI121" i="4"/>
  <c r="CN246" i="4"/>
  <c r="CI246" i="4"/>
  <c r="CL130" i="4"/>
  <c r="CN125" i="4"/>
  <c r="CI125" i="4"/>
  <c r="CN71" i="4"/>
  <c r="CK71" i="4" s="1"/>
  <c r="CI71" i="4"/>
  <c r="CN35" i="4"/>
  <c r="CK35" i="4" s="1"/>
  <c r="CM35" i="4"/>
  <c r="CJ35" i="4" s="1"/>
  <c r="CI35" i="4"/>
  <c r="CL281" i="4"/>
  <c r="CN250" i="4"/>
  <c r="CK250" i="4" s="1"/>
  <c r="CI250" i="4"/>
  <c r="CN293" i="4"/>
  <c r="CK288" i="4"/>
  <c r="CK293" i="4" s="1"/>
  <c r="CM293" i="4"/>
  <c r="CJ288" i="4"/>
  <c r="CI293" i="4"/>
  <c r="CK270" i="4"/>
  <c r="CJ252" i="4"/>
  <c r="CJ246" i="4"/>
  <c r="CJ251" i="4" s="1"/>
  <c r="CN245" i="4"/>
  <c r="CJ234" i="4"/>
  <c r="CK228" i="4"/>
  <c r="CN221" i="4"/>
  <c r="CK221" i="4"/>
  <c r="CM221" i="4"/>
  <c r="CJ221" i="4"/>
  <c r="CJ210" i="4"/>
  <c r="CJ204" i="4"/>
  <c r="CK198" i="4"/>
  <c r="CJ198" i="4"/>
  <c r="CK191" i="4"/>
  <c r="CK179" i="4"/>
  <c r="CJ173" i="4"/>
  <c r="CN166" i="4"/>
  <c r="CK149" i="4"/>
  <c r="CJ149" i="4"/>
  <c r="CJ138" i="4"/>
  <c r="CK131" i="4"/>
  <c r="CJ125" i="4"/>
  <c r="CJ107" i="4"/>
  <c r="CJ101" i="4"/>
  <c r="CK94" i="4"/>
  <c r="CK99" i="4" s="1"/>
  <c r="CJ88" i="4"/>
  <c r="CJ77" i="4"/>
  <c r="CM75" i="4"/>
  <c r="CJ70" i="4"/>
  <c r="CJ75" i="4" s="1"/>
  <c r="CK64" i="4"/>
  <c r="CJ46" i="4"/>
  <c r="CJ40" i="4"/>
  <c r="CJ34" i="4"/>
  <c r="CK34" i="4"/>
  <c r="CK16" i="4"/>
  <c r="CJ16" i="4"/>
  <c r="CK10" i="4"/>
  <c r="CJ10" i="4"/>
  <c r="BK158" i="4"/>
  <c r="BH158" i="4" s="1"/>
  <c r="BY22" i="4"/>
  <c r="BV22" i="4" s="1"/>
  <c r="BZ64" i="4"/>
  <c r="BW64" i="4" s="1"/>
  <c r="BU175" i="4"/>
  <c r="BU214" i="4"/>
  <c r="O144" i="4"/>
  <c r="L144" i="4" s="1"/>
  <c r="BY34" i="4"/>
  <c r="BV34" i="4" s="1"/>
  <c r="BU189" i="4"/>
  <c r="BU26" i="4"/>
  <c r="N148" i="4"/>
  <c r="AW68" i="4"/>
  <c r="AT68" i="4" s="1"/>
  <c r="BG255" i="4"/>
  <c r="BU29" i="4"/>
  <c r="BY234" i="4"/>
  <c r="BV234" i="4" s="1"/>
  <c r="BU278" i="4"/>
  <c r="BX57" i="4"/>
  <c r="AS155" i="4"/>
  <c r="BZ52" i="4"/>
  <c r="BW52" i="4" s="1"/>
  <c r="BY94" i="4"/>
  <c r="BV94" i="4" s="1"/>
  <c r="BZ266" i="4"/>
  <c r="BW266" i="4" s="1"/>
  <c r="BU246" i="4"/>
  <c r="BU34" i="4"/>
  <c r="K144" i="4"/>
  <c r="K148" i="4" s="1"/>
  <c r="BY16" i="4"/>
  <c r="BV16" i="4" s="1"/>
  <c r="BY28" i="4"/>
  <c r="BV28" i="4" s="1"/>
  <c r="BU16" i="4"/>
  <c r="BK135" i="4"/>
  <c r="BH135" i="4" s="1"/>
  <c r="BG173" i="4"/>
  <c r="BU28" i="4"/>
  <c r="BU133" i="4"/>
  <c r="BY256" i="4"/>
  <c r="BV256" i="4" s="1"/>
  <c r="BU149" i="4"/>
  <c r="BX69" i="4"/>
  <c r="BU103" i="4"/>
  <c r="BY183" i="4"/>
  <c r="BV183" i="4" s="1"/>
  <c r="BY76" i="4"/>
  <c r="BV76" i="4" s="1"/>
  <c r="BY110" i="4"/>
  <c r="BV110" i="4" s="1"/>
  <c r="BY159" i="4"/>
  <c r="BV159" i="4" s="1"/>
  <c r="BU183" i="4"/>
  <c r="BU249" i="4"/>
  <c r="BZ290" i="4"/>
  <c r="BW290" i="4" s="1"/>
  <c r="BK88" i="4"/>
  <c r="BH88" i="4" s="1"/>
  <c r="BY186" i="4"/>
  <c r="BV186" i="4" s="1"/>
  <c r="BY211" i="4"/>
  <c r="BV211" i="4" s="1"/>
  <c r="BU247" i="4"/>
  <c r="BU290" i="4"/>
  <c r="K229" i="4"/>
  <c r="BK111" i="4"/>
  <c r="BH111" i="4" s="1"/>
  <c r="BU164" i="4"/>
  <c r="N233" i="4"/>
  <c r="O229" i="4"/>
  <c r="L229" i="4" s="1"/>
  <c r="L233" i="4" s="1"/>
  <c r="BU94" i="4"/>
  <c r="BZ123" i="4"/>
  <c r="BW123" i="4" s="1"/>
  <c r="BY146" i="4"/>
  <c r="BV146" i="4" s="1"/>
  <c r="BY219" i="4"/>
  <c r="BV219" i="4" s="1"/>
  <c r="BX148" i="4"/>
  <c r="BX172" i="4"/>
  <c r="BZ195" i="4"/>
  <c r="BW195" i="4" s="1"/>
  <c r="BU195" i="4"/>
  <c r="BU82" i="4"/>
  <c r="BY89" i="4"/>
  <c r="BV89" i="4" s="1"/>
  <c r="BU191" i="4"/>
  <c r="BU230" i="4"/>
  <c r="BU261" i="4"/>
  <c r="BY133" i="4"/>
  <c r="BV133" i="4" s="1"/>
  <c r="BU188" i="4"/>
  <c r="BU268" i="4"/>
  <c r="BY292" i="4"/>
  <c r="BV292" i="4" s="1"/>
  <c r="BX118" i="4"/>
  <c r="BX81" i="4"/>
  <c r="AW222" i="4"/>
  <c r="BY119" i="4"/>
  <c r="BV119" i="4" s="1"/>
  <c r="BY131" i="4"/>
  <c r="BV131" i="4" s="1"/>
  <c r="BY149" i="4"/>
  <c r="BV149" i="4" s="1"/>
  <c r="BU186" i="4"/>
  <c r="BU198" i="4"/>
  <c r="BY252" i="4"/>
  <c r="BV252" i="4" s="1"/>
  <c r="BU292" i="4"/>
  <c r="BY101" i="4"/>
  <c r="BV101" i="4" s="1"/>
  <c r="BU121" i="4"/>
  <c r="BZ208" i="4"/>
  <c r="BW208" i="4" s="1"/>
  <c r="BK185" i="4"/>
  <c r="BH185" i="4" s="1"/>
  <c r="BU119" i="4"/>
  <c r="BU131" i="4"/>
  <c r="BU151" i="4"/>
  <c r="BU176" i="4"/>
  <c r="BU208" i="4"/>
  <c r="BY261" i="4"/>
  <c r="BV261" i="4" s="1"/>
  <c r="BZ93" i="4"/>
  <c r="BK37" i="4"/>
  <c r="BH37" i="4" s="1"/>
  <c r="BK246" i="4"/>
  <c r="BH246" i="4" s="1"/>
  <c r="BY17" i="4"/>
  <c r="BV17" i="4" s="1"/>
  <c r="BU59" i="4"/>
  <c r="BZ175" i="4"/>
  <c r="BW175" i="4" s="1"/>
  <c r="BY260" i="4"/>
  <c r="BV260" i="4" s="1"/>
  <c r="BY46" i="4"/>
  <c r="BV46" i="4" s="1"/>
  <c r="BU46" i="4"/>
  <c r="BU114" i="4"/>
  <c r="BY114" i="4"/>
  <c r="BV114" i="4" s="1"/>
  <c r="BU146" i="4"/>
  <c r="BU217" i="4"/>
  <c r="BY255" i="4"/>
  <c r="BV255" i="4" s="1"/>
  <c r="BY222" i="4"/>
  <c r="BV222" i="4" s="1"/>
  <c r="BY288" i="4"/>
  <c r="BV288" i="4" s="1"/>
  <c r="BU159" i="4"/>
  <c r="BG289" i="4"/>
  <c r="BU61" i="4"/>
  <c r="BY125" i="4"/>
  <c r="BZ136" i="4"/>
  <c r="BY161" i="4"/>
  <c r="BV161" i="4" s="1"/>
  <c r="BX196" i="4"/>
  <c r="BU201" i="4"/>
  <c r="BU204" i="4"/>
  <c r="BY262" i="4"/>
  <c r="BV262" i="4" s="1"/>
  <c r="BY274" i="4"/>
  <c r="BV274" i="4" s="1"/>
  <c r="BX106" i="4"/>
  <c r="BL159" i="4"/>
  <c r="BI159" i="4" s="1"/>
  <c r="BY182" i="4"/>
  <c r="BV182" i="4" s="1"/>
  <c r="BU194" i="4"/>
  <c r="BU199" i="4"/>
  <c r="BY213" i="4"/>
  <c r="BV213" i="4" s="1"/>
  <c r="BY231" i="4"/>
  <c r="BV231" i="4" s="1"/>
  <c r="BU274" i="4"/>
  <c r="BW93" i="4"/>
  <c r="O66" i="4"/>
  <c r="L66" i="4" s="1"/>
  <c r="BY129" i="4"/>
  <c r="BV129" i="4" s="1"/>
  <c r="BL26" i="4"/>
  <c r="BI26" i="4" s="1"/>
  <c r="BG264" i="4"/>
  <c r="BX45" i="4"/>
  <c r="BZ137" i="4"/>
  <c r="BW137" i="4" s="1"/>
  <c r="BY202" i="4"/>
  <c r="BV202" i="4" s="1"/>
  <c r="BU213" i="4"/>
  <c r="BZ230" i="4"/>
  <c r="BW230" i="4" s="1"/>
  <c r="BU262" i="4"/>
  <c r="BY141" i="4"/>
  <c r="BV141" i="4" s="1"/>
  <c r="BZ193" i="4"/>
  <c r="BW193" i="4" s="1"/>
  <c r="BY200" i="4"/>
  <c r="BV200" i="4" s="1"/>
  <c r="BY212" i="4"/>
  <c r="BV212" i="4" s="1"/>
  <c r="BU288" i="4"/>
  <c r="BZ164" i="4"/>
  <c r="BW164" i="4" s="1"/>
  <c r="K66" i="4"/>
  <c r="N69" i="4"/>
  <c r="AW49" i="4"/>
  <c r="AT49" i="4" s="1"/>
  <c r="BZ70" i="4"/>
  <c r="BW70" i="4" s="1"/>
  <c r="BU134" i="4"/>
  <c r="BY191" i="4"/>
  <c r="BY235" i="4"/>
  <c r="BV235" i="4" s="1"/>
  <c r="BY278" i="4"/>
  <c r="BV278" i="4" s="1"/>
  <c r="BY107" i="4"/>
  <c r="BV107" i="4" s="1"/>
  <c r="BY174" i="4"/>
  <c r="BV174" i="4" s="1"/>
  <c r="AW143" i="4"/>
  <c r="AT143" i="4" s="1"/>
  <c r="BU111" i="4"/>
  <c r="BU236" i="4"/>
  <c r="BK271" i="4"/>
  <c r="BH271" i="4" s="1"/>
  <c r="AS150" i="4"/>
  <c r="BZ41" i="4"/>
  <c r="BW41" i="4" s="1"/>
  <c r="BW45" i="4" s="1"/>
  <c r="BY102" i="4"/>
  <c r="BV102" i="4" s="1"/>
  <c r="BU109" i="4"/>
  <c r="BU174" i="4"/>
  <c r="BY189" i="4"/>
  <c r="BV189" i="4" s="1"/>
  <c r="BU205" i="4"/>
  <c r="BG177" i="4"/>
  <c r="AS217" i="4"/>
  <c r="BL264" i="4"/>
  <c r="BG22" i="4"/>
  <c r="BY41" i="4"/>
  <c r="BV41" i="4" s="1"/>
  <c r="BY61" i="4"/>
  <c r="BV61" i="4" s="1"/>
  <c r="BU102" i="4"/>
  <c r="BZ161" i="4"/>
  <c r="BW161" i="4" s="1"/>
  <c r="BY194" i="4"/>
  <c r="BV194" i="4" s="1"/>
  <c r="BY201" i="4"/>
  <c r="BV201" i="4" s="1"/>
  <c r="BY204" i="4"/>
  <c r="BU218" i="4"/>
  <c r="BY249" i="4"/>
  <c r="BV249" i="4" s="1"/>
  <c r="BY259" i="4"/>
  <c r="BV259" i="4" s="1"/>
  <c r="AS49" i="4"/>
  <c r="BK150" i="4"/>
  <c r="BH150" i="4" s="1"/>
  <c r="BL246" i="4"/>
  <c r="BX21" i="4"/>
  <c r="BU49" i="4"/>
  <c r="BU123" i="4"/>
  <c r="BY134" i="4"/>
  <c r="BV134" i="4" s="1"/>
  <c r="BZ139" i="4"/>
  <c r="BW139" i="4" s="1"/>
  <c r="BY150" i="4"/>
  <c r="BV150" i="4" s="1"/>
  <c r="BY217" i="4"/>
  <c r="BV217" i="4" s="1"/>
  <c r="BU243" i="4"/>
  <c r="BY271" i="4"/>
  <c r="BV271" i="4" s="1"/>
  <c r="BX178" i="4"/>
  <c r="K43" i="4"/>
  <c r="K128" i="4"/>
  <c r="BY91" i="4"/>
  <c r="BV91" i="4" s="1"/>
  <c r="BU181" i="4"/>
  <c r="BU271" i="4"/>
  <c r="BY7" i="4"/>
  <c r="BV7" i="4" s="1"/>
  <c r="BU7" i="4"/>
  <c r="BZ7" i="4"/>
  <c r="BW7" i="4" s="1"/>
  <c r="BY237" i="4"/>
  <c r="BV237" i="4" s="1"/>
  <c r="BY244" i="4"/>
  <c r="BV244" i="4" s="1"/>
  <c r="O20" i="4"/>
  <c r="L20" i="4" s="1"/>
  <c r="N269" i="4"/>
  <c r="BX93" i="4"/>
  <c r="BX124" i="4"/>
  <c r="BU244" i="4"/>
  <c r="BY270" i="4"/>
  <c r="BV270" i="4" s="1"/>
  <c r="AW150" i="4"/>
  <c r="AT150" i="4" s="1"/>
  <c r="BL177" i="4"/>
  <c r="BI177" i="4" s="1"/>
  <c r="BU37" i="4"/>
  <c r="BU91" i="4"/>
  <c r="BU110" i="4"/>
  <c r="BU141" i="4"/>
  <c r="BU211" i="4"/>
  <c r="BU237" i="4"/>
  <c r="BU242" i="4"/>
  <c r="BZ221" i="4"/>
  <c r="BZ113" i="4"/>
  <c r="BW113" i="4" s="1"/>
  <c r="BU113" i="4"/>
  <c r="O44" i="4"/>
  <c r="L44" i="4" s="1"/>
  <c r="AX157" i="4"/>
  <c r="AU157" i="4" s="1"/>
  <c r="BU14" i="4"/>
  <c r="BU89" i="4"/>
  <c r="BU108" i="4"/>
  <c r="BY122" i="4"/>
  <c r="BV122" i="4" s="1"/>
  <c r="BU139" i="4"/>
  <c r="BY153" i="4"/>
  <c r="BV153" i="4" s="1"/>
  <c r="BY170" i="4"/>
  <c r="BV170" i="4" s="1"/>
  <c r="BU177" i="4"/>
  <c r="BU235" i="4"/>
  <c r="BU252" i="4"/>
  <c r="BU270" i="4"/>
  <c r="BZ263" i="4"/>
  <c r="BY113" i="4"/>
  <c r="BV113" i="4" s="1"/>
  <c r="K44" i="4"/>
  <c r="O265" i="4"/>
  <c r="L265" i="4" s="1"/>
  <c r="BK186" i="4"/>
  <c r="BH186" i="4" s="1"/>
  <c r="BU10" i="4"/>
  <c r="BY37" i="4"/>
  <c r="BV37" i="4" s="1"/>
  <c r="BY109" i="4"/>
  <c r="BV109" i="4" s="1"/>
  <c r="BY120" i="4"/>
  <c r="BV120" i="4" s="1"/>
  <c r="BU153" i="4"/>
  <c r="BY205" i="4"/>
  <c r="BV205" i="4" s="1"/>
  <c r="BY214" i="4"/>
  <c r="BV214" i="4" s="1"/>
  <c r="BZ238" i="4"/>
  <c r="BW238" i="4" s="1"/>
  <c r="BY247" i="4"/>
  <c r="BV247" i="4" s="1"/>
  <c r="BU267" i="4"/>
  <c r="BU167" i="4"/>
  <c r="BX269" i="4"/>
  <c r="BY82" i="4"/>
  <c r="BV82" i="4" s="1"/>
  <c r="BU122" i="4"/>
  <c r="BX184" i="4"/>
  <c r="N45" i="4"/>
  <c r="BX239" i="4"/>
  <c r="BL206" i="4"/>
  <c r="BI206" i="4" s="1"/>
  <c r="BZ21" i="4"/>
  <c r="BU86" i="4"/>
  <c r="BZ121" i="4"/>
  <c r="BW121" i="4" s="1"/>
  <c r="BZ181" i="4"/>
  <c r="BW181" i="4" s="1"/>
  <c r="BU212" i="4"/>
  <c r="BU231" i="4"/>
  <c r="BY243" i="4"/>
  <c r="BV243" i="4" s="1"/>
  <c r="BU259" i="4"/>
  <c r="BX215" i="4"/>
  <c r="BZ167" i="4"/>
  <c r="BW167" i="4" s="1"/>
  <c r="BZ225" i="4"/>
  <c r="BW225" i="4" s="1"/>
  <c r="BY225" i="4"/>
  <c r="BV225" i="4" s="1"/>
  <c r="BU225" i="4"/>
  <c r="BX190" i="4"/>
  <c r="N99" i="4"/>
  <c r="N33" i="4"/>
  <c r="BL24" i="4"/>
  <c r="BI24" i="4" s="1"/>
  <c r="BK126" i="4"/>
  <c r="BH126" i="4" s="1"/>
  <c r="BG163" i="4"/>
  <c r="BY97" i="4"/>
  <c r="BV97" i="4" s="1"/>
  <c r="BZ99" i="4"/>
  <c r="BZ125" i="4"/>
  <c r="BZ130" i="4" s="1"/>
  <c r="BU135" i="4"/>
  <c r="BY187" i="4"/>
  <c r="BV187" i="4" s="1"/>
  <c r="BU206" i="4"/>
  <c r="BU216" i="4"/>
  <c r="BY228" i="4"/>
  <c r="BV228" i="4" s="1"/>
  <c r="BZ236" i="4"/>
  <c r="BZ240" i="4"/>
  <c r="BZ245" i="4" s="1"/>
  <c r="BU254" i="4"/>
  <c r="BY268" i="4"/>
  <c r="BV268" i="4" s="1"/>
  <c r="BU272" i="4"/>
  <c r="BX39" i="4"/>
  <c r="BZ165" i="4"/>
  <c r="BW165" i="4" s="1"/>
  <c r="BU165" i="4"/>
  <c r="BX15" i="4"/>
  <c r="BY171" i="4"/>
  <c r="BV171" i="4" s="1"/>
  <c r="BZ171" i="4"/>
  <c r="BW171" i="4" s="1"/>
  <c r="BU171" i="4"/>
  <c r="BZ74" i="4"/>
  <c r="BW74" i="4" s="1"/>
  <c r="BU74" i="4"/>
  <c r="BZ145" i="4"/>
  <c r="BW145" i="4" s="1"/>
  <c r="BY145" i="4"/>
  <c r="BV145" i="4" s="1"/>
  <c r="BU145" i="4"/>
  <c r="BX166" i="4"/>
  <c r="M160" i="4"/>
  <c r="O31" i="4"/>
  <c r="L31" i="4" s="1"/>
  <c r="BK34" i="4"/>
  <c r="BH34" i="4" s="1"/>
  <c r="BK191" i="4"/>
  <c r="BH191" i="4" s="1"/>
  <c r="BU50" i="4"/>
  <c r="BX87" i="4"/>
  <c r="BZ155" i="4"/>
  <c r="BW155" i="4" s="1"/>
  <c r="BZ179" i="4"/>
  <c r="BW179" i="4" s="1"/>
  <c r="BY185" i="4"/>
  <c r="BV185" i="4" s="1"/>
  <c r="BX221" i="4"/>
  <c r="BY285" i="4"/>
  <c r="BU223" i="4"/>
  <c r="BZ223" i="4"/>
  <c r="BW223" i="4" s="1"/>
  <c r="BY223" i="4"/>
  <c r="BV223" i="4" s="1"/>
  <c r="BZ158" i="4"/>
  <c r="BW158" i="4" s="1"/>
  <c r="BU158" i="4"/>
  <c r="BZ226" i="4"/>
  <c r="BW226" i="4" s="1"/>
  <c r="BU226" i="4"/>
  <c r="BY248" i="4"/>
  <c r="BV248" i="4" s="1"/>
  <c r="BZ248" i="4"/>
  <c r="BW248" i="4" s="1"/>
  <c r="BU248" i="4"/>
  <c r="BZ280" i="4"/>
  <c r="BW280" i="4" s="1"/>
  <c r="BU280" i="4"/>
  <c r="BX142" i="4"/>
  <c r="K95" i="4"/>
  <c r="K99" i="4" s="1"/>
  <c r="O116" i="4"/>
  <c r="L116" i="4" s="1"/>
  <c r="P160" i="4"/>
  <c r="BU48" i="4"/>
  <c r="BX99" i="4"/>
  <c r="BY111" i="4"/>
  <c r="BV111" i="4" s="1"/>
  <c r="BU129" i="4"/>
  <c r="BZ173" i="4"/>
  <c r="BU200" i="4"/>
  <c r="BX209" i="4"/>
  <c r="BU210" i="4"/>
  <c r="BW216" i="4"/>
  <c r="BW221" i="4" s="1"/>
  <c r="BZ228" i="4"/>
  <c r="BU238" i="4"/>
  <c r="BY242" i="4"/>
  <c r="BV242" i="4" s="1"/>
  <c r="BW257" i="4"/>
  <c r="BX263" i="4"/>
  <c r="BX275" i="4"/>
  <c r="BU285" i="4"/>
  <c r="BX154" i="4"/>
  <c r="BX227" i="4"/>
  <c r="BU222" i="4"/>
  <c r="BZ157" i="4"/>
  <c r="BW157" i="4" s="1"/>
  <c r="BU157" i="4"/>
  <c r="BX203" i="4"/>
  <c r="BY12" i="4"/>
  <c r="BV12" i="4" s="1"/>
  <c r="BU97" i="4"/>
  <c r="BX136" i="4"/>
  <c r="BU150" i="4"/>
  <c r="BY173" i="4"/>
  <c r="BV173" i="4" s="1"/>
  <c r="BU187" i="4"/>
  <c r="BY232" i="4"/>
  <c r="BV232" i="4" s="1"/>
  <c r="BY240" i="4"/>
  <c r="BZ257" i="4"/>
  <c r="BW258" i="4"/>
  <c r="BW263" i="4" s="1"/>
  <c r="BU264" i="4"/>
  <c r="BW275" i="4"/>
  <c r="BY286" i="4"/>
  <c r="BV286" i="4" s="1"/>
  <c r="BX9" i="4"/>
  <c r="BX100" i="4" s="1"/>
  <c r="BY4" i="4"/>
  <c r="BZ4" i="4"/>
  <c r="BU4" i="4"/>
  <c r="BZ143" i="4"/>
  <c r="BY143" i="4"/>
  <c r="BV143" i="4" s="1"/>
  <c r="BU143" i="4"/>
  <c r="BZ147" i="4"/>
  <c r="BW147" i="4" s="1"/>
  <c r="BY147" i="4"/>
  <c r="BV147" i="4" s="1"/>
  <c r="BU147" i="4"/>
  <c r="BX27" i="4"/>
  <c r="BU22" i="4"/>
  <c r="O32" i="4"/>
  <c r="L32" i="4" s="1"/>
  <c r="K116" i="4"/>
  <c r="BL86" i="4"/>
  <c r="BI86" i="4" s="1"/>
  <c r="BY49" i="4"/>
  <c r="BV49" i="4" s="1"/>
  <c r="BW136" i="4"/>
  <c r="BU137" i="4"/>
  <c r="BU185" i="4"/>
  <c r="BY207" i="4"/>
  <c r="BV207" i="4" s="1"/>
  <c r="BU232" i="4"/>
  <c r="BU234" i="4"/>
  <c r="BY273" i="4"/>
  <c r="BV273" i="4" s="1"/>
  <c r="BZ275" i="4"/>
  <c r="BZ13" i="4"/>
  <c r="BW13" i="4" s="1"/>
  <c r="BU13" i="4"/>
  <c r="BZ11" i="4"/>
  <c r="BU11" i="4"/>
  <c r="BX160" i="4"/>
  <c r="BU155" i="4"/>
  <c r="BW51" i="4"/>
  <c r="BZ84" i="4"/>
  <c r="BW84" i="4" s="1"/>
  <c r="BW87" i="4" s="1"/>
  <c r="BY98" i="4"/>
  <c r="BV98" i="4" s="1"/>
  <c r="BU179" i="4"/>
  <c r="BX257" i="4"/>
  <c r="BY279" i="4"/>
  <c r="BV279" i="4" s="1"/>
  <c r="BX293" i="4"/>
  <c r="BZ38" i="4"/>
  <c r="BW38" i="4" s="1"/>
  <c r="BU38" i="4"/>
  <c r="BX130" i="4"/>
  <c r="BY5" i="4"/>
  <c r="BV5" i="4" s="1"/>
  <c r="BU5" i="4"/>
  <c r="BZ73" i="4"/>
  <c r="BW73" i="4" s="1"/>
  <c r="BY73" i="4"/>
  <c r="BV73" i="4" s="1"/>
  <c r="BU73" i="4"/>
  <c r="BW99" i="4"/>
  <c r="BX281" i="4"/>
  <c r="BU276" i="4"/>
  <c r="M99" i="4"/>
  <c r="O156" i="4"/>
  <c r="L156" i="4" s="1"/>
  <c r="P31" i="4"/>
  <c r="M31" i="4" s="1"/>
  <c r="AS231" i="4"/>
  <c r="BK250" i="4"/>
  <c r="BH250" i="4" s="1"/>
  <c r="BU12" i="4"/>
  <c r="BY47" i="4"/>
  <c r="BV47" i="4" s="1"/>
  <c r="BZ51" i="4"/>
  <c r="BY86" i="4"/>
  <c r="BV86" i="4" s="1"/>
  <c r="BY88" i="4"/>
  <c r="BY96" i="4"/>
  <c r="BV96" i="4" s="1"/>
  <c r="BU173" i="4"/>
  <c r="BY188" i="4"/>
  <c r="BV188" i="4" s="1"/>
  <c r="BU207" i="4"/>
  <c r="BU255" i="4"/>
  <c r="BY267" i="4"/>
  <c r="BV267" i="4" s="1"/>
  <c r="BU273" i="4"/>
  <c r="BZ287" i="4"/>
  <c r="BY250" i="4"/>
  <c r="BV250" i="4" s="1"/>
  <c r="BZ250" i="4"/>
  <c r="BW250" i="4" s="1"/>
  <c r="BU250" i="4"/>
  <c r="BX75" i="4"/>
  <c r="BU70" i="4"/>
  <c r="BZ72" i="4"/>
  <c r="BW72" i="4" s="1"/>
  <c r="BU72" i="4"/>
  <c r="BZ115" i="4"/>
  <c r="BY115" i="4"/>
  <c r="BV115" i="4" s="1"/>
  <c r="BU115" i="4"/>
  <c r="BZ224" i="4"/>
  <c r="BW224" i="4" s="1"/>
  <c r="BU224" i="4"/>
  <c r="BX63" i="4"/>
  <c r="BU58" i="4"/>
  <c r="BZ60" i="4"/>
  <c r="BW60" i="4" s="1"/>
  <c r="BU60" i="4"/>
  <c r="BY48" i="4"/>
  <c r="BV48" i="4" s="1"/>
  <c r="BY25" i="4"/>
  <c r="BV25" i="4" s="1"/>
  <c r="BZ25" i="4"/>
  <c r="BW25" i="4" s="1"/>
  <c r="P99" i="4"/>
  <c r="N160" i="4"/>
  <c r="K265" i="4"/>
  <c r="K269" i="4" s="1"/>
  <c r="BW33" i="4"/>
  <c r="BX51" i="4"/>
  <c r="BY60" i="4"/>
  <c r="BV60" i="4" s="1"/>
  <c r="BY138" i="4"/>
  <c r="BV138" i="4" s="1"/>
  <c r="BY220" i="4"/>
  <c r="BV220" i="4" s="1"/>
  <c r="BU279" i="4"/>
  <c r="BY291" i="4"/>
  <c r="BV291" i="4" s="1"/>
  <c r="BZ163" i="4"/>
  <c r="BW163" i="4" s="1"/>
  <c r="BU163" i="4"/>
  <c r="BU220" i="4"/>
  <c r="K32" i="4"/>
  <c r="BG34" i="4"/>
  <c r="BY58" i="4"/>
  <c r="BV58" i="4" s="1"/>
  <c r="BU84" i="4"/>
  <c r="BU98" i="4"/>
  <c r="BY218" i="4"/>
  <c r="BV218" i="4" s="1"/>
  <c r="BX287" i="4"/>
  <c r="BX233" i="4"/>
  <c r="BZ36" i="4"/>
  <c r="BW36" i="4" s="1"/>
  <c r="BU36" i="4"/>
  <c r="BY77" i="4"/>
  <c r="BV77" i="4" s="1"/>
  <c r="BZ77" i="4"/>
  <c r="BW77" i="4" s="1"/>
  <c r="BU77" i="4"/>
  <c r="BU81" i="4" s="1"/>
  <c r="BX245" i="4"/>
  <c r="BZ24" i="4"/>
  <c r="BW24" i="4" s="1"/>
  <c r="BU24" i="4"/>
  <c r="BZ62" i="4"/>
  <c r="BW62" i="4" s="1"/>
  <c r="BU62" i="4"/>
  <c r="BZ53" i="4"/>
  <c r="BW53" i="4" s="1"/>
  <c r="BU53" i="4"/>
  <c r="BU57" i="4" s="1"/>
  <c r="O95" i="4"/>
  <c r="L95" i="4" s="1"/>
  <c r="BY179" i="4"/>
  <c r="BV179" i="4" s="1"/>
  <c r="BY162" i="4"/>
  <c r="BV162" i="4" s="1"/>
  <c r="BZ162" i="4"/>
  <c r="BW162" i="4" s="1"/>
  <c r="K156" i="4"/>
  <c r="K160" i="4" s="1"/>
  <c r="AW60" i="4"/>
  <c r="AT60" i="4" s="1"/>
  <c r="BG123" i="4"/>
  <c r="BG24" i="4"/>
  <c r="BU47" i="4"/>
  <c r="BU88" i="4"/>
  <c r="BU96" i="4"/>
  <c r="BY108" i="4"/>
  <c r="BV108" i="4" s="1"/>
  <c r="BU126" i="4"/>
  <c r="BY135" i="4"/>
  <c r="BV135" i="4" s="1"/>
  <c r="BU138" i="4"/>
  <c r="BY163" i="4"/>
  <c r="BV163" i="4" s="1"/>
  <c r="BU182" i="4"/>
  <c r="BZ206" i="4"/>
  <c r="BW206" i="4" s="1"/>
  <c r="BY216" i="4"/>
  <c r="BX251" i="4"/>
  <c r="BY254" i="4"/>
  <c r="BV254" i="4" s="1"/>
  <c r="BY264" i="4"/>
  <c r="BV264" i="4" s="1"/>
  <c r="BY272" i="4"/>
  <c r="BV272" i="4" s="1"/>
  <c r="BZ276" i="4"/>
  <c r="BW276" i="4" s="1"/>
  <c r="BU291" i="4"/>
  <c r="BY65" i="4"/>
  <c r="BV65" i="4" s="1"/>
  <c r="BZ65" i="4"/>
  <c r="BW65" i="4" s="1"/>
  <c r="BU65" i="4"/>
  <c r="BU69" i="4" s="1"/>
  <c r="BZ107" i="4"/>
  <c r="BX112" i="4"/>
  <c r="BY23" i="4"/>
  <c r="BV23" i="4" s="1"/>
  <c r="BZ23" i="4"/>
  <c r="BW23" i="4" s="1"/>
  <c r="BY169" i="4"/>
  <c r="BZ169" i="4"/>
  <c r="BW169" i="4" s="1"/>
  <c r="BU169" i="4"/>
  <c r="BW288" i="4"/>
  <c r="BW287" i="4"/>
  <c r="BV276" i="4"/>
  <c r="BW264" i="4"/>
  <c r="BV258" i="4"/>
  <c r="BW222" i="4"/>
  <c r="BZ215" i="4"/>
  <c r="BW210" i="4"/>
  <c r="BW215" i="4" s="1"/>
  <c r="BW198" i="4"/>
  <c r="BW203" i="4" s="1"/>
  <c r="BV198" i="4"/>
  <c r="BZ190" i="4"/>
  <c r="BW185" i="4"/>
  <c r="BW190" i="4" s="1"/>
  <c r="BV155" i="4"/>
  <c r="BZ154" i="4"/>
  <c r="BW149" i="4"/>
  <c r="BW154" i="4" s="1"/>
  <c r="BV144" i="4"/>
  <c r="BV137" i="4"/>
  <c r="BV70" i="4"/>
  <c r="BV64" i="4"/>
  <c r="BW58" i="4"/>
  <c r="BZ33" i="4"/>
  <c r="BW22" i="4"/>
  <c r="K79" i="4"/>
  <c r="K54" i="4"/>
  <c r="BG277" i="4"/>
  <c r="N81" i="4"/>
  <c r="BL276" i="4"/>
  <c r="BI276" i="4" s="1"/>
  <c r="O54" i="4"/>
  <c r="L54" i="4" s="1"/>
  <c r="O80" i="4"/>
  <c r="L80" i="4" s="1"/>
  <c r="N130" i="4"/>
  <c r="BG291" i="4"/>
  <c r="BL150" i="4"/>
  <c r="BI150" i="4" s="1"/>
  <c r="AW10" i="4"/>
  <c r="AT10" i="4" s="1"/>
  <c r="BG26" i="4"/>
  <c r="K127" i="4"/>
  <c r="K130" i="4" s="1"/>
  <c r="BK125" i="4"/>
  <c r="BH125" i="4" s="1"/>
  <c r="BL185" i="4"/>
  <c r="BI185" i="4" s="1"/>
  <c r="BL288" i="4"/>
  <c r="BI288" i="4" s="1"/>
  <c r="P127" i="4"/>
  <c r="M127" i="4" s="1"/>
  <c r="M130" i="4" s="1"/>
  <c r="N57" i="4"/>
  <c r="BG259" i="4"/>
  <c r="AS88" i="4"/>
  <c r="BG12" i="4"/>
  <c r="K6" i="4"/>
  <c r="BK270" i="4"/>
  <c r="BH270" i="4" s="1"/>
  <c r="AW77" i="4"/>
  <c r="AT77" i="4" s="1"/>
  <c r="BK77" i="4"/>
  <c r="BH77" i="4" s="1"/>
  <c r="BK255" i="4"/>
  <c r="BH255" i="4" s="1"/>
  <c r="BG186" i="4"/>
  <c r="BG126" i="4"/>
  <c r="AW88" i="4"/>
  <c r="AT88" i="4" s="1"/>
  <c r="N184" i="4"/>
  <c r="AS274" i="4"/>
  <c r="AX246" i="4"/>
  <c r="AU246" i="4" s="1"/>
  <c r="AS222" i="4"/>
  <c r="BK23" i="4"/>
  <c r="BH23" i="4" s="1"/>
  <c r="BL125" i="4"/>
  <c r="BI125" i="4" s="1"/>
  <c r="BK208" i="4"/>
  <c r="BH208" i="4" s="1"/>
  <c r="BL191" i="4"/>
  <c r="BI191" i="4" s="1"/>
  <c r="K180" i="4"/>
  <c r="K184" i="4" s="1"/>
  <c r="AS10" i="4"/>
  <c r="AS283" i="4"/>
  <c r="BK91" i="4"/>
  <c r="BH91" i="4" s="1"/>
  <c r="BG223" i="4"/>
  <c r="O180" i="4"/>
  <c r="AS279" i="4"/>
  <c r="P184" i="4"/>
  <c r="BK249" i="4"/>
  <c r="BH249" i="4" s="1"/>
  <c r="AX66" i="4"/>
  <c r="AU66" i="4" s="1"/>
  <c r="AU69" i="4" s="1"/>
  <c r="O83" i="4"/>
  <c r="L83" i="4" s="1"/>
  <c r="L87" i="4" s="1"/>
  <c r="AW216" i="4"/>
  <c r="AT216" i="4" s="1"/>
  <c r="BK129" i="4"/>
  <c r="BH129" i="4" s="1"/>
  <c r="P83" i="4"/>
  <c r="M83" i="4" s="1"/>
  <c r="AS31" i="4"/>
  <c r="AW101" i="4"/>
  <c r="AT101" i="4" s="1"/>
  <c r="AS216" i="4"/>
  <c r="AX31" i="4"/>
  <c r="AU31" i="4" s="1"/>
  <c r="AU33" i="4" s="1"/>
  <c r="BK103" i="4"/>
  <c r="BH103" i="4" s="1"/>
  <c r="BL131" i="4"/>
  <c r="BI131" i="4" s="1"/>
  <c r="BL161" i="4"/>
  <c r="BI161" i="4" s="1"/>
  <c r="BK274" i="4"/>
  <c r="BH274" i="4" s="1"/>
  <c r="BJ166" i="4"/>
  <c r="BG206" i="4"/>
  <c r="BG103" i="4"/>
  <c r="AW38" i="4"/>
  <c r="AT38" i="4" s="1"/>
  <c r="AS278" i="4"/>
  <c r="BK247" i="4"/>
  <c r="BH247" i="4" s="1"/>
  <c r="BL147" i="4"/>
  <c r="BI147" i="4" s="1"/>
  <c r="BG129" i="4"/>
  <c r="AS266" i="4"/>
  <c r="BG147" i="4"/>
  <c r="BG208" i="4"/>
  <c r="AW278" i="4"/>
  <c r="AT278" i="4" s="1"/>
  <c r="BK277" i="4"/>
  <c r="BH277" i="4" s="1"/>
  <c r="BJ15" i="4"/>
  <c r="AX256" i="4"/>
  <c r="AU256" i="4" s="1"/>
  <c r="AW267" i="4"/>
  <c r="AT267" i="4" s="1"/>
  <c r="AW271" i="4"/>
  <c r="AT271" i="4" s="1"/>
  <c r="AW177" i="4"/>
  <c r="AT177" i="4" s="1"/>
  <c r="AS271" i="4"/>
  <c r="BK223" i="4"/>
  <c r="BH223" i="4" s="1"/>
  <c r="BL252" i="4"/>
  <c r="BI252" i="4" s="1"/>
  <c r="BG207" i="4"/>
  <c r="BG161" i="4"/>
  <c r="AS177" i="4"/>
  <c r="BK291" i="4"/>
  <c r="BH291" i="4" s="1"/>
  <c r="O71" i="4"/>
  <c r="L71" i="4" s="1"/>
  <c r="K20" i="4"/>
  <c r="O78" i="4"/>
  <c r="L78" i="4" s="1"/>
  <c r="O90" i="4"/>
  <c r="L90" i="4" s="1"/>
  <c r="K104" i="4"/>
  <c r="K253" i="4"/>
  <c r="K257" i="4" s="1"/>
  <c r="BK279" i="4"/>
  <c r="BH279" i="4" s="1"/>
  <c r="BG111" i="4"/>
  <c r="BG77" i="4"/>
  <c r="K18" i="4"/>
  <c r="K71" i="4"/>
  <c r="K75" i="4" s="1"/>
  <c r="BL58" i="4"/>
  <c r="BI58" i="4" s="1"/>
  <c r="BG23" i="4"/>
  <c r="BG137" i="4"/>
  <c r="BG86" i="4"/>
  <c r="BG253" i="4"/>
  <c r="BK22" i="4"/>
  <c r="BH22" i="4" s="1"/>
  <c r="K80" i="4"/>
  <c r="N75" i="4"/>
  <c r="N106" i="4"/>
  <c r="K8" i="4"/>
  <c r="P104" i="4"/>
  <c r="M104" i="4" s="1"/>
  <c r="AX113" i="4"/>
  <c r="AU113" i="4" s="1"/>
  <c r="BG279" i="4"/>
  <c r="BG113" i="4"/>
  <c r="M21" i="4"/>
  <c r="K78" i="4"/>
  <c r="O6" i="4"/>
  <c r="L6" i="4" s="1"/>
  <c r="AI152" i="4"/>
  <c r="AF152" i="4" s="1"/>
  <c r="AW283" i="4"/>
  <c r="AT283" i="4" s="1"/>
  <c r="BL220" i="4"/>
  <c r="BI220" i="4" s="1"/>
  <c r="BG284" i="4"/>
  <c r="O92" i="4"/>
  <c r="L92" i="4" s="1"/>
  <c r="O19" i="4"/>
  <c r="L19" i="4" s="1"/>
  <c r="P21" i="4"/>
  <c r="BG216" i="4"/>
  <c r="BJ81" i="4"/>
  <c r="K90" i="4"/>
  <c r="N257" i="4"/>
  <c r="K92" i="4"/>
  <c r="AJ175" i="4"/>
  <c r="AG175" i="4" s="1"/>
  <c r="AS67" i="4"/>
  <c r="BJ39" i="4"/>
  <c r="BK113" i="4"/>
  <c r="BH113" i="4" s="1"/>
  <c r="BK137" i="4"/>
  <c r="BH137" i="4" s="1"/>
  <c r="BK225" i="4"/>
  <c r="BH225" i="4" s="1"/>
  <c r="BG267" i="4"/>
  <c r="BK101" i="4"/>
  <c r="BH101" i="4" s="1"/>
  <c r="N21" i="4"/>
  <c r="P192" i="4"/>
  <c r="M192" i="4" s="1"/>
  <c r="AJ7" i="4"/>
  <c r="AG7" i="4" s="1"/>
  <c r="BK171" i="4"/>
  <c r="BH171" i="4" s="1"/>
  <c r="BG283" i="4"/>
  <c r="BG171" i="4"/>
  <c r="BJ148" i="4"/>
  <c r="O18" i="4"/>
  <c r="L18" i="4" s="1"/>
  <c r="N93" i="4"/>
  <c r="K19" i="4"/>
  <c r="O79" i="4"/>
  <c r="L79" i="4" s="1"/>
  <c r="K192" i="4"/>
  <c r="K196" i="4" s="1"/>
  <c r="O8" i="4"/>
  <c r="L8" i="4" s="1"/>
  <c r="BL71" i="4"/>
  <c r="BI71" i="4" s="1"/>
  <c r="BG225" i="4"/>
  <c r="BJ87" i="4"/>
  <c r="BJ27" i="4"/>
  <c r="BK282" i="4"/>
  <c r="BH282" i="4" s="1"/>
  <c r="AS77" i="4"/>
  <c r="BK73" i="4"/>
  <c r="BH73" i="4" s="1"/>
  <c r="BL91" i="4"/>
  <c r="BI91" i="4" s="1"/>
  <c r="BL216" i="4"/>
  <c r="BG237" i="4"/>
  <c r="BK272" i="4"/>
  <c r="BH272" i="4" s="1"/>
  <c r="BJ203" i="4"/>
  <c r="BG146" i="4"/>
  <c r="BG174" i="4"/>
  <c r="BG115" i="4"/>
  <c r="K289" i="4"/>
  <c r="AS42" i="4"/>
  <c r="AX82" i="4"/>
  <c r="AU82" i="4" s="1"/>
  <c r="AW286" i="4"/>
  <c r="AT286" i="4" s="1"/>
  <c r="AS6" i="4"/>
  <c r="BK71" i="4"/>
  <c r="BH71" i="4" s="1"/>
  <c r="BK89" i="4"/>
  <c r="BH89" i="4" s="1"/>
  <c r="BK207" i="4"/>
  <c r="BH207" i="4" s="1"/>
  <c r="BK218" i="4"/>
  <c r="BH218" i="4" s="1"/>
  <c r="BG248" i="4"/>
  <c r="BL198" i="4"/>
  <c r="BI198" i="4" s="1"/>
  <c r="BG159" i="4"/>
  <c r="O35" i="4"/>
  <c r="L35" i="4" s="1"/>
  <c r="N293" i="4"/>
  <c r="AX92" i="4"/>
  <c r="AU92" i="4" s="1"/>
  <c r="BG218" i="4"/>
  <c r="BK273" i="4"/>
  <c r="BH273" i="4" s="1"/>
  <c r="BJ106" i="4"/>
  <c r="BJ178" i="4"/>
  <c r="AS159" i="4"/>
  <c r="AS249" i="4"/>
  <c r="BL149" i="4"/>
  <c r="BI149" i="4" s="1"/>
  <c r="BG220" i="4"/>
  <c r="BK253" i="4"/>
  <c r="BH253" i="4" s="1"/>
  <c r="BK265" i="4"/>
  <c r="BH265" i="4" s="1"/>
  <c r="BG272" i="4"/>
  <c r="BK284" i="4"/>
  <c r="BH284" i="4" s="1"/>
  <c r="BG88" i="4"/>
  <c r="BK174" i="4"/>
  <c r="BH174" i="4" s="1"/>
  <c r="N172" i="4"/>
  <c r="BG198" i="4"/>
  <c r="BJ124" i="4"/>
  <c r="BJ142" i="4"/>
  <c r="BG74" i="4"/>
  <c r="BL74" i="4"/>
  <c r="BI74" i="4" s="1"/>
  <c r="BK74" i="4"/>
  <c r="BH74" i="4" s="1"/>
  <c r="AS73" i="4"/>
  <c r="BJ196" i="4"/>
  <c r="BK219" i="4"/>
  <c r="BH219" i="4" s="1"/>
  <c r="BJ263" i="4"/>
  <c r="AW73" i="4"/>
  <c r="AT73" i="4" s="1"/>
  <c r="BK217" i="4"/>
  <c r="BH217" i="4" s="1"/>
  <c r="BG247" i="4"/>
  <c r="BK261" i="4"/>
  <c r="BH261" i="4" s="1"/>
  <c r="BG273" i="4"/>
  <c r="BL237" i="4"/>
  <c r="BI237" i="4" s="1"/>
  <c r="AS72" i="4"/>
  <c r="BL73" i="4"/>
  <c r="BI73" i="4" s="1"/>
  <c r="BG219" i="4"/>
  <c r="BL248" i="4"/>
  <c r="BI248" i="4" s="1"/>
  <c r="BK259" i="4"/>
  <c r="BH259" i="4" s="1"/>
  <c r="BG271" i="4"/>
  <c r="BG101" i="4"/>
  <c r="BH4" i="4"/>
  <c r="O241" i="4"/>
  <c r="L241" i="4" s="1"/>
  <c r="AS25" i="4"/>
  <c r="AX90" i="4"/>
  <c r="AU90" i="4" s="1"/>
  <c r="AW132" i="4"/>
  <c r="AT132" i="4" s="1"/>
  <c r="BJ21" i="4"/>
  <c r="BJ93" i="4"/>
  <c r="BK267" i="4"/>
  <c r="BH267" i="4" s="1"/>
  <c r="BK289" i="4"/>
  <c r="BH289" i="4" s="1"/>
  <c r="BL243" i="4"/>
  <c r="BI243" i="4" s="1"/>
  <c r="BG243" i="4"/>
  <c r="BL76" i="4"/>
  <c r="BI76" i="4" s="1"/>
  <c r="BG76" i="4"/>
  <c r="BL228" i="4"/>
  <c r="BG228" i="4"/>
  <c r="BJ233" i="4"/>
  <c r="BL290" i="4"/>
  <c r="BI290" i="4" s="1"/>
  <c r="BG290" i="4"/>
  <c r="BL231" i="4"/>
  <c r="BI231" i="4" s="1"/>
  <c r="BK231" i="4"/>
  <c r="BH231" i="4" s="1"/>
  <c r="BG231" i="4"/>
  <c r="BL268" i="4"/>
  <c r="BI268" i="4" s="1"/>
  <c r="BG268" i="4"/>
  <c r="BL133" i="4"/>
  <c r="BI133" i="4" s="1"/>
  <c r="BG133" i="4"/>
  <c r="BL82" i="4"/>
  <c r="BI82" i="4" s="1"/>
  <c r="BG82" i="4"/>
  <c r="BK143" i="4"/>
  <c r="BH143" i="4" s="1"/>
  <c r="BG143" i="4"/>
  <c r="BL143" i="4"/>
  <c r="BK193" i="4"/>
  <c r="BH193" i="4" s="1"/>
  <c r="BG193" i="4"/>
  <c r="BL179" i="4"/>
  <c r="BI179" i="4" s="1"/>
  <c r="BJ184" i="4"/>
  <c r="BG179" i="4"/>
  <c r="BL180" i="4"/>
  <c r="BI180" i="4" s="1"/>
  <c r="BG180" i="4"/>
  <c r="BL229" i="4"/>
  <c r="BI229" i="4" s="1"/>
  <c r="BG229" i="4"/>
  <c r="BK229" i="4"/>
  <c r="BH229" i="4" s="1"/>
  <c r="BK235" i="4"/>
  <c r="BH235" i="4" s="1"/>
  <c r="BL235" i="4"/>
  <c r="BI235" i="4" s="1"/>
  <c r="BL153" i="4"/>
  <c r="BI153" i="4" s="1"/>
  <c r="BG153" i="4"/>
  <c r="N245" i="4"/>
  <c r="BK102" i="4"/>
  <c r="BH102" i="4" s="1"/>
  <c r="BJ245" i="4"/>
  <c r="BL224" i="4"/>
  <c r="BI224" i="4" s="1"/>
  <c r="BG224" i="4"/>
  <c r="BJ75" i="4"/>
  <c r="BG70" i="4"/>
  <c r="BL70" i="4"/>
  <c r="BI70" i="4" s="1"/>
  <c r="BK70" i="4"/>
  <c r="BH70" i="4" s="1"/>
  <c r="BL211" i="4"/>
  <c r="BI211" i="4" s="1"/>
  <c r="BG211" i="4"/>
  <c r="BL53" i="4"/>
  <c r="BI53" i="4" s="1"/>
  <c r="BG53" i="4"/>
  <c r="BL121" i="4"/>
  <c r="BI121" i="4" s="1"/>
  <c r="BG121" i="4"/>
  <c r="BJ69" i="4"/>
  <c r="BG64" i="4"/>
  <c r="BL119" i="4"/>
  <c r="BI119" i="4" s="1"/>
  <c r="BG119" i="4"/>
  <c r="BL165" i="4"/>
  <c r="BI165" i="4" s="1"/>
  <c r="BG165" i="4"/>
  <c r="BL214" i="4"/>
  <c r="BI214" i="4" s="1"/>
  <c r="BG214" i="4"/>
  <c r="BL164" i="4"/>
  <c r="BI164" i="4" s="1"/>
  <c r="BG164" i="4"/>
  <c r="BL44" i="4"/>
  <c r="BI44" i="4" s="1"/>
  <c r="BK44" i="4"/>
  <c r="BH44" i="4" s="1"/>
  <c r="BG44" i="4"/>
  <c r="BL128" i="4"/>
  <c r="BI128" i="4" s="1"/>
  <c r="BG128" i="4"/>
  <c r="BL43" i="4"/>
  <c r="BI43" i="4" s="1"/>
  <c r="BG43" i="4"/>
  <c r="BK117" i="4"/>
  <c r="BH117" i="4" s="1"/>
  <c r="BG117" i="4"/>
  <c r="BL42" i="4"/>
  <c r="BI42" i="4" s="1"/>
  <c r="BG42" i="4"/>
  <c r="BK42" i="4"/>
  <c r="BH42" i="4" s="1"/>
  <c r="AS29" i="4"/>
  <c r="AW207" i="4"/>
  <c r="AT207" i="4" s="1"/>
  <c r="AW255" i="4"/>
  <c r="AT255" i="4" s="1"/>
  <c r="AS161" i="4"/>
  <c r="BH228" i="4"/>
  <c r="BJ63" i="4"/>
  <c r="BG58" i="4"/>
  <c r="BL10" i="4"/>
  <c r="BG10" i="4"/>
  <c r="BL234" i="4"/>
  <c r="BG234" i="4"/>
  <c r="BL4" i="4"/>
  <c r="BG4" i="4"/>
  <c r="BJ9" i="4"/>
  <c r="BL108" i="4"/>
  <c r="BI108" i="4" s="1"/>
  <c r="BG108" i="4"/>
  <c r="BL41" i="4"/>
  <c r="BI41" i="4" s="1"/>
  <c r="BG41" i="4"/>
  <c r="BK141" i="4"/>
  <c r="BH141" i="4" s="1"/>
  <c r="BG141" i="4"/>
  <c r="BL151" i="4"/>
  <c r="BI151" i="4" s="1"/>
  <c r="BG151" i="4"/>
  <c r="BL35" i="4"/>
  <c r="BG35" i="4"/>
  <c r="BL168" i="4"/>
  <c r="BI168" i="4" s="1"/>
  <c r="BG168" i="4"/>
  <c r="BL102" i="4"/>
  <c r="BG102" i="4"/>
  <c r="BL156" i="4"/>
  <c r="BI156" i="4" s="1"/>
  <c r="BG156" i="4"/>
  <c r="K241" i="4"/>
  <c r="K245" i="4" s="1"/>
  <c r="AW30" i="4"/>
  <c r="AT30" i="4" s="1"/>
  <c r="AS68" i="4"/>
  <c r="AS92" i="4"/>
  <c r="AW205" i="4"/>
  <c r="AT205" i="4" s="1"/>
  <c r="BJ33" i="4"/>
  <c r="BL175" i="4"/>
  <c r="BI175" i="4" s="1"/>
  <c r="BK214" i="4"/>
  <c r="BH214" i="4" s="1"/>
  <c r="BJ239" i="4"/>
  <c r="BG250" i="4"/>
  <c r="BG265" i="4"/>
  <c r="BG274" i="4"/>
  <c r="BK285" i="4"/>
  <c r="BH285" i="4" s="1"/>
  <c r="BL213" i="4"/>
  <c r="BI213" i="4" s="1"/>
  <c r="BG213" i="4"/>
  <c r="BL46" i="4"/>
  <c r="BI46" i="4" s="1"/>
  <c r="BG46" i="4"/>
  <c r="BJ51" i="4"/>
  <c r="BJ257" i="4"/>
  <c r="BG252" i="4"/>
  <c r="BL205" i="4"/>
  <c r="BI205" i="4" s="1"/>
  <c r="BG205" i="4"/>
  <c r="BJ293" i="4"/>
  <c r="BG288" i="4"/>
  <c r="BL97" i="4"/>
  <c r="BI97" i="4" s="1"/>
  <c r="BG97" i="4"/>
  <c r="BL17" i="4"/>
  <c r="BI17" i="4" s="1"/>
  <c r="BG17" i="4"/>
  <c r="BL72" i="4"/>
  <c r="BI72" i="4" s="1"/>
  <c r="BK72" i="4"/>
  <c r="BH72" i="4" s="1"/>
  <c r="BG72" i="4"/>
  <c r="BL94" i="4"/>
  <c r="BG94" i="4"/>
  <c r="BJ136" i="4"/>
  <c r="BG131" i="4"/>
  <c r="BL32" i="4"/>
  <c r="BI32" i="4" s="1"/>
  <c r="BG32" i="4"/>
  <c r="BL116" i="4"/>
  <c r="BI116" i="4" s="1"/>
  <c r="BG116" i="4"/>
  <c r="BK31" i="4"/>
  <c r="BH31" i="4" s="1"/>
  <c r="BG31" i="4"/>
  <c r="BL31" i="4"/>
  <c r="BI31" i="4" s="1"/>
  <c r="BK105" i="4"/>
  <c r="BH105" i="4" s="1"/>
  <c r="BG105" i="4"/>
  <c r="BL30" i="4"/>
  <c r="BI30" i="4" s="1"/>
  <c r="BG30" i="4"/>
  <c r="BL59" i="4"/>
  <c r="BI59" i="4" s="1"/>
  <c r="BG59" i="4"/>
  <c r="BK187" i="4"/>
  <c r="BH187" i="4" s="1"/>
  <c r="BG187" i="4"/>
  <c r="BL127" i="4"/>
  <c r="BI127" i="4" s="1"/>
  <c r="BG127" i="4"/>
  <c r="AS30" i="4"/>
  <c r="AS66" i="4"/>
  <c r="AX153" i="4"/>
  <c r="AU153" i="4" s="1"/>
  <c r="AS205" i="4"/>
  <c r="BK53" i="4"/>
  <c r="BH53" i="4" s="1"/>
  <c r="BJ118" i="4"/>
  <c r="BK168" i="4"/>
  <c r="BH168" i="4" s="1"/>
  <c r="BK283" i="4"/>
  <c r="BH283" i="4" s="1"/>
  <c r="BK200" i="4"/>
  <c r="BH200" i="4" s="1"/>
  <c r="BG200" i="4"/>
  <c r="BL200" i="4"/>
  <c r="BI200" i="4" s="1"/>
  <c r="BL36" i="4"/>
  <c r="BI36" i="4" s="1"/>
  <c r="BG36" i="4"/>
  <c r="BJ287" i="4"/>
  <c r="BG282" i="4"/>
  <c r="BL222" i="4"/>
  <c r="BI222" i="4" s="1"/>
  <c r="BG222" i="4"/>
  <c r="BL170" i="4"/>
  <c r="BI170" i="4" s="1"/>
  <c r="BG170" i="4"/>
  <c r="BK65" i="4"/>
  <c r="BH65" i="4" s="1"/>
  <c r="BG65" i="4"/>
  <c r="BL65" i="4"/>
  <c r="BI65" i="4" s="1"/>
  <c r="BL286" i="4"/>
  <c r="BI286" i="4" s="1"/>
  <c r="BG286" i="4"/>
  <c r="BL62" i="4"/>
  <c r="BI62" i="4" s="1"/>
  <c r="BG62" i="4"/>
  <c r="BL61" i="4"/>
  <c r="BI61" i="4" s="1"/>
  <c r="BG61" i="4"/>
  <c r="BL60" i="4"/>
  <c r="BI60" i="4" s="1"/>
  <c r="BG60" i="4"/>
  <c r="BL144" i="4"/>
  <c r="BI144" i="4" s="1"/>
  <c r="BG144" i="4"/>
  <c r="BG132" i="4"/>
  <c r="BL132" i="4"/>
  <c r="BI132" i="4" s="1"/>
  <c r="BK132" i="4"/>
  <c r="BH132" i="4" s="1"/>
  <c r="BL54" i="4"/>
  <c r="BI54" i="4" s="1"/>
  <c r="BG54" i="4"/>
  <c r="AW151" i="4"/>
  <c r="AT151" i="4" s="1"/>
  <c r="AW219" i="4"/>
  <c r="AT219" i="4" s="1"/>
  <c r="AW266" i="4"/>
  <c r="AT266" i="4" s="1"/>
  <c r="AX261" i="4"/>
  <c r="AU261" i="4" s="1"/>
  <c r="BK10" i="4"/>
  <c r="BH10" i="4" s="1"/>
  <c r="BH15" i="4" s="1"/>
  <c r="BK43" i="4"/>
  <c r="BH43" i="4" s="1"/>
  <c r="BK64" i="4"/>
  <c r="BH64" i="4" s="1"/>
  <c r="BK140" i="4"/>
  <c r="BH140" i="4" s="1"/>
  <c r="BJ172" i="4"/>
  <c r="BG235" i="4"/>
  <c r="BG261" i="4"/>
  <c r="BG285" i="4"/>
  <c r="BK290" i="4"/>
  <c r="BH290" i="4" s="1"/>
  <c r="BL189" i="4"/>
  <c r="BI189" i="4" s="1"/>
  <c r="BG189" i="4"/>
  <c r="BL25" i="4"/>
  <c r="BI25" i="4" s="1"/>
  <c r="BG25" i="4"/>
  <c r="BL157" i="4"/>
  <c r="BI157" i="4" s="1"/>
  <c r="BG157" i="4"/>
  <c r="BL52" i="4"/>
  <c r="BG52" i="4"/>
  <c r="BJ57" i="4"/>
  <c r="BL266" i="4"/>
  <c r="BI266" i="4" s="1"/>
  <c r="BG266" i="4"/>
  <c r="BK50" i="4"/>
  <c r="BH50" i="4" s="1"/>
  <c r="BH51" i="4" s="1"/>
  <c r="BG50" i="4"/>
  <c r="BL49" i="4"/>
  <c r="BI49" i="4" s="1"/>
  <c r="BG49" i="4"/>
  <c r="BL48" i="4"/>
  <c r="BI48" i="4" s="1"/>
  <c r="BG48" i="4"/>
  <c r="BL92" i="4"/>
  <c r="BI92" i="4" s="1"/>
  <c r="BG92" i="4"/>
  <c r="BL18" i="4"/>
  <c r="BI18" i="4" s="1"/>
  <c r="BG18" i="4"/>
  <c r="BL104" i="4"/>
  <c r="BI104" i="4" s="1"/>
  <c r="BG104" i="4"/>
  <c r="BL19" i="4"/>
  <c r="BI19" i="4" s="1"/>
  <c r="BG19" i="4"/>
  <c r="BL90" i="4"/>
  <c r="BI90" i="4" s="1"/>
  <c r="BG90" i="4"/>
  <c r="BL20" i="4"/>
  <c r="BI20" i="4" s="1"/>
  <c r="BG20" i="4"/>
  <c r="BL230" i="4"/>
  <c r="BI230" i="4" s="1"/>
  <c r="BG230" i="4"/>
  <c r="BK7" i="4"/>
  <c r="BH7" i="4" s="1"/>
  <c r="BL7" i="4"/>
  <c r="BI7" i="4" s="1"/>
  <c r="BG7" i="4"/>
  <c r="BK54" i="4"/>
  <c r="BH54" i="4" s="1"/>
  <c r="BL176" i="4"/>
  <c r="BI176" i="4" s="1"/>
  <c r="BG176" i="4"/>
  <c r="BL11" i="4"/>
  <c r="BI11" i="4" s="1"/>
  <c r="BG11" i="4"/>
  <c r="BL242" i="4"/>
  <c r="BI242" i="4" s="1"/>
  <c r="BG242" i="4"/>
  <c r="BK145" i="4"/>
  <c r="BH145" i="4" s="1"/>
  <c r="BL145" i="4"/>
  <c r="BI145" i="4" s="1"/>
  <c r="BG145" i="4"/>
  <c r="BK195" i="4"/>
  <c r="BH195" i="4" s="1"/>
  <c r="BG195" i="4"/>
  <c r="BK29" i="4"/>
  <c r="BH29" i="4" s="1"/>
  <c r="BL29" i="4"/>
  <c r="BI29" i="4" s="1"/>
  <c r="BG29" i="4"/>
  <c r="BL40" i="4"/>
  <c r="BJ45" i="4"/>
  <c r="BG40" i="4"/>
  <c r="BK40" i="4"/>
  <c r="BH40" i="4" s="1"/>
  <c r="BL38" i="4"/>
  <c r="BI38" i="4" s="1"/>
  <c r="BG38" i="4"/>
  <c r="BL83" i="4"/>
  <c r="BI83" i="4" s="1"/>
  <c r="BG83" i="4"/>
  <c r="BL95" i="4"/>
  <c r="BI95" i="4" s="1"/>
  <c r="BG95" i="4"/>
  <c r="BL232" i="4"/>
  <c r="BI232" i="4" s="1"/>
  <c r="BG232" i="4"/>
  <c r="BK84" i="4"/>
  <c r="BH84" i="4" s="1"/>
  <c r="BG84" i="4"/>
  <c r="BK202" i="4"/>
  <c r="BH202" i="4" s="1"/>
  <c r="BG202" i="4"/>
  <c r="BL202" i="4"/>
  <c r="BI202" i="4" s="1"/>
  <c r="BL201" i="4"/>
  <c r="BI201" i="4" s="1"/>
  <c r="BG201" i="4"/>
  <c r="M245" i="4"/>
  <c r="BL292" i="4"/>
  <c r="BI292" i="4" s="1"/>
  <c r="BG292" i="4"/>
  <c r="BL162" i="4"/>
  <c r="BI162" i="4" s="1"/>
  <c r="BG162" i="4"/>
  <c r="BJ130" i="4"/>
  <c r="BG134" i="4"/>
  <c r="BL134" i="4"/>
  <c r="BI134" i="4" s="1"/>
  <c r="BK134" i="4"/>
  <c r="BH134" i="4" s="1"/>
  <c r="BL240" i="4"/>
  <c r="BG240" i="4"/>
  <c r="BL278" i="4"/>
  <c r="BI278" i="4" s="1"/>
  <c r="BG278" i="4"/>
  <c r="BL182" i="4"/>
  <c r="BI182" i="4" s="1"/>
  <c r="BG182" i="4"/>
  <c r="BL238" i="4"/>
  <c r="BI238" i="4" s="1"/>
  <c r="BG238" i="4"/>
  <c r="BL16" i="4"/>
  <c r="BG16" i="4"/>
  <c r="BL28" i="4"/>
  <c r="BG28" i="4"/>
  <c r="BL13" i="4"/>
  <c r="BI13" i="4" s="1"/>
  <c r="BG13" i="4"/>
  <c r="BL80" i="4"/>
  <c r="BI80" i="4" s="1"/>
  <c r="BG80" i="4"/>
  <c r="BK6" i="4"/>
  <c r="BH6" i="4" s="1"/>
  <c r="BG6" i="4"/>
  <c r="BL79" i="4"/>
  <c r="BI79" i="4" s="1"/>
  <c r="BG79" i="4"/>
  <c r="BK78" i="4"/>
  <c r="BH78" i="4" s="1"/>
  <c r="BG78" i="4"/>
  <c r="BK8" i="4"/>
  <c r="BH8" i="4" s="1"/>
  <c r="BL8" i="4"/>
  <c r="BI8" i="4" s="1"/>
  <c r="BG8" i="4"/>
  <c r="BK175" i="4"/>
  <c r="BH175" i="4" s="1"/>
  <c r="BG175" i="4"/>
  <c r="BL96" i="4"/>
  <c r="BI96" i="4" s="1"/>
  <c r="BG96" i="4"/>
  <c r="BL56" i="4"/>
  <c r="BI56" i="4" s="1"/>
  <c r="BG56" i="4"/>
  <c r="P245" i="4"/>
  <c r="AS116" i="4"/>
  <c r="BJ154" i="4"/>
  <c r="BG149" i="4"/>
  <c r="BL280" i="4"/>
  <c r="BI280" i="4" s="1"/>
  <c r="BG280" i="4"/>
  <c r="BK122" i="4"/>
  <c r="BH122" i="4" s="1"/>
  <c r="BG122" i="4"/>
  <c r="BL210" i="4"/>
  <c r="BG210" i="4"/>
  <c r="BL155" i="4"/>
  <c r="BJ160" i="4"/>
  <c r="BG155" i="4"/>
  <c r="BL194" i="4"/>
  <c r="BI194" i="4" s="1"/>
  <c r="BG194" i="4"/>
  <c r="BL256" i="4"/>
  <c r="BI256" i="4" s="1"/>
  <c r="BG256" i="4"/>
  <c r="BL14" i="4"/>
  <c r="BI14" i="4" s="1"/>
  <c r="BG14" i="4"/>
  <c r="BJ269" i="4"/>
  <c r="BL47" i="4"/>
  <c r="BI47" i="4" s="1"/>
  <c r="BG47" i="4"/>
  <c r="BL254" i="4"/>
  <c r="BI254" i="4" s="1"/>
  <c r="BG254" i="4"/>
  <c r="BL169" i="4"/>
  <c r="BI169" i="4" s="1"/>
  <c r="BG169" i="4"/>
  <c r="BL244" i="4"/>
  <c r="BI244" i="4" s="1"/>
  <c r="BG244" i="4"/>
  <c r="BL140" i="4"/>
  <c r="BI140" i="4" s="1"/>
  <c r="BG140" i="4"/>
  <c r="BJ99" i="4"/>
  <c r="BL138" i="4"/>
  <c r="BI138" i="4" s="1"/>
  <c r="BG138" i="4"/>
  <c r="BL262" i="4"/>
  <c r="BI262" i="4" s="1"/>
  <c r="BG262" i="4"/>
  <c r="BL199" i="4"/>
  <c r="BG199" i="4"/>
  <c r="BL212" i="4"/>
  <c r="BI212" i="4" s="1"/>
  <c r="BG212" i="4"/>
  <c r="BJ275" i="4"/>
  <c r="BJ190" i="4"/>
  <c r="BL109" i="4"/>
  <c r="BI109" i="4" s="1"/>
  <c r="BG109" i="4"/>
  <c r="BJ209" i="4"/>
  <c r="BG204" i="4"/>
  <c r="BL258" i="4"/>
  <c r="BG258" i="4"/>
  <c r="BL120" i="4"/>
  <c r="BI120" i="4" s="1"/>
  <c r="BG120" i="4"/>
  <c r="BK181" i="4"/>
  <c r="BH181" i="4" s="1"/>
  <c r="BG181" i="4"/>
  <c r="BJ251" i="4"/>
  <c r="BL139" i="4"/>
  <c r="BI139" i="4" s="1"/>
  <c r="BG139" i="4"/>
  <c r="BL68" i="4"/>
  <c r="BI68" i="4" s="1"/>
  <c r="BG68" i="4"/>
  <c r="BL152" i="4"/>
  <c r="BI152" i="4" s="1"/>
  <c r="BG152" i="4"/>
  <c r="BK67" i="4"/>
  <c r="BH67" i="4" s="1"/>
  <c r="BL67" i="4"/>
  <c r="BI67" i="4" s="1"/>
  <c r="BG67" i="4"/>
  <c r="BL66" i="4"/>
  <c r="BI66" i="4" s="1"/>
  <c r="BG66" i="4"/>
  <c r="BL192" i="4"/>
  <c r="BI192" i="4" s="1"/>
  <c r="BG192" i="4"/>
  <c r="BL85" i="4"/>
  <c r="BI85" i="4" s="1"/>
  <c r="BG85" i="4"/>
  <c r="BL55" i="4"/>
  <c r="BI55" i="4" s="1"/>
  <c r="BG55" i="4"/>
  <c r="AW54" i="4"/>
  <c r="AT54" i="4" s="1"/>
  <c r="AS113" i="4"/>
  <c r="AW279" i="4"/>
  <c r="AT279" i="4" s="1"/>
  <c r="BK85" i="4"/>
  <c r="BH85" i="4" s="1"/>
  <c r="BL89" i="4"/>
  <c r="BK109" i="4"/>
  <c r="BH109" i="4" s="1"/>
  <c r="BK120" i="4"/>
  <c r="BH120" i="4" s="1"/>
  <c r="BK127" i="4"/>
  <c r="BH127" i="4" s="1"/>
  <c r="BK153" i="4"/>
  <c r="BH153" i="4" s="1"/>
  <c r="BK162" i="4"/>
  <c r="BH162" i="4" s="1"/>
  <c r="BH166" i="4" s="1"/>
  <c r="BL204" i="4"/>
  <c r="BI204" i="4" s="1"/>
  <c r="BG217" i="4"/>
  <c r="BK224" i="4"/>
  <c r="BH224" i="4" s="1"/>
  <c r="BG249" i="4"/>
  <c r="BL270" i="4"/>
  <c r="BL275" i="4" s="1"/>
  <c r="BL114" i="4"/>
  <c r="BI114" i="4" s="1"/>
  <c r="BG114" i="4"/>
  <c r="BL236" i="4"/>
  <c r="BI236" i="4" s="1"/>
  <c r="BG236" i="4"/>
  <c r="BL188" i="4"/>
  <c r="BI188" i="4" s="1"/>
  <c r="BG188" i="4"/>
  <c r="BL260" i="4"/>
  <c r="BI260" i="4" s="1"/>
  <c r="BG260" i="4"/>
  <c r="BL110" i="4"/>
  <c r="BI110" i="4" s="1"/>
  <c r="BG110" i="4"/>
  <c r="BK98" i="4"/>
  <c r="BH98" i="4" s="1"/>
  <c r="BH99" i="4" s="1"/>
  <c r="BG98" i="4"/>
  <c r="BK183" i="4"/>
  <c r="BH183" i="4" s="1"/>
  <c r="BG183" i="4"/>
  <c r="BL107" i="4"/>
  <c r="BJ112" i="4"/>
  <c r="BG107" i="4"/>
  <c r="BL167" i="4"/>
  <c r="BG167" i="4"/>
  <c r="BL226" i="4"/>
  <c r="BI226" i="4" s="1"/>
  <c r="BG226" i="4"/>
  <c r="BJ281" i="4"/>
  <c r="BG276" i="4"/>
  <c r="BL241" i="4"/>
  <c r="BI241" i="4" s="1"/>
  <c r="BG241" i="4"/>
  <c r="BH288" i="4"/>
  <c r="BI282" i="4"/>
  <c r="BH276" i="4"/>
  <c r="BI264" i="4"/>
  <c r="BH264" i="4"/>
  <c r="BH258" i="4"/>
  <c r="BH252" i="4"/>
  <c r="BI246" i="4"/>
  <c r="BK245" i="4"/>
  <c r="BH240" i="4"/>
  <c r="BH245" i="4" s="1"/>
  <c r="BH234" i="4"/>
  <c r="BH160" i="4"/>
  <c r="BK63" i="4"/>
  <c r="BH63" i="4"/>
  <c r="BK21" i="4"/>
  <c r="BH21" i="4"/>
  <c r="AW84" i="4"/>
  <c r="AT84" i="4" s="1"/>
  <c r="AX116" i="4"/>
  <c r="AU116" i="4" s="1"/>
  <c r="AS195" i="4"/>
  <c r="AX161" i="4"/>
  <c r="AU161" i="4" s="1"/>
  <c r="AW174" i="4"/>
  <c r="AT174" i="4" s="1"/>
  <c r="AW103" i="4"/>
  <c r="AT103" i="4" s="1"/>
  <c r="AS185" i="4"/>
  <c r="AS16" i="4"/>
  <c r="AW16" i="4"/>
  <c r="AT16" i="4" s="1"/>
  <c r="AS50" i="4"/>
  <c r="AE38" i="4"/>
  <c r="AS55" i="4"/>
  <c r="AS71" i="4"/>
  <c r="AS117" i="4"/>
  <c r="AS28" i="4"/>
  <c r="AW59" i="4"/>
  <c r="AT59" i="4" s="1"/>
  <c r="AW232" i="4"/>
  <c r="AT232" i="4" s="1"/>
  <c r="AS61" i="4"/>
  <c r="AX123" i="4"/>
  <c r="AU123" i="4" s="1"/>
  <c r="AW235" i="4"/>
  <c r="AT235" i="4" s="1"/>
  <c r="AI98" i="4"/>
  <c r="AF98" i="4" s="1"/>
  <c r="AW17" i="4"/>
  <c r="AT17" i="4" s="1"/>
  <c r="AX34" i="4"/>
  <c r="AU34" i="4" s="1"/>
  <c r="AS123" i="4"/>
  <c r="AS164" i="4"/>
  <c r="AS235" i="4"/>
  <c r="AS267" i="4"/>
  <c r="AE121" i="4"/>
  <c r="AS17" i="4"/>
  <c r="AX36" i="4"/>
  <c r="AU36" i="4" s="1"/>
  <c r="AS76" i="4"/>
  <c r="AW210" i="4"/>
  <c r="AT210" i="4" s="1"/>
  <c r="AU21" i="4"/>
  <c r="AS170" i="4"/>
  <c r="AS23" i="4"/>
  <c r="AW50" i="4"/>
  <c r="AT50" i="4" s="1"/>
  <c r="AW71" i="4"/>
  <c r="AT71" i="4" s="1"/>
  <c r="AW91" i="4"/>
  <c r="AT91" i="4" s="1"/>
  <c r="AW265" i="4"/>
  <c r="AT265" i="4" s="1"/>
  <c r="AI54" i="4"/>
  <c r="AF54" i="4" s="1"/>
  <c r="AI232" i="4"/>
  <c r="AF232" i="4" s="1"/>
  <c r="AS91" i="4"/>
  <c r="AS168" i="4"/>
  <c r="AS224" i="4"/>
  <c r="AS261" i="4"/>
  <c r="AS285" i="4"/>
  <c r="AS264" i="4"/>
  <c r="AE232" i="4"/>
  <c r="AW128" i="4"/>
  <c r="AT128" i="4" s="1"/>
  <c r="AS156" i="4"/>
  <c r="AX169" i="4"/>
  <c r="AU169" i="4" s="1"/>
  <c r="AS207" i="4"/>
  <c r="AI89" i="4"/>
  <c r="AF89" i="4" s="1"/>
  <c r="AW11" i="4"/>
  <c r="AT11" i="4" s="1"/>
  <c r="AX43" i="4"/>
  <c r="AU43" i="4" s="1"/>
  <c r="AS128" i="4"/>
  <c r="AS169" i="4"/>
  <c r="AS13" i="4"/>
  <c r="AW43" i="4"/>
  <c r="AT43" i="4" s="1"/>
  <c r="AX111" i="4"/>
  <c r="AU111" i="4" s="1"/>
  <c r="AX127" i="4"/>
  <c r="AU127" i="4" s="1"/>
  <c r="AS167" i="4"/>
  <c r="AX264" i="4"/>
  <c r="AX269" i="4" s="1"/>
  <c r="AW291" i="4"/>
  <c r="AT291" i="4" s="1"/>
  <c r="AS36" i="4"/>
  <c r="AS11" i="4"/>
  <c r="AW78" i="4"/>
  <c r="AT78" i="4" s="1"/>
  <c r="AX12" i="4"/>
  <c r="AU12" i="4" s="1"/>
  <c r="AU15" i="4" s="1"/>
  <c r="AS78" i="4"/>
  <c r="AW117" i="4"/>
  <c r="AT117" i="4" s="1"/>
  <c r="AS146" i="4"/>
  <c r="AW217" i="4"/>
  <c r="AT217" i="4" s="1"/>
  <c r="AS14" i="4"/>
  <c r="AS97" i="4"/>
  <c r="AS143" i="4"/>
  <c r="AW244" i="4"/>
  <c r="AT244" i="4" s="1"/>
  <c r="AS268" i="4"/>
  <c r="AW285" i="4"/>
  <c r="AT285" i="4" s="1"/>
  <c r="AW94" i="4"/>
  <c r="AT94" i="4" s="1"/>
  <c r="AS94" i="4"/>
  <c r="AW55" i="4"/>
  <c r="AT55" i="4" s="1"/>
  <c r="AS70" i="4"/>
  <c r="AW97" i="4"/>
  <c r="AT97" i="4" s="1"/>
  <c r="AW170" i="4"/>
  <c r="AT170" i="4" s="1"/>
  <c r="AS201" i="4"/>
  <c r="AW224" i="4"/>
  <c r="AT224" i="4" s="1"/>
  <c r="AV27" i="4"/>
  <c r="AW67" i="4"/>
  <c r="AT67" i="4" s="1"/>
  <c r="AS115" i="4"/>
  <c r="AX129" i="4"/>
  <c r="AU129" i="4" s="1"/>
  <c r="AS174" i="4"/>
  <c r="AW201" i="4"/>
  <c r="AT201" i="4" s="1"/>
  <c r="AX236" i="4"/>
  <c r="AU236" i="4" s="1"/>
  <c r="AW273" i="4"/>
  <c r="AT273" i="4" s="1"/>
  <c r="AV233" i="4"/>
  <c r="AV275" i="4"/>
  <c r="AI17" i="4"/>
  <c r="AF17" i="4" s="1"/>
  <c r="AS46" i="4"/>
  <c r="AW65" i="4"/>
  <c r="AT65" i="4" s="1"/>
  <c r="AV221" i="4"/>
  <c r="AW238" i="4"/>
  <c r="AT238" i="4" s="1"/>
  <c r="AX254" i="4"/>
  <c r="AU254" i="4" s="1"/>
  <c r="AW46" i="4"/>
  <c r="AT46" i="4" s="1"/>
  <c r="AE95" i="4"/>
  <c r="AE195" i="4"/>
  <c r="AX62" i="4"/>
  <c r="AU62" i="4" s="1"/>
  <c r="AS90" i="4"/>
  <c r="AW110" i="4"/>
  <c r="AT110" i="4" s="1"/>
  <c r="AW125" i="4"/>
  <c r="AW152" i="4"/>
  <c r="AT152" i="4" s="1"/>
  <c r="AW198" i="4"/>
  <c r="AT198" i="4" s="1"/>
  <c r="AS219" i="4"/>
  <c r="AX227" i="4"/>
  <c r="AS238" i="4"/>
  <c r="AW252" i="4"/>
  <c r="AT252" i="4" s="1"/>
  <c r="AS273" i="4"/>
  <c r="AS246" i="4"/>
  <c r="AS84" i="4"/>
  <c r="AX26" i="4"/>
  <c r="AU26" i="4" s="1"/>
  <c r="AU27" i="4" s="1"/>
  <c r="AW40" i="4"/>
  <c r="AT40" i="4" s="1"/>
  <c r="AW58" i="4"/>
  <c r="AW72" i="4"/>
  <c r="AT72" i="4" s="1"/>
  <c r="AS110" i="4"/>
  <c r="AS127" i="4"/>
  <c r="AW165" i="4"/>
  <c r="AT165" i="4" s="1"/>
  <c r="AS175" i="4"/>
  <c r="AS198" i="4"/>
  <c r="AX228" i="4"/>
  <c r="AU228" i="4" s="1"/>
  <c r="AW243" i="4"/>
  <c r="AT243" i="4" s="1"/>
  <c r="AS254" i="4"/>
  <c r="AJ206" i="4"/>
  <c r="AG206" i="4" s="1"/>
  <c r="AS12" i="4"/>
  <c r="AS26" i="4"/>
  <c r="AS53" i="4"/>
  <c r="AS60" i="4"/>
  <c r="AX121" i="4"/>
  <c r="AU121" i="4" s="1"/>
  <c r="AS134" i="4"/>
  <c r="AW156" i="4"/>
  <c r="AT156" i="4" s="1"/>
  <c r="AW241" i="4"/>
  <c r="AT241" i="4" s="1"/>
  <c r="AS252" i="4"/>
  <c r="AX272" i="4"/>
  <c r="AU272" i="4" s="1"/>
  <c r="AX164" i="4"/>
  <c r="AU164" i="4" s="1"/>
  <c r="AI38" i="4"/>
  <c r="AF38" i="4" s="1"/>
  <c r="AE132" i="4"/>
  <c r="AE206" i="4"/>
  <c r="AS24" i="4"/>
  <c r="AS40" i="4"/>
  <c r="AS58" i="4"/>
  <c r="AW119" i="4"/>
  <c r="AT119" i="4" s="1"/>
  <c r="AS132" i="4"/>
  <c r="AS158" i="4"/>
  <c r="AS218" i="4"/>
  <c r="AS241" i="4"/>
  <c r="AX270" i="4"/>
  <c r="AU270" i="4" s="1"/>
  <c r="AI133" i="4"/>
  <c r="AF133" i="4" s="1"/>
  <c r="AW52" i="4"/>
  <c r="AT52" i="4" s="1"/>
  <c r="AW96" i="4"/>
  <c r="AT96" i="4" s="1"/>
  <c r="AS186" i="4"/>
  <c r="AX242" i="4"/>
  <c r="AU242" i="4" s="1"/>
  <c r="AI49" i="4"/>
  <c r="AF49" i="4" s="1"/>
  <c r="AE133" i="4"/>
  <c r="AX115" i="4"/>
  <c r="AU115" i="4" s="1"/>
  <c r="AS121" i="4"/>
  <c r="AX187" i="4"/>
  <c r="AU187" i="4" s="1"/>
  <c r="AW228" i="4"/>
  <c r="AT228" i="4" s="1"/>
  <c r="AS4" i="4"/>
  <c r="AJ274" i="4"/>
  <c r="AG274" i="4" s="1"/>
  <c r="AS52" i="4"/>
  <c r="AS119" i="4"/>
  <c r="AW185" i="4"/>
  <c r="AT185" i="4" s="1"/>
  <c r="AW225" i="4"/>
  <c r="AT225" i="4" s="1"/>
  <c r="AS242" i="4"/>
  <c r="AS272" i="4"/>
  <c r="AX4" i="4"/>
  <c r="AU4" i="4" s="1"/>
  <c r="AV9" i="4"/>
  <c r="AW20" i="4"/>
  <c r="AT20" i="4" s="1"/>
  <c r="AS89" i="4"/>
  <c r="AS157" i="4"/>
  <c r="AS187" i="4"/>
  <c r="AW214" i="4"/>
  <c r="AT214" i="4" s="1"/>
  <c r="AW223" i="4"/>
  <c r="AT223" i="4" s="1"/>
  <c r="AW237" i="4"/>
  <c r="AT237" i="4" s="1"/>
  <c r="AS270" i="4"/>
  <c r="AW131" i="4"/>
  <c r="AT131" i="4" s="1"/>
  <c r="AW290" i="4"/>
  <c r="AT290" i="4" s="1"/>
  <c r="AX290" i="4"/>
  <c r="AU290" i="4" s="1"/>
  <c r="AI188" i="4"/>
  <c r="AF188" i="4" s="1"/>
  <c r="AW24" i="4"/>
  <c r="AT24" i="4" s="1"/>
  <c r="AS62" i="4"/>
  <c r="AS129" i="4"/>
  <c r="AX145" i="4"/>
  <c r="AU145" i="4" s="1"/>
  <c r="AU148" i="4" s="1"/>
  <c r="AS182" i="4"/>
  <c r="AW208" i="4"/>
  <c r="AT208" i="4" s="1"/>
  <c r="AW234" i="4"/>
  <c r="AT234" i="4" s="1"/>
  <c r="AX240" i="4"/>
  <c r="AX245" i="4" s="1"/>
  <c r="AX85" i="4"/>
  <c r="AU85" i="4" s="1"/>
  <c r="AW138" i="4"/>
  <c r="AT138" i="4" s="1"/>
  <c r="AX138" i="4"/>
  <c r="AU138" i="4" s="1"/>
  <c r="AI288" i="4"/>
  <c r="AF288" i="4" s="1"/>
  <c r="AV33" i="4"/>
  <c r="AW114" i="4"/>
  <c r="AV178" i="4"/>
  <c r="AS180" i="4"/>
  <c r="AW204" i="4"/>
  <c r="AT204" i="4" s="1"/>
  <c r="AW220" i="4"/>
  <c r="AT220" i="4" s="1"/>
  <c r="AS237" i="4"/>
  <c r="AW195" i="4"/>
  <c r="AT195" i="4" s="1"/>
  <c r="AX106" i="4"/>
  <c r="AW180" i="4"/>
  <c r="AT180" i="4" s="1"/>
  <c r="AV293" i="4"/>
  <c r="AW19" i="4"/>
  <c r="AT19" i="4" s="1"/>
  <c r="AW47" i="4"/>
  <c r="AT47" i="4" s="1"/>
  <c r="AV99" i="4"/>
  <c r="AS125" i="4"/>
  <c r="AS145" i="4"/>
  <c r="AS176" i="4"/>
  <c r="AW183" i="4"/>
  <c r="AT183" i="4" s="1"/>
  <c r="AW199" i="4"/>
  <c r="AT199" i="4" s="1"/>
  <c r="AS208" i="4"/>
  <c r="AS244" i="4"/>
  <c r="AS290" i="4"/>
  <c r="AS260" i="4"/>
  <c r="AV124" i="4"/>
  <c r="AV251" i="4"/>
  <c r="AV263" i="4"/>
  <c r="AX231" i="4"/>
  <c r="AU231" i="4" s="1"/>
  <c r="AX6" i="4"/>
  <c r="AU6" i="4" s="1"/>
  <c r="AS98" i="4"/>
  <c r="AX109" i="4"/>
  <c r="AU109" i="4" s="1"/>
  <c r="AV130" i="4"/>
  <c r="AS204" i="4"/>
  <c r="AS220" i="4"/>
  <c r="AS82" i="4"/>
  <c r="AS286" i="4"/>
  <c r="AE201" i="4"/>
  <c r="AS19" i="4"/>
  <c r="AS22" i="4"/>
  <c r="AS47" i="4"/>
  <c r="AX74" i="4"/>
  <c r="AW107" i="4"/>
  <c r="AV148" i="4"/>
  <c r="AW168" i="4"/>
  <c r="AT168" i="4" s="1"/>
  <c r="AX175" i="4"/>
  <c r="AU175" i="4" s="1"/>
  <c r="AS181" i="4"/>
  <c r="AX200" i="4"/>
  <c r="AU200" i="4" s="1"/>
  <c r="AU203" i="4" s="1"/>
  <c r="AX234" i="4"/>
  <c r="AU234" i="4" s="1"/>
  <c r="AS85" i="4"/>
  <c r="AS101" i="4"/>
  <c r="AS131" i="4"/>
  <c r="AS38" i="4"/>
  <c r="AS138" i="4"/>
  <c r="AI139" i="4"/>
  <c r="AF139" i="4" s="1"/>
  <c r="AV15" i="4"/>
  <c r="AW28" i="4"/>
  <c r="AT28" i="4" s="1"/>
  <c r="AW34" i="4"/>
  <c r="AT34" i="4" s="1"/>
  <c r="AW61" i="4"/>
  <c r="AT61" i="4" s="1"/>
  <c r="AS65" i="4"/>
  <c r="AW70" i="4"/>
  <c r="AT70" i="4" s="1"/>
  <c r="AV87" i="4"/>
  <c r="AV106" i="4"/>
  <c r="AS109" i="4"/>
  <c r="AX114" i="4"/>
  <c r="AU114" i="4" s="1"/>
  <c r="AS147" i="4"/>
  <c r="AX173" i="4"/>
  <c r="AU173" i="4" s="1"/>
  <c r="AW188" i="4"/>
  <c r="AT188" i="4" s="1"/>
  <c r="AW249" i="4"/>
  <c r="AT249" i="4" s="1"/>
  <c r="AX282" i="4"/>
  <c r="AX287" i="4" s="1"/>
  <c r="AX81" i="4"/>
  <c r="AV118" i="4"/>
  <c r="AW268" i="4"/>
  <c r="AT268" i="4" s="1"/>
  <c r="AS144" i="4"/>
  <c r="AS104" i="4"/>
  <c r="AV112" i="4"/>
  <c r="AW126" i="4"/>
  <c r="AT126" i="4" s="1"/>
  <c r="AS188" i="4"/>
  <c r="AU221" i="4"/>
  <c r="AW230" i="4"/>
  <c r="AT230" i="4" s="1"/>
  <c r="AW247" i="4"/>
  <c r="AT247" i="4" s="1"/>
  <c r="AW176" i="4"/>
  <c r="AT176" i="4" s="1"/>
  <c r="AI219" i="4"/>
  <c r="AF219" i="4" s="1"/>
  <c r="AS102" i="4"/>
  <c r="AV154" i="4"/>
  <c r="AS230" i="4"/>
  <c r="AS247" i="4"/>
  <c r="AV269" i="4"/>
  <c r="AE219" i="4"/>
  <c r="AW86" i="4"/>
  <c r="AT86" i="4" s="1"/>
  <c r="AW122" i="4"/>
  <c r="AT122" i="4" s="1"/>
  <c r="AS126" i="4"/>
  <c r="AS171" i="4"/>
  <c r="AI150" i="4"/>
  <c r="AF150" i="4" s="1"/>
  <c r="AS32" i="4"/>
  <c r="AX98" i="4"/>
  <c r="AU98" i="4" s="1"/>
  <c r="AU99" i="4" s="1"/>
  <c r="AS122" i="4"/>
  <c r="AW144" i="4"/>
  <c r="AT144" i="4" s="1"/>
  <c r="AS173" i="4"/>
  <c r="AW289" i="4"/>
  <c r="AT289" i="4" s="1"/>
  <c r="AJ272" i="4"/>
  <c r="AG272" i="4" s="1"/>
  <c r="AW14" i="4"/>
  <c r="AT14" i="4" s="1"/>
  <c r="AW18" i="4"/>
  <c r="AT18" i="4" s="1"/>
  <c r="AW22" i="4"/>
  <c r="AT22" i="4" s="1"/>
  <c r="AS44" i="4"/>
  <c r="AW56" i="4"/>
  <c r="AT56" i="4" s="1"/>
  <c r="AS79" i="4"/>
  <c r="AS107" i="4"/>
  <c r="AS152" i="4"/>
  <c r="AW158" i="4"/>
  <c r="AT158" i="4" s="1"/>
  <c r="AW167" i="4"/>
  <c r="AW181" i="4"/>
  <c r="AT181" i="4" s="1"/>
  <c r="AS189" i="4"/>
  <c r="AW202" i="4"/>
  <c r="AT202" i="4" s="1"/>
  <c r="AW206" i="4"/>
  <c r="AT206" i="4" s="1"/>
  <c r="AX221" i="4"/>
  <c r="AW284" i="4"/>
  <c r="AT284" i="4" s="1"/>
  <c r="AW37" i="4"/>
  <c r="AT37" i="4" s="1"/>
  <c r="AX37" i="4"/>
  <c r="AU37" i="4" s="1"/>
  <c r="AW211" i="4"/>
  <c r="AT211" i="4" s="1"/>
  <c r="AX211" i="4"/>
  <c r="AU211" i="4" s="1"/>
  <c r="AX133" i="4"/>
  <c r="AW133" i="4"/>
  <c r="AT133" i="4" s="1"/>
  <c r="AS133" i="4"/>
  <c r="AW5" i="4"/>
  <c r="AT5" i="4" s="1"/>
  <c r="AX5" i="4"/>
  <c r="AU5" i="4" s="1"/>
  <c r="AV196" i="4"/>
  <c r="AX191" i="4"/>
  <c r="AU191" i="4" s="1"/>
  <c r="AW191" i="4"/>
  <c r="AT191" i="4" s="1"/>
  <c r="AX276" i="4"/>
  <c r="AW276" i="4"/>
  <c r="AT276" i="4" s="1"/>
  <c r="AS276" i="4"/>
  <c r="AV281" i="4"/>
  <c r="AW48" i="4"/>
  <c r="AT48" i="4" s="1"/>
  <c r="AW64" i="4"/>
  <c r="AU106" i="4"/>
  <c r="AW35" i="4"/>
  <c r="AT35" i="4" s="1"/>
  <c r="AX35" i="4"/>
  <c r="AU35" i="4" s="1"/>
  <c r="AX193" i="4"/>
  <c r="AU193" i="4" s="1"/>
  <c r="AW193" i="4"/>
  <c r="AT193" i="4" s="1"/>
  <c r="AX262" i="4"/>
  <c r="AU262" i="4" s="1"/>
  <c r="AS262" i="4"/>
  <c r="AE283" i="4"/>
  <c r="AV81" i="4"/>
  <c r="AW147" i="4"/>
  <c r="AT147" i="4" s="1"/>
  <c r="AS183" i="4"/>
  <c r="AS200" i="4"/>
  <c r="AS206" i="4"/>
  <c r="AX258" i="4"/>
  <c r="AU258" i="4" s="1"/>
  <c r="AW277" i="4"/>
  <c r="AT277" i="4" s="1"/>
  <c r="AS18" i="4"/>
  <c r="AX250" i="4"/>
  <c r="AU250" i="4" s="1"/>
  <c r="AW250" i="4"/>
  <c r="AT250" i="4" s="1"/>
  <c r="AS288" i="4"/>
  <c r="AI94" i="4"/>
  <c r="AF94" i="4" s="1"/>
  <c r="AV51" i="4"/>
  <c r="AW80" i="4"/>
  <c r="AT80" i="4" s="1"/>
  <c r="AX149" i="4"/>
  <c r="AU149" i="4" s="1"/>
  <c r="AV227" i="4"/>
  <c r="AX253" i="4"/>
  <c r="AU253" i="4" s="1"/>
  <c r="AV257" i="4"/>
  <c r="AS163" i="4"/>
  <c r="AX140" i="4"/>
  <c r="AU140" i="4" s="1"/>
  <c r="AW140" i="4"/>
  <c r="AT140" i="4" s="1"/>
  <c r="AX280" i="4"/>
  <c r="AU280" i="4" s="1"/>
  <c r="AW280" i="4"/>
  <c r="AT280" i="4" s="1"/>
  <c r="AV39" i="4"/>
  <c r="AV184" i="4"/>
  <c r="AX248" i="4"/>
  <c r="AU248" i="4" s="1"/>
  <c r="AW248" i="4"/>
  <c r="AT248" i="4" s="1"/>
  <c r="AI8" i="4"/>
  <c r="AF8" i="4" s="1"/>
  <c r="AE104" i="4"/>
  <c r="AT4" i="4"/>
  <c r="AX21" i="4"/>
  <c r="AX41" i="4"/>
  <c r="AU41" i="4" s="1"/>
  <c r="AS54" i="4"/>
  <c r="AS64" i="4"/>
  <c r="AS74" i="4"/>
  <c r="AW95" i="4"/>
  <c r="AT95" i="4" s="1"/>
  <c r="AW108" i="4"/>
  <c r="AT108" i="4" s="1"/>
  <c r="AW120" i="4"/>
  <c r="AT120" i="4" s="1"/>
  <c r="AW134" i="4"/>
  <c r="AT134" i="4" s="1"/>
  <c r="AX159" i="4"/>
  <c r="AU159" i="4" s="1"/>
  <c r="AW163" i="4"/>
  <c r="AT163" i="4" s="1"/>
  <c r="AV172" i="4"/>
  <c r="AS179" i="4"/>
  <c r="AV203" i="4"/>
  <c r="AS225" i="4"/>
  <c r="AW253" i="4"/>
  <c r="AT253" i="4" s="1"/>
  <c r="AS277" i="4"/>
  <c r="AS248" i="4"/>
  <c r="AS226" i="4"/>
  <c r="AW259" i="4"/>
  <c r="AT259" i="4" s="1"/>
  <c r="AX259" i="4"/>
  <c r="AU259" i="4" s="1"/>
  <c r="AV142" i="4"/>
  <c r="AX137" i="4"/>
  <c r="AW137" i="4"/>
  <c r="AV21" i="4"/>
  <c r="AS165" i="4"/>
  <c r="AS20" i="4"/>
  <c r="AX135" i="4"/>
  <c r="AU135" i="4" s="1"/>
  <c r="AS135" i="4"/>
  <c r="AW135" i="4"/>
  <c r="AT135" i="4" s="1"/>
  <c r="AJ6" i="4"/>
  <c r="AG6" i="4" s="1"/>
  <c r="AI47" i="4"/>
  <c r="AF47" i="4" s="1"/>
  <c r="AE102" i="4"/>
  <c r="AW25" i="4"/>
  <c r="AT25" i="4" s="1"/>
  <c r="AW29" i="4"/>
  <c r="AT29" i="4" s="1"/>
  <c r="AS48" i="4"/>
  <c r="AW53" i="4"/>
  <c r="AT53" i="4" s="1"/>
  <c r="AW76" i="4"/>
  <c r="AT76" i="4" s="1"/>
  <c r="AW89" i="4"/>
  <c r="AT89" i="4" s="1"/>
  <c r="AW104" i="4"/>
  <c r="AT104" i="4" s="1"/>
  <c r="AS153" i="4"/>
  <c r="AS202" i="4"/>
  <c r="AV209" i="4"/>
  <c r="AS223" i="4"/>
  <c r="AS255" i="4"/>
  <c r="AW262" i="4"/>
  <c r="AT262" i="4" s="1"/>
  <c r="AS291" i="4"/>
  <c r="AW240" i="4"/>
  <c r="AT240" i="4" s="1"/>
  <c r="AV245" i="4"/>
  <c r="AW141" i="4"/>
  <c r="AT141" i="4" s="1"/>
  <c r="AX141" i="4"/>
  <c r="AU141" i="4" s="1"/>
  <c r="AS214" i="4"/>
  <c r="AS265" i="4"/>
  <c r="AV136" i="4"/>
  <c r="AX292" i="4"/>
  <c r="AU292" i="4" s="1"/>
  <c r="AW292" i="4"/>
  <c r="AT292" i="4" s="1"/>
  <c r="AX7" i="4"/>
  <c r="AU7" i="4" s="1"/>
  <c r="AW7" i="4"/>
  <c r="AT7" i="4" s="1"/>
  <c r="AJ8" i="4"/>
  <c r="AG8" i="4" s="1"/>
  <c r="AI119" i="4"/>
  <c r="AF119" i="4" s="1"/>
  <c r="AI158" i="4"/>
  <c r="AF158" i="4" s="1"/>
  <c r="AE220" i="4"/>
  <c r="AW13" i="4"/>
  <c r="AT13" i="4" s="1"/>
  <c r="AW23" i="4"/>
  <c r="AT23" i="4" s="1"/>
  <c r="AW32" i="4"/>
  <c r="AT32" i="4" s="1"/>
  <c r="AW41" i="4"/>
  <c r="AT41" i="4" s="1"/>
  <c r="AS56" i="4"/>
  <c r="AS80" i="4"/>
  <c r="AV93" i="4"/>
  <c r="AS95" i="4"/>
  <c r="AW102" i="4"/>
  <c r="AT102" i="4" s="1"/>
  <c r="AS108" i="4"/>
  <c r="AS120" i="4"/>
  <c r="AW146" i="4"/>
  <c r="AT146" i="4" s="1"/>
  <c r="AS151" i="4"/>
  <c r="AW155" i="4"/>
  <c r="AT155" i="4" s="1"/>
  <c r="AW182" i="4"/>
  <c r="AT182" i="4" s="1"/>
  <c r="AU209" i="4"/>
  <c r="AW218" i="4"/>
  <c r="AT218" i="4" s="1"/>
  <c r="AW226" i="4"/>
  <c r="AT226" i="4" s="1"/>
  <c r="AS232" i="4"/>
  <c r="AS236" i="4"/>
  <c r="AS253" i="4"/>
  <c r="AW260" i="4"/>
  <c r="AT260" i="4" s="1"/>
  <c r="AS289" i="4"/>
  <c r="AW229" i="4"/>
  <c r="AT229" i="4" s="1"/>
  <c r="AX229" i="4"/>
  <c r="AU229" i="4" s="1"/>
  <c r="AS103" i="4"/>
  <c r="AW8" i="4"/>
  <c r="AT8" i="4" s="1"/>
  <c r="AX8" i="4"/>
  <c r="AU8" i="4" s="1"/>
  <c r="AS141" i="4"/>
  <c r="AV215" i="4"/>
  <c r="AS210" i="4"/>
  <c r="AX59" i="4"/>
  <c r="AU59" i="4" s="1"/>
  <c r="AV63" i="4"/>
  <c r="AS258" i="4"/>
  <c r="AX139" i="4"/>
  <c r="AU139" i="4" s="1"/>
  <c r="AW139" i="4"/>
  <c r="AT139" i="4" s="1"/>
  <c r="AI159" i="4"/>
  <c r="AF159" i="4" s="1"/>
  <c r="AE223" i="4"/>
  <c r="AU51" i="4"/>
  <c r="AV69" i="4"/>
  <c r="AS149" i="4"/>
  <c r="AX209" i="4"/>
  <c r="AW258" i="4"/>
  <c r="AS284" i="4"/>
  <c r="AX192" i="4"/>
  <c r="AW192" i="4"/>
  <c r="AV45" i="4"/>
  <c r="AV166" i="4"/>
  <c r="AV239" i="4"/>
  <c r="AS280" i="4"/>
  <c r="AS212" i="4"/>
  <c r="AX51" i="4"/>
  <c r="AU57" i="4"/>
  <c r="AX186" i="4"/>
  <c r="AU186" i="4" s="1"/>
  <c r="AV190" i="4"/>
  <c r="AX288" i="4"/>
  <c r="AW288" i="4"/>
  <c r="AS35" i="4"/>
  <c r="AI135" i="4"/>
  <c r="AF135" i="4" s="1"/>
  <c r="AW44" i="4"/>
  <c r="AT44" i="4" s="1"/>
  <c r="AV57" i="4"/>
  <c r="AX57" i="4"/>
  <c r="AU81" i="4"/>
  <c r="AX189" i="4"/>
  <c r="AU189" i="4" s="1"/>
  <c r="AW83" i="4"/>
  <c r="AT83" i="4" s="1"/>
  <c r="AX83" i="4"/>
  <c r="AU83" i="4" s="1"/>
  <c r="AS83" i="4"/>
  <c r="AS105" i="4"/>
  <c r="AI32" i="4"/>
  <c r="AF32" i="4" s="1"/>
  <c r="AE74" i="4"/>
  <c r="AI241" i="4"/>
  <c r="AF241" i="4" s="1"/>
  <c r="AW42" i="4"/>
  <c r="AT42" i="4" s="1"/>
  <c r="AV75" i="4"/>
  <c r="AW79" i="4"/>
  <c r="AT79" i="4" s="1"/>
  <c r="AS96" i="4"/>
  <c r="AW105" i="4"/>
  <c r="AT105" i="4" s="1"/>
  <c r="AS111" i="4"/>
  <c r="AV160" i="4"/>
  <c r="AX171" i="4"/>
  <c r="AU171" i="4" s="1"/>
  <c r="AX179" i="4"/>
  <c r="AX184" i="4" s="1"/>
  <c r="AS199" i="4"/>
  <c r="AW212" i="4"/>
  <c r="AT212" i="4" s="1"/>
  <c r="AU227" i="4"/>
  <c r="AS243" i="4"/>
  <c r="AS256" i="4"/>
  <c r="AS193" i="4"/>
  <c r="AV287" i="4"/>
  <c r="AS282" i="4"/>
  <c r="AW162" i="4"/>
  <c r="AT162" i="4" s="1"/>
  <c r="AX162" i="4"/>
  <c r="AU162" i="4" s="1"/>
  <c r="AX194" i="4"/>
  <c r="AU194" i="4" s="1"/>
  <c r="AW194" i="4"/>
  <c r="AT194" i="4" s="1"/>
  <c r="AX213" i="4"/>
  <c r="AU213" i="4" s="1"/>
  <c r="AW213" i="4"/>
  <c r="AT213" i="4" s="1"/>
  <c r="AS213" i="4"/>
  <c r="AS86" i="4"/>
  <c r="AT282" i="4"/>
  <c r="AT264" i="4"/>
  <c r="AT222" i="4"/>
  <c r="AU210" i="4"/>
  <c r="AT179" i="4"/>
  <c r="AT161" i="4"/>
  <c r="AI67" i="4"/>
  <c r="AF67" i="4" s="1"/>
  <c r="AJ101" i="4"/>
  <c r="AG101" i="4" s="1"/>
  <c r="AI144" i="4"/>
  <c r="AF144" i="4" s="1"/>
  <c r="AE188" i="4"/>
  <c r="AE255" i="4"/>
  <c r="AE37" i="4"/>
  <c r="AE67" i="4"/>
  <c r="AJ108" i="4"/>
  <c r="AG108" i="4" s="1"/>
  <c r="AJ187" i="4"/>
  <c r="AG187" i="4" s="1"/>
  <c r="AJ210" i="4"/>
  <c r="AG210" i="4" s="1"/>
  <c r="AI265" i="4"/>
  <c r="AF265" i="4" s="1"/>
  <c r="AI66" i="4"/>
  <c r="AF66" i="4" s="1"/>
  <c r="AI153" i="4"/>
  <c r="AF153" i="4" s="1"/>
  <c r="AE187" i="4"/>
  <c r="AE210" i="4"/>
  <c r="AJ268" i="4"/>
  <c r="AG268" i="4" s="1"/>
  <c r="AJ36" i="4"/>
  <c r="AG36" i="4" s="1"/>
  <c r="AG39" i="4" s="1"/>
  <c r="AI122" i="4"/>
  <c r="AF122" i="4" s="1"/>
  <c r="AE185" i="4"/>
  <c r="AE266" i="4"/>
  <c r="AE122" i="4"/>
  <c r="AJ193" i="4"/>
  <c r="AG193" i="4" s="1"/>
  <c r="AE12" i="4"/>
  <c r="AE193" i="4"/>
  <c r="AJ160" i="4"/>
  <c r="AI199" i="4"/>
  <c r="AF199" i="4" s="1"/>
  <c r="AE230" i="4"/>
  <c r="AE47" i="4"/>
  <c r="AE103" i="4"/>
  <c r="AI46" i="4"/>
  <c r="AF46" i="4" s="1"/>
  <c r="AI97" i="4"/>
  <c r="AF97" i="4" s="1"/>
  <c r="AI147" i="4"/>
  <c r="AF147" i="4" s="1"/>
  <c r="AI277" i="4"/>
  <c r="AF277" i="4" s="1"/>
  <c r="AE147" i="4"/>
  <c r="AI186" i="4"/>
  <c r="AF186" i="4" s="1"/>
  <c r="AI242" i="4"/>
  <c r="AF242" i="4" s="1"/>
  <c r="AI128" i="4"/>
  <c r="AF128" i="4" s="1"/>
  <c r="AI249" i="4"/>
  <c r="AF249" i="4" s="1"/>
  <c r="AJ288" i="4"/>
  <c r="AG288" i="4" s="1"/>
  <c r="AI132" i="4"/>
  <c r="AF132" i="4" s="1"/>
  <c r="AE249" i="4"/>
  <c r="AI88" i="4"/>
  <c r="AF88" i="4" s="1"/>
  <c r="AE192" i="4"/>
  <c r="AE73" i="4"/>
  <c r="AJ103" i="4"/>
  <c r="AG103" i="4" s="1"/>
  <c r="AE35" i="4"/>
  <c r="AE85" i="4"/>
  <c r="AJ127" i="4"/>
  <c r="AG127" i="4" s="1"/>
  <c r="AE145" i="4"/>
  <c r="AE189" i="4"/>
  <c r="AI267" i="4"/>
  <c r="AF267" i="4" s="1"/>
  <c r="AE118" i="4"/>
  <c r="AI14" i="4"/>
  <c r="AF14" i="4" s="1"/>
  <c r="AE127" i="4"/>
  <c r="AE199" i="4"/>
  <c r="AE226" i="4"/>
  <c r="AI286" i="4"/>
  <c r="AF286" i="4" s="1"/>
  <c r="AI291" i="4"/>
  <c r="AF291" i="4" s="1"/>
  <c r="AE17" i="4"/>
  <c r="AE88" i="4"/>
  <c r="AE110" i="4"/>
  <c r="AE177" i="4"/>
  <c r="AI194" i="4"/>
  <c r="AF194" i="4" s="1"/>
  <c r="AI230" i="4"/>
  <c r="AF230" i="4" s="1"/>
  <c r="AE268" i="4"/>
  <c r="AI31" i="4"/>
  <c r="AF31" i="4" s="1"/>
  <c r="AJ179" i="4"/>
  <c r="AG179" i="4" s="1"/>
  <c r="AI211" i="4"/>
  <c r="AF211" i="4" s="1"/>
  <c r="AE109" i="4"/>
  <c r="AE179" i="4"/>
  <c r="AE31" i="4"/>
  <c r="AJ42" i="4"/>
  <c r="AG42" i="4" s="1"/>
  <c r="AI64" i="4"/>
  <c r="AF64" i="4" s="1"/>
  <c r="AJ110" i="4"/>
  <c r="AG110" i="4" s="1"/>
  <c r="AJ195" i="4"/>
  <c r="AG195" i="4" s="1"/>
  <c r="AE211" i="4"/>
  <c r="AI273" i="4"/>
  <c r="AF273" i="4" s="1"/>
  <c r="AE64" i="4"/>
  <c r="AI109" i="4"/>
  <c r="AF109" i="4" s="1"/>
  <c r="AJ46" i="4"/>
  <c r="AG46" i="4" s="1"/>
  <c r="AI102" i="4"/>
  <c r="AF102" i="4" s="1"/>
  <c r="AJ145" i="4"/>
  <c r="AG145" i="4" s="1"/>
  <c r="AI155" i="4"/>
  <c r="AF155" i="4" s="1"/>
  <c r="AE186" i="4"/>
  <c r="AH39" i="4"/>
  <c r="AI80" i="4"/>
  <c r="AF80" i="4" s="1"/>
  <c r="AJ189" i="4"/>
  <c r="AG189" i="4" s="1"/>
  <c r="AE246" i="4"/>
  <c r="AI283" i="4"/>
  <c r="AF283" i="4" s="1"/>
  <c r="AE19" i="4"/>
  <c r="AI37" i="4"/>
  <c r="AF37" i="4" s="1"/>
  <c r="AJ68" i="4"/>
  <c r="AG68" i="4" s="1"/>
  <c r="AG69" i="4" s="1"/>
  <c r="AI91" i="4"/>
  <c r="AF91" i="4" s="1"/>
  <c r="AJ119" i="4"/>
  <c r="AG119" i="4" s="1"/>
  <c r="AG124" i="4" s="1"/>
  <c r="AI151" i="4"/>
  <c r="AF151" i="4" s="1"/>
  <c r="AE155" i="4"/>
  <c r="AE175" i="4"/>
  <c r="AI198" i="4"/>
  <c r="AI220" i="4"/>
  <c r="AF220" i="4" s="1"/>
  <c r="AI240" i="4"/>
  <c r="AF240" i="4" s="1"/>
  <c r="AE286" i="4"/>
  <c r="AE161" i="4"/>
  <c r="M179" i="4"/>
  <c r="M184" i="4" s="1"/>
  <c r="AI205" i="4"/>
  <c r="AF205" i="4" s="1"/>
  <c r="AE48" i="4"/>
  <c r="AI20" i="4"/>
  <c r="AF20" i="4" s="1"/>
  <c r="AE205" i="4"/>
  <c r="AE183" i="4"/>
  <c r="AI7" i="4"/>
  <c r="AF7" i="4" s="1"/>
  <c r="AI18" i="4"/>
  <c r="AF18" i="4" s="1"/>
  <c r="AJ48" i="4"/>
  <c r="AG48" i="4" s="1"/>
  <c r="AI101" i="4"/>
  <c r="AF101" i="4" s="1"/>
  <c r="AE135" i="4"/>
  <c r="AE153" i="4"/>
  <c r="AJ161" i="4"/>
  <c r="AG161" i="4" s="1"/>
  <c r="AE224" i="4"/>
  <c r="AE247" i="4"/>
  <c r="AE273" i="4"/>
  <c r="AE291" i="4"/>
  <c r="AH257" i="4"/>
  <c r="AG21" i="4"/>
  <c r="AJ21" i="4"/>
  <c r="AI34" i="4"/>
  <c r="AJ74" i="4"/>
  <c r="AG74" i="4" s="1"/>
  <c r="AG75" i="4" s="1"/>
  <c r="AI95" i="4"/>
  <c r="AF95" i="4" s="1"/>
  <c r="AE128" i="4"/>
  <c r="AJ150" i="4"/>
  <c r="AG150" i="4" s="1"/>
  <c r="AE168" i="4"/>
  <c r="AE229" i="4"/>
  <c r="AI255" i="4"/>
  <c r="AF255" i="4" s="1"/>
  <c r="AE94" i="4"/>
  <c r="AE36" i="4"/>
  <c r="AI169" i="4"/>
  <c r="AF169" i="4" s="1"/>
  <c r="AE84" i="4"/>
  <c r="AI125" i="4"/>
  <c r="AF125" i="4" s="1"/>
  <c r="AH263" i="4"/>
  <c r="AI174" i="4"/>
  <c r="AF174" i="4" s="1"/>
  <c r="AI259" i="4"/>
  <c r="AF259" i="4" s="1"/>
  <c r="AI41" i="4"/>
  <c r="AF41" i="4" s="1"/>
  <c r="AE125" i="4"/>
  <c r="AE174" i="4"/>
  <c r="AI84" i="4"/>
  <c r="AF84" i="4" s="1"/>
  <c r="AE30" i="4"/>
  <c r="AE41" i="4"/>
  <c r="N9" i="4"/>
  <c r="N100" i="4" s="1"/>
  <c r="AI11" i="4"/>
  <c r="AF11" i="4" s="1"/>
  <c r="AE97" i="4"/>
  <c r="AI123" i="4"/>
  <c r="AF123" i="4" s="1"/>
  <c r="AE131" i="4"/>
  <c r="AE171" i="4"/>
  <c r="AI192" i="4"/>
  <c r="AF192" i="4" s="1"/>
  <c r="AJ202" i="4"/>
  <c r="AG202" i="4" s="1"/>
  <c r="AE216" i="4"/>
  <c r="AE265" i="4"/>
  <c r="AE279" i="4"/>
  <c r="AJ10" i="4"/>
  <c r="AG10" i="4" s="1"/>
  <c r="AG15" i="4" s="1"/>
  <c r="AI53" i="4"/>
  <c r="AF53" i="4" s="1"/>
  <c r="AI83" i="4"/>
  <c r="AF83" i="4" s="1"/>
  <c r="AE105" i="4"/>
  <c r="AI121" i="4"/>
  <c r="AF121" i="4" s="1"/>
  <c r="AI140" i="4"/>
  <c r="AF140" i="4" s="1"/>
  <c r="AE159" i="4"/>
  <c r="AE194" i="4"/>
  <c r="AJ200" i="4"/>
  <c r="AG200" i="4" s="1"/>
  <c r="AI212" i="4"/>
  <c r="AF212" i="4" s="1"/>
  <c r="AE250" i="4"/>
  <c r="AE277" i="4"/>
  <c r="AJ290" i="4"/>
  <c r="AG290" i="4" s="1"/>
  <c r="AE181" i="4"/>
  <c r="AH75" i="4"/>
  <c r="AE214" i="4"/>
  <c r="AJ222" i="4"/>
  <c r="AJ227" i="4" s="1"/>
  <c r="AE50" i="4"/>
  <c r="AI12" i="4"/>
  <c r="AF12" i="4" s="1"/>
  <c r="AE53" i="4"/>
  <c r="AI90" i="4"/>
  <c r="AF90" i="4" s="1"/>
  <c r="AE123" i="4"/>
  <c r="AI134" i="4"/>
  <c r="AF134" i="4" s="1"/>
  <c r="AJ177" i="4"/>
  <c r="AG177" i="4" s="1"/>
  <c r="AI207" i="4"/>
  <c r="AF207" i="4" s="1"/>
  <c r="AE212" i="4"/>
  <c r="AI226" i="4"/>
  <c r="AF226" i="4" s="1"/>
  <c r="AI243" i="4"/>
  <c r="AF243" i="4" s="1"/>
  <c r="AI292" i="4"/>
  <c r="AF292" i="4" s="1"/>
  <c r="AE140" i="4"/>
  <c r="AH172" i="4"/>
  <c r="AE18" i="4"/>
  <c r="AE71" i="4"/>
  <c r="AI224" i="4"/>
  <c r="AF224" i="4" s="1"/>
  <c r="AI253" i="4"/>
  <c r="AF253" i="4" s="1"/>
  <c r="AE292" i="4"/>
  <c r="AE54" i="4"/>
  <c r="AI72" i="4"/>
  <c r="AF72" i="4" s="1"/>
  <c r="AJ91" i="4"/>
  <c r="AG91" i="4" s="1"/>
  <c r="AI104" i="4"/>
  <c r="AF104" i="4" s="1"/>
  <c r="AE108" i="4"/>
  <c r="AE134" i="4"/>
  <c r="AI146" i="4"/>
  <c r="AF146" i="4" s="1"/>
  <c r="AJ152" i="4"/>
  <c r="AG152" i="4" s="1"/>
  <c r="AJ173" i="4"/>
  <c r="AG173" i="4" s="1"/>
  <c r="AI185" i="4"/>
  <c r="AE207" i="4"/>
  <c r="AI222" i="4"/>
  <c r="AF222" i="4" s="1"/>
  <c r="AE241" i="4"/>
  <c r="AI271" i="4"/>
  <c r="AF271" i="4" s="1"/>
  <c r="AJ284" i="4"/>
  <c r="AG284" i="4" s="1"/>
  <c r="AE278" i="4"/>
  <c r="AE243" i="4"/>
  <c r="AH57" i="4"/>
  <c r="AI165" i="4"/>
  <c r="AF165" i="4" s="1"/>
  <c r="AE253" i="4"/>
  <c r="AH287" i="4"/>
  <c r="AI70" i="4"/>
  <c r="AF70" i="4" s="1"/>
  <c r="AI126" i="4"/>
  <c r="AF126" i="4" s="1"/>
  <c r="AJ218" i="4"/>
  <c r="AG218" i="4" s="1"/>
  <c r="AE244" i="4"/>
  <c r="AH87" i="4"/>
  <c r="AH142" i="4"/>
  <c r="AJ50" i="4"/>
  <c r="AG50" i="4" s="1"/>
  <c r="AI71" i="4"/>
  <c r="AF71" i="4" s="1"/>
  <c r="AJ105" i="4"/>
  <c r="AG105" i="4" s="1"/>
  <c r="AE126" i="4"/>
  <c r="AI171" i="4"/>
  <c r="AF171" i="4" s="1"/>
  <c r="AI181" i="4"/>
  <c r="AF181" i="4" s="1"/>
  <c r="AH190" i="4"/>
  <c r="AE231" i="4"/>
  <c r="AI247" i="4"/>
  <c r="AF247" i="4" s="1"/>
  <c r="AE259" i="4"/>
  <c r="AE274" i="4"/>
  <c r="AE284" i="4"/>
  <c r="AH81" i="4"/>
  <c r="AE34" i="4"/>
  <c r="AJ245" i="4"/>
  <c r="AI279" i="4"/>
  <c r="AF279" i="4" s="1"/>
  <c r="AJ233" i="4"/>
  <c r="AE20" i="4"/>
  <c r="AJ4" i="4"/>
  <c r="AH9" i="4"/>
  <c r="O115" i="4"/>
  <c r="L115" i="4" s="1"/>
  <c r="AE129" i="4"/>
  <c r="AE248" i="4"/>
  <c r="AJ204" i="4"/>
  <c r="AG204" i="4" s="1"/>
  <c r="AH209" i="4"/>
  <c r="AJ60" i="4"/>
  <c r="AG60" i="4" s="1"/>
  <c r="AI60" i="4"/>
  <c r="AF60" i="4" s="1"/>
  <c r="AE44" i="4"/>
  <c r="AJ236" i="4"/>
  <c r="AG236" i="4" s="1"/>
  <c r="AI236" i="4"/>
  <c r="AF236" i="4" s="1"/>
  <c r="AI5" i="4"/>
  <c r="AF5" i="4" s="1"/>
  <c r="AJ22" i="4"/>
  <c r="AG22" i="4" s="1"/>
  <c r="AJ29" i="4"/>
  <c r="AG29" i="4" s="1"/>
  <c r="AE56" i="4"/>
  <c r="AE68" i="4"/>
  <c r="AE72" i="4"/>
  <c r="AE83" i="4"/>
  <c r="AE92" i="4"/>
  <c r="AI96" i="4"/>
  <c r="AF96" i="4" s="1"/>
  <c r="AI116" i="4"/>
  <c r="AF116" i="4" s="1"/>
  <c r="AH148" i="4"/>
  <c r="AI156" i="4"/>
  <c r="AF156" i="4" s="1"/>
  <c r="AE169" i="4"/>
  <c r="AE202" i="4"/>
  <c r="AE208" i="4"/>
  <c r="AE218" i="4"/>
  <c r="AE228" i="4"/>
  <c r="AG240" i="4"/>
  <c r="AG245" i="4" s="1"/>
  <c r="AI261" i="4"/>
  <c r="AF261" i="4" s="1"/>
  <c r="AJ266" i="4"/>
  <c r="AG266" i="4" s="1"/>
  <c r="AI270" i="4"/>
  <c r="AF270" i="4" s="1"/>
  <c r="AI278" i="4"/>
  <c r="AF278" i="4" s="1"/>
  <c r="AE290" i="4"/>
  <c r="AH51" i="4"/>
  <c r="AJ258" i="4"/>
  <c r="AI258" i="4"/>
  <c r="AE42" i="4"/>
  <c r="AH239" i="4"/>
  <c r="AJ234" i="4"/>
  <c r="AI234" i="4"/>
  <c r="AF234" i="4" s="1"/>
  <c r="AI79" i="4"/>
  <c r="AF79" i="4" s="1"/>
  <c r="AJ79" i="4"/>
  <c r="AG79" i="4" s="1"/>
  <c r="AE24" i="4"/>
  <c r="AE234" i="4"/>
  <c r="AH45" i="4"/>
  <c r="AI10" i="4"/>
  <c r="AI24" i="4"/>
  <c r="AF24" i="4" s="1"/>
  <c r="AE66" i="4"/>
  <c r="AE70" i="4"/>
  <c r="AE90" i="4"/>
  <c r="AE146" i="4"/>
  <c r="AE158" i="4"/>
  <c r="AE167" i="4"/>
  <c r="AE200" i="4"/>
  <c r="AG228" i="4"/>
  <c r="AG233" i="4" s="1"/>
  <c r="AI264" i="4"/>
  <c r="AF264" i="4" s="1"/>
  <c r="AI276" i="4"/>
  <c r="AE16" i="4"/>
  <c r="AH154" i="4"/>
  <c r="AE22" i="4"/>
  <c r="AH184" i="4"/>
  <c r="AE252" i="4"/>
  <c r="AJ111" i="4"/>
  <c r="AG111" i="4" s="1"/>
  <c r="AI111" i="4"/>
  <c r="AF111" i="4" s="1"/>
  <c r="AH227" i="4"/>
  <c r="AI256" i="4"/>
  <c r="AF256" i="4" s="1"/>
  <c r="AJ256" i="4"/>
  <c r="AG256" i="4" s="1"/>
  <c r="AH106" i="4"/>
  <c r="AI52" i="4"/>
  <c r="AF52" i="4" s="1"/>
  <c r="N118" i="4"/>
  <c r="AJ5" i="4"/>
  <c r="AG5" i="4" s="1"/>
  <c r="AI19" i="4"/>
  <c r="AF19" i="4" s="1"/>
  <c r="AI43" i="4"/>
  <c r="AF43" i="4" s="1"/>
  <c r="AE52" i="4"/>
  <c r="AI73" i="4"/>
  <c r="AF73" i="4" s="1"/>
  <c r="AG99" i="4"/>
  <c r="AJ116" i="4"/>
  <c r="AG116" i="4" s="1"/>
  <c r="AH130" i="4"/>
  <c r="AE144" i="4"/>
  <c r="AE156" i="4"/>
  <c r="AI176" i="4"/>
  <c r="AF176" i="4" s="1"/>
  <c r="AI183" i="4"/>
  <c r="AF183" i="4" s="1"/>
  <c r="AE204" i="4"/>
  <c r="AH215" i="4"/>
  <c r="AI229" i="4"/>
  <c r="AF229" i="4" s="1"/>
  <c r="AE261" i="4"/>
  <c r="AE272" i="4"/>
  <c r="AG276" i="4"/>
  <c r="AE282" i="4"/>
  <c r="AI26" i="4"/>
  <c r="AF26" i="4" s="1"/>
  <c r="AJ26" i="4"/>
  <c r="AG26" i="4" s="1"/>
  <c r="AI216" i="4"/>
  <c r="AF216" i="4" s="1"/>
  <c r="AH221" i="4"/>
  <c r="AE139" i="4"/>
  <c r="AE242" i="4"/>
  <c r="AE4" i="4"/>
  <c r="AE137" i="4"/>
  <c r="AE49" i="4"/>
  <c r="AH124" i="4"/>
  <c r="AI4" i="4"/>
  <c r="AH69" i="4"/>
  <c r="AH93" i="4"/>
  <c r="AJ99" i="4"/>
  <c r="AI114" i="4"/>
  <c r="AF114" i="4" s="1"/>
  <c r="AE151" i="4"/>
  <c r="AI170" i="4"/>
  <c r="AF170" i="4" s="1"/>
  <c r="AI225" i="4"/>
  <c r="AF225" i="4" s="1"/>
  <c r="AI231" i="4"/>
  <c r="AF231" i="4" s="1"/>
  <c r="AH166" i="4"/>
  <c r="AJ62" i="4"/>
  <c r="AG62" i="4" s="1"/>
  <c r="AI62" i="4"/>
  <c r="AF62" i="4" s="1"/>
  <c r="AE98" i="4"/>
  <c r="AE240" i="4"/>
  <c r="AH21" i="4"/>
  <c r="AI30" i="4"/>
  <c r="AF30" i="4" s="1"/>
  <c r="AI35" i="4"/>
  <c r="AF35" i="4" s="1"/>
  <c r="AE43" i="4"/>
  <c r="AJ114" i="4"/>
  <c r="AG114" i="4" s="1"/>
  <c r="AJ143" i="4"/>
  <c r="AI157" i="4"/>
  <c r="AF157" i="4" s="1"/>
  <c r="AI168" i="4"/>
  <c r="AF168" i="4" s="1"/>
  <c r="AE176" i="4"/>
  <c r="AI201" i="4"/>
  <c r="AF201" i="4" s="1"/>
  <c r="AI213" i="4"/>
  <c r="AF213" i="4" s="1"/>
  <c r="AI223" i="4"/>
  <c r="AF223" i="4" s="1"/>
  <c r="AH233" i="4"/>
  <c r="AI285" i="4"/>
  <c r="AF285" i="4" s="1"/>
  <c r="AI289" i="4"/>
  <c r="AF289" i="4" s="1"/>
  <c r="AJ246" i="4"/>
  <c r="AG246" i="4" s="1"/>
  <c r="AH251" i="4"/>
  <c r="AJ131" i="4"/>
  <c r="AH136" i="4"/>
  <c r="AE14" i="4"/>
  <c r="AJ117" i="4"/>
  <c r="AG117" i="4" s="1"/>
  <c r="AI117" i="4"/>
  <c r="AF117" i="4" s="1"/>
  <c r="AH293" i="4"/>
  <c r="AE165" i="4"/>
  <c r="AE80" i="4"/>
  <c r="AE111" i="4"/>
  <c r="AE11" i="4"/>
  <c r="AJ164" i="4"/>
  <c r="AG164" i="4" s="1"/>
  <c r="AI164" i="4"/>
  <c r="AF164" i="4" s="1"/>
  <c r="AE96" i="4"/>
  <c r="AJ78" i="4"/>
  <c r="AG78" i="4" s="1"/>
  <c r="AE78" i="4"/>
  <c r="AH33" i="4"/>
  <c r="AI23" i="4"/>
  <c r="AF23" i="4" s="1"/>
  <c r="AJ23" i="4"/>
  <c r="AG23" i="4" s="1"/>
  <c r="AE170" i="4"/>
  <c r="AI217" i="4"/>
  <c r="AF217" i="4" s="1"/>
  <c r="AE225" i="4"/>
  <c r="AI238" i="4"/>
  <c r="AF238" i="4" s="1"/>
  <c r="AJ238" i="4"/>
  <c r="AG238" i="4" s="1"/>
  <c r="AI260" i="4"/>
  <c r="AF260" i="4" s="1"/>
  <c r="AJ260" i="4"/>
  <c r="AG260" i="4" s="1"/>
  <c r="AH118" i="4"/>
  <c r="AI113" i="4"/>
  <c r="AF113" i="4" s="1"/>
  <c r="AJ113" i="4"/>
  <c r="AG113" i="4" s="1"/>
  <c r="AJ180" i="4"/>
  <c r="AG180" i="4" s="1"/>
  <c r="AI180" i="4"/>
  <c r="AF180" i="4" s="1"/>
  <c r="AJ235" i="4"/>
  <c r="AG235" i="4" s="1"/>
  <c r="AI235" i="4"/>
  <c r="AE276" i="4"/>
  <c r="AJ270" i="4"/>
  <c r="AH275" i="4"/>
  <c r="AH178" i="4"/>
  <c r="AE29" i="4"/>
  <c r="AJ44" i="4"/>
  <c r="AG44" i="4" s="1"/>
  <c r="AI65" i="4"/>
  <c r="AF65" i="4" s="1"/>
  <c r="AI92" i="4"/>
  <c r="AF92" i="4" s="1"/>
  <c r="AH99" i="4"/>
  <c r="AI120" i="4"/>
  <c r="AF120" i="4" s="1"/>
  <c r="AJ137" i="4"/>
  <c r="AG137" i="4" s="1"/>
  <c r="AH203" i="4"/>
  <c r="AE213" i="4"/>
  <c r="AE285" i="4"/>
  <c r="AE236" i="4"/>
  <c r="AI254" i="4"/>
  <c r="AF254" i="4" s="1"/>
  <c r="AJ254" i="4"/>
  <c r="AG254" i="4" s="1"/>
  <c r="AJ82" i="4"/>
  <c r="AI82" i="4"/>
  <c r="AF82" i="4" s="1"/>
  <c r="AJ107" i="4"/>
  <c r="AG107" i="4" s="1"/>
  <c r="AH112" i="4"/>
  <c r="AI107" i="4"/>
  <c r="AJ264" i="4"/>
  <c r="AG264" i="4" s="1"/>
  <c r="AH269" i="4"/>
  <c r="AJ198" i="4"/>
  <c r="AJ280" i="4"/>
  <c r="AG280" i="4" s="1"/>
  <c r="AE280" i="4"/>
  <c r="AJ163" i="4"/>
  <c r="AG163" i="4" s="1"/>
  <c r="AE163" i="4"/>
  <c r="AE61" i="4"/>
  <c r="AJ61" i="4"/>
  <c r="AG61" i="4" s="1"/>
  <c r="AI61" i="4"/>
  <c r="AF61" i="4" s="1"/>
  <c r="AH196" i="4"/>
  <c r="AE157" i="4"/>
  <c r="AJ167" i="4"/>
  <c r="AJ172" i="4" s="1"/>
  <c r="AE217" i="4"/>
  <c r="AH245" i="4"/>
  <c r="AJ250" i="4"/>
  <c r="AG250" i="4" s="1"/>
  <c r="AE289" i="4"/>
  <c r="AJ162" i="4"/>
  <c r="AG162" i="4" s="1"/>
  <c r="AI162" i="4"/>
  <c r="AF162" i="4" s="1"/>
  <c r="AI252" i="4"/>
  <c r="AF252" i="4" s="1"/>
  <c r="AJ252" i="4"/>
  <c r="AJ138" i="4"/>
  <c r="AG138" i="4" s="1"/>
  <c r="AI138" i="4"/>
  <c r="AF138" i="4" s="1"/>
  <c r="AJ59" i="4"/>
  <c r="AG59" i="4" s="1"/>
  <c r="AI59" i="4"/>
  <c r="AF59" i="4" s="1"/>
  <c r="AJ86" i="4"/>
  <c r="AG86" i="4" s="1"/>
  <c r="AI86" i="4"/>
  <c r="AF86" i="4" s="1"/>
  <c r="AH15" i="4"/>
  <c r="AJ182" i="4"/>
  <c r="AG182" i="4" s="1"/>
  <c r="AI182" i="4"/>
  <c r="AF182" i="4" s="1"/>
  <c r="AJ40" i="4"/>
  <c r="AJ52" i="4"/>
  <c r="AJ57" i="4" s="1"/>
  <c r="AE65" i="4"/>
  <c r="AI76" i="4"/>
  <c r="AF76" i="4" s="1"/>
  <c r="AE120" i="4"/>
  <c r="AJ129" i="4"/>
  <c r="AG129" i="4" s="1"/>
  <c r="AE143" i="4"/>
  <c r="AJ214" i="4"/>
  <c r="AG214" i="4" s="1"/>
  <c r="AJ248" i="4"/>
  <c r="AG248" i="4" s="1"/>
  <c r="AH281" i="4"/>
  <c r="AI282" i="4"/>
  <c r="AF282" i="4" s="1"/>
  <c r="AH27" i="4"/>
  <c r="AE60" i="4"/>
  <c r="AE82" i="4"/>
  <c r="AH63" i="4"/>
  <c r="AE58" i="4"/>
  <c r="AI58" i="4"/>
  <c r="AJ141" i="4"/>
  <c r="AG141" i="4" s="1"/>
  <c r="AE141" i="4"/>
  <c r="AJ25" i="4"/>
  <c r="AG25" i="4" s="1"/>
  <c r="AI25" i="4"/>
  <c r="AF25" i="4" s="1"/>
  <c r="AI16" i="4"/>
  <c r="AF16" i="4" s="1"/>
  <c r="AI40" i="4"/>
  <c r="AF40" i="4" s="1"/>
  <c r="AI56" i="4"/>
  <c r="AF56" i="4" s="1"/>
  <c r="AI85" i="4"/>
  <c r="AF85" i="4" s="1"/>
  <c r="AJ89" i="4"/>
  <c r="AI137" i="4"/>
  <c r="AF137" i="4" s="1"/>
  <c r="AG160" i="4"/>
  <c r="AI173" i="4"/>
  <c r="AJ208" i="4"/>
  <c r="AG208" i="4" s="1"/>
  <c r="AI228" i="4"/>
  <c r="AI244" i="4"/>
  <c r="AF244" i="4" s="1"/>
  <c r="AE267" i="4"/>
  <c r="AE271" i="4"/>
  <c r="AI77" i="4"/>
  <c r="AF77" i="4" s="1"/>
  <c r="AJ77" i="4"/>
  <c r="AG77" i="4" s="1"/>
  <c r="AE260" i="4"/>
  <c r="AE76" i="4"/>
  <c r="AJ237" i="4"/>
  <c r="AG237" i="4" s="1"/>
  <c r="AI237" i="4"/>
  <c r="AF237" i="4" s="1"/>
  <c r="AH160" i="4"/>
  <c r="AE62" i="4"/>
  <c r="AJ262" i="4"/>
  <c r="AG262" i="4" s="1"/>
  <c r="AI262" i="4"/>
  <c r="AF262" i="4" s="1"/>
  <c r="AE40" i="4"/>
  <c r="AG282" i="4"/>
  <c r="AF246" i="4"/>
  <c r="AG216" i="4"/>
  <c r="AF204" i="4"/>
  <c r="AF191" i="4"/>
  <c r="AF179" i="4"/>
  <c r="AF167" i="4"/>
  <c r="AF161" i="4"/>
  <c r="AF149" i="4"/>
  <c r="AF131" i="4"/>
  <c r="AG76" i="4"/>
  <c r="AG58" i="4"/>
  <c r="AG28" i="4"/>
  <c r="AF22" i="4"/>
  <c r="O149" i="4"/>
  <c r="L149" i="4" s="1"/>
  <c r="L154" i="4" s="1"/>
  <c r="P293" i="4"/>
  <c r="M251" i="4"/>
  <c r="O172" i="4"/>
  <c r="N154" i="4"/>
  <c r="M275" i="4"/>
  <c r="L281" i="4"/>
  <c r="K149" i="4"/>
  <c r="K154" i="4" s="1"/>
  <c r="M149" i="4"/>
  <c r="M154" i="4" s="1"/>
  <c r="K106" i="4"/>
  <c r="K115" i="4"/>
  <c r="P191" i="4"/>
  <c r="L124" i="4"/>
  <c r="K172" i="4"/>
  <c r="K124" i="4"/>
  <c r="O191" i="4"/>
  <c r="O196" i="4" s="1"/>
  <c r="P251" i="4"/>
  <c r="K55" i="4"/>
  <c r="L45" i="4"/>
  <c r="O124" i="4"/>
  <c r="K221" i="4"/>
  <c r="N196" i="4"/>
  <c r="P239" i="4"/>
  <c r="O55" i="4"/>
  <c r="L55" i="4" s="1"/>
  <c r="P55" i="4"/>
  <c r="M55" i="4" s="1"/>
  <c r="M118" i="4"/>
  <c r="P233" i="4"/>
  <c r="P118" i="4"/>
  <c r="K27" i="4"/>
  <c r="O5" i="4"/>
  <c r="P5" i="4"/>
  <c r="M5" i="4" s="1"/>
  <c r="K13" i="4"/>
  <c r="K15" i="4" s="1"/>
  <c r="K142" i="4"/>
  <c r="L168" i="4"/>
  <c r="L172" i="4" s="1"/>
  <c r="M148" i="4"/>
  <c r="K209" i="4"/>
  <c r="K293" i="4"/>
  <c r="M4" i="4"/>
  <c r="P28" i="4"/>
  <c r="K39" i="4"/>
  <c r="K112" i="4"/>
  <c r="P148" i="4"/>
  <c r="M288" i="4"/>
  <c r="M293" i="4" s="1"/>
  <c r="M228" i="4"/>
  <c r="M233" i="4" s="1"/>
  <c r="K233" i="4"/>
  <c r="O28" i="4"/>
  <c r="K190" i="4"/>
  <c r="K87" i="4"/>
  <c r="P13" i="4"/>
  <c r="M13" i="4" s="1"/>
  <c r="O13" i="4"/>
  <c r="L13" i="4" s="1"/>
  <c r="M124" i="4"/>
  <c r="K178" i="4"/>
  <c r="K275" i="4"/>
  <c r="K281" i="4"/>
  <c r="K51" i="4"/>
  <c r="K28" i="4"/>
  <c r="P124" i="4"/>
  <c r="K227" i="4"/>
  <c r="O287" i="4"/>
  <c r="L282" i="4"/>
  <c r="L287" i="4" s="1"/>
  <c r="K287" i="4"/>
  <c r="P281" i="4"/>
  <c r="M276" i="4"/>
  <c r="M281" i="4" s="1"/>
  <c r="O281" i="4"/>
  <c r="O275" i="4"/>
  <c r="L270" i="4"/>
  <c r="L275" i="4" s="1"/>
  <c r="P275" i="4"/>
  <c r="P269" i="4"/>
  <c r="M264" i="4"/>
  <c r="M269" i="4" s="1"/>
  <c r="L264" i="4"/>
  <c r="O263" i="4"/>
  <c r="L258" i="4"/>
  <c r="L263" i="4" s="1"/>
  <c r="P263" i="4"/>
  <c r="M258" i="4"/>
  <c r="M263" i="4" s="1"/>
  <c r="K263" i="4"/>
  <c r="P257" i="4"/>
  <c r="M252" i="4"/>
  <c r="M257" i="4" s="1"/>
  <c r="L252" i="4"/>
  <c r="K251" i="4"/>
  <c r="L251" i="4"/>
  <c r="O251" i="4"/>
  <c r="L240" i="4"/>
  <c r="K239" i="4"/>
  <c r="O239" i="4"/>
  <c r="L234" i="4"/>
  <c r="L239" i="4" s="1"/>
  <c r="O227" i="4"/>
  <c r="L222" i="4"/>
  <c r="L227" i="4" s="1"/>
  <c r="P227" i="4"/>
  <c r="M222" i="4"/>
  <c r="M227" i="4" s="1"/>
  <c r="P221" i="4"/>
  <c r="M216" i="4"/>
  <c r="M221" i="4" s="1"/>
  <c r="O221" i="4"/>
  <c r="L216" i="4"/>
  <c r="L221" i="4" s="1"/>
  <c r="O215" i="4"/>
  <c r="L210" i="4"/>
  <c r="L215" i="4" s="1"/>
  <c r="P215" i="4"/>
  <c r="M210" i="4"/>
  <c r="M215" i="4" s="1"/>
  <c r="K215" i="4"/>
  <c r="O209" i="4"/>
  <c r="L204" i="4"/>
  <c r="L209" i="4" s="1"/>
  <c r="P209" i="4"/>
  <c r="M204" i="4"/>
  <c r="M209" i="4" s="1"/>
  <c r="O203" i="4"/>
  <c r="L198" i="4"/>
  <c r="K203" i="4"/>
  <c r="M203" i="4"/>
  <c r="O190" i="4"/>
  <c r="L185" i="4"/>
  <c r="L190" i="4" s="1"/>
  <c r="O184" i="4"/>
  <c r="L180" i="4"/>
  <c r="L184" i="4" s="1"/>
  <c r="O178" i="4"/>
  <c r="L173" i="4"/>
  <c r="L178" i="4" s="1"/>
  <c r="M167" i="4"/>
  <c r="M172" i="4" s="1"/>
  <c r="P166" i="4"/>
  <c r="M161" i="4"/>
  <c r="M166" i="4" s="1"/>
  <c r="O166" i="4"/>
  <c r="L161" i="4"/>
  <c r="L166" i="4" s="1"/>
  <c r="K166" i="4"/>
  <c r="L155" i="4"/>
  <c r="L143" i="4"/>
  <c r="P142" i="4"/>
  <c r="M137" i="4"/>
  <c r="M142" i="4" s="1"/>
  <c r="O142" i="4"/>
  <c r="L137" i="4"/>
  <c r="L142" i="4" s="1"/>
  <c r="K136" i="4"/>
  <c r="O136" i="4"/>
  <c r="L131" i="4"/>
  <c r="L136" i="4" s="1"/>
  <c r="M136" i="4"/>
  <c r="P136" i="4"/>
  <c r="O130" i="4"/>
  <c r="L125" i="4"/>
  <c r="L130" i="4" s="1"/>
  <c r="O112" i="4"/>
  <c r="L107" i="4"/>
  <c r="L112" i="4" s="1"/>
  <c r="P106" i="4"/>
  <c r="M101" i="4"/>
  <c r="O106" i="4"/>
  <c r="L101" i="4"/>
  <c r="L94" i="4"/>
  <c r="P93" i="4"/>
  <c r="M88" i="4"/>
  <c r="M93" i="4" s="1"/>
  <c r="L88" i="4"/>
  <c r="P87" i="4"/>
  <c r="M82" i="4"/>
  <c r="M87" i="4" s="1"/>
  <c r="P81" i="4"/>
  <c r="M76" i="4"/>
  <c r="M81" i="4" s="1"/>
  <c r="L76" i="4"/>
  <c r="P75" i="4"/>
  <c r="M70" i="4"/>
  <c r="M75" i="4" s="1"/>
  <c r="L70" i="4"/>
  <c r="L64" i="4"/>
  <c r="P69" i="4"/>
  <c r="M64" i="4"/>
  <c r="M69" i="4" s="1"/>
  <c r="O63" i="4"/>
  <c r="L58" i="4"/>
  <c r="L63" i="4" s="1"/>
  <c r="K63" i="4"/>
  <c r="L52" i="4"/>
  <c r="M52" i="4"/>
  <c r="O51" i="4"/>
  <c r="L46" i="4"/>
  <c r="L51" i="4" s="1"/>
  <c r="P45" i="4"/>
  <c r="M40" i="4"/>
  <c r="M45" i="4" s="1"/>
  <c r="O39" i="4"/>
  <c r="L34" i="4"/>
  <c r="L39" i="4" s="1"/>
  <c r="P27" i="4"/>
  <c r="M22" i="4"/>
  <c r="M27" i="4" s="1"/>
  <c r="O27" i="4"/>
  <c r="L22" i="4"/>
  <c r="L27" i="4" s="1"/>
  <c r="L16" i="4"/>
  <c r="M10" i="4"/>
  <c r="L10" i="4"/>
  <c r="AL20" i="5"/>
  <c r="AM20" i="5" s="1"/>
  <c r="AJ20" i="5" s="1"/>
  <c r="AL19" i="5"/>
  <c r="AN19" i="5" s="1"/>
  <c r="AK19" i="5" s="1"/>
  <c r="AL18" i="5"/>
  <c r="AN18" i="5" s="1"/>
  <c r="AK18" i="5" s="1"/>
  <c r="AL17" i="5"/>
  <c r="AN17" i="5" s="1"/>
  <c r="AK17" i="5" s="1"/>
  <c r="AL16" i="5"/>
  <c r="AL14" i="5"/>
  <c r="AN14" i="5" s="1"/>
  <c r="AK14" i="5" s="1"/>
  <c r="AL13" i="5"/>
  <c r="AN13" i="5" s="1"/>
  <c r="AK13" i="5" s="1"/>
  <c r="AL12" i="5"/>
  <c r="AN12" i="5" s="1"/>
  <c r="AK12" i="5" s="1"/>
  <c r="AL11" i="5"/>
  <c r="AN11" i="5" s="1"/>
  <c r="AK11" i="5" s="1"/>
  <c r="AL10" i="5"/>
  <c r="AN10" i="5" s="1"/>
  <c r="AL8" i="5"/>
  <c r="AN8" i="5" s="1"/>
  <c r="AK8" i="5" s="1"/>
  <c r="AL7" i="5"/>
  <c r="AN7" i="5" s="1"/>
  <c r="AK7" i="5" s="1"/>
  <c r="AI7" i="5"/>
  <c r="AL6" i="5"/>
  <c r="AN6" i="5" s="1"/>
  <c r="AK6" i="5" s="1"/>
  <c r="AL5" i="5"/>
  <c r="AN5" i="5" s="1"/>
  <c r="AK5" i="5" s="1"/>
  <c r="AL4" i="5"/>
  <c r="X20" i="5"/>
  <c r="Z20" i="5" s="1"/>
  <c r="W20" i="5" s="1"/>
  <c r="X19" i="5"/>
  <c r="Z19" i="5" s="1"/>
  <c r="W19" i="5" s="1"/>
  <c r="X18" i="5"/>
  <c r="Z18" i="5" s="1"/>
  <c r="W18" i="5" s="1"/>
  <c r="X17" i="5"/>
  <c r="U17" i="5" s="1"/>
  <c r="X16" i="5"/>
  <c r="Z16" i="5" s="1"/>
  <c r="X14" i="5"/>
  <c r="Z14" i="5" s="1"/>
  <c r="W14" i="5" s="1"/>
  <c r="X13" i="5"/>
  <c r="Z13" i="5" s="1"/>
  <c r="W13" i="5" s="1"/>
  <c r="X12" i="5"/>
  <c r="Y12" i="5" s="1"/>
  <c r="V12" i="5" s="1"/>
  <c r="X11" i="5"/>
  <c r="Z11" i="5" s="1"/>
  <c r="W11" i="5" s="1"/>
  <c r="X10" i="5"/>
  <c r="Z10" i="5" s="1"/>
  <c r="X8" i="5"/>
  <c r="Z8" i="5" s="1"/>
  <c r="W8" i="5" s="1"/>
  <c r="U8" i="5"/>
  <c r="X7" i="5"/>
  <c r="U7" i="5" s="1"/>
  <c r="X6" i="5"/>
  <c r="Z6" i="5" s="1"/>
  <c r="W6" i="5" s="1"/>
  <c r="X5" i="5"/>
  <c r="X4" i="5"/>
  <c r="Z4" i="5" s="1"/>
  <c r="L4" i="5"/>
  <c r="I4" i="5" s="1"/>
  <c r="L5" i="5"/>
  <c r="M5" i="5" s="1"/>
  <c r="J5" i="5" s="1"/>
  <c r="L6" i="5"/>
  <c r="N6" i="5" s="1"/>
  <c r="K6" i="5" s="1"/>
  <c r="L7" i="5"/>
  <c r="N7" i="5" s="1"/>
  <c r="K7" i="5" s="1"/>
  <c r="L8" i="5"/>
  <c r="M8" i="5" s="1"/>
  <c r="J8" i="5" s="1"/>
  <c r="L20" i="5"/>
  <c r="M20" i="5" s="1"/>
  <c r="J20" i="5" s="1"/>
  <c r="L19" i="5"/>
  <c r="M19" i="5" s="1"/>
  <c r="L18" i="5"/>
  <c r="I18" i="5" s="1"/>
  <c r="L17" i="5"/>
  <c r="I17" i="5" s="1"/>
  <c r="L16" i="5"/>
  <c r="M16" i="5" s="1"/>
  <c r="J16" i="5" s="1"/>
  <c r="L14" i="5"/>
  <c r="N14" i="5" s="1"/>
  <c r="K14" i="5" s="1"/>
  <c r="L13" i="5"/>
  <c r="N13" i="5" s="1"/>
  <c r="K13" i="5" s="1"/>
  <c r="L12" i="5"/>
  <c r="I12" i="5" s="1"/>
  <c r="L11" i="5"/>
  <c r="M11" i="5" s="1"/>
  <c r="J11" i="5" s="1"/>
  <c r="L10" i="5"/>
  <c r="I10" i="5" s="1"/>
  <c r="O9" i="5"/>
  <c r="O293" i="4" l="1"/>
  <c r="CX293" i="4"/>
  <c r="CW293" i="4"/>
  <c r="DA293" i="4"/>
  <c r="DA281" i="4"/>
  <c r="CX272" i="4"/>
  <c r="CX275" i="4" s="1"/>
  <c r="CX294" i="4" s="1"/>
  <c r="CX295" i="4" s="1"/>
  <c r="DA275" i="4"/>
  <c r="BW269" i="4"/>
  <c r="L257" i="4"/>
  <c r="CX251" i="4"/>
  <c r="CY245" i="4"/>
  <c r="CJ245" i="4"/>
  <c r="DA251" i="4"/>
  <c r="CW233" i="4"/>
  <c r="CY262" i="4"/>
  <c r="CY263" i="4" s="1"/>
  <c r="DB263" i="4"/>
  <c r="DB294" i="4" s="1"/>
  <c r="DB295" i="4" s="1"/>
  <c r="BG227" i="4"/>
  <c r="N294" i="4"/>
  <c r="DA227" i="4"/>
  <c r="CZ294" i="4"/>
  <c r="CZ295" i="4" s="1"/>
  <c r="DA215" i="4"/>
  <c r="BH227" i="4"/>
  <c r="CM251" i="4"/>
  <c r="CW294" i="4"/>
  <c r="CW295" i="4" s="1"/>
  <c r="CM203" i="4"/>
  <c r="CY275" i="4"/>
  <c r="P294" i="4"/>
  <c r="AH100" i="4"/>
  <c r="BG215" i="4"/>
  <c r="BI210" i="4"/>
  <c r="BI215" i="4" s="1"/>
  <c r="BL215" i="4"/>
  <c r="BX294" i="4"/>
  <c r="BX295" i="4" s="1"/>
  <c r="CY51" i="4"/>
  <c r="DA93" i="4"/>
  <c r="CX154" i="4"/>
  <c r="CW21" i="4"/>
  <c r="CW196" i="4"/>
  <c r="BH216" i="4"/>
  <c r="BH221" i="4" s="1"/>
  <c r="BK221" i="4"/>
  <c r="DB51" i="4"/>
  <c r="CW160" i="4"/>
  <c r="K294" i="4"/>
  <c r="BJ294" i="4"/>
  <c r="BJ295" i="4" s="1"/>
  <c r="BX197" i="4"/>
  <c r="CX21" i="4"/>
  <c r="CX51" i="4"/>
  <c r="CY190" i="4"/>
  <c r="CW112" i="4"/>
  <c r="AH197" i="4"/>
  <c r="AV294" i="4"/>
  <c r="AV295" i="4" s="1"/>
  <c r="BG221" i="4"/>
  <c r="CL294" i="4"/>
  <c r="CL295" i="4" s="1"/>
  <c r="CI209" i="4"/>
  <c r="BH39" i="4"/>
  <c r="CJ27" i="4"/>
  <c r="DA27" i="4"/>
  <c r="DA136" i="4"/>
  <c r="CW99" i="4"/>
  <c r="CW118" i="4"/>
  <c r="AH294" i="4"/>
  <c r="AH295" i="4" s="1"/>
  <c r="BJ197" i="4"/>
  <c r="BI216" i="4"/>
  <c r="BI221" i="4" s="1"/>
  <c r="BL221" i="4"/>
  <c r="CY27" i="4"/>
  <c r="CI281" i="4"/>
  <c r="DB27" i="4"/>
  <c r="DB100" i="4" s="1"/>
  <c r="CY69" i="4"/>
  <c r="CY112" i="4"/>
  <c r="CY57" i="4"/>
  <c r="CZ100" i="4"/>
  <c r="BK215" i="4"/>
  <c r="M294" i="4"/>
  <c r="AV197" i="4"/>
  <c r="BI227" i="4"/>
  <c r="BJ100" i="4"/>
  <c r="N197" i="4"/>
  <c r="DA9" i="4"/>
  <c r="DA118" i="4"/>
  <c r="DA197" i="4" s="1"/>
  <c r="CW75" i="4"/>
  <c r="CW69" i="4"/>
  <c r="K69" i="4"/>
  <c r="DB45" i="4"/>
  <c r="AV100" i="4"/>
  <c r="P197" i="4"/>
  <c r="CL197" i="4"/>
  <c r="CL100" i="4"/>
  <c r="CZ197" i="4"/>
  <c r="P172" i="4"/>
  <c r="DB190" i="4"/>
  <c r="CX178" i="4"/>
  <c r="DA196" i="4"/>
  <c r="CY196" i="4"/>
  <c r="DA190" i="4"/>
  <c r="CX184" i="4"/>
  <c r="DA184" i="4"/>
  <c r="CY184" i="4"/>
  <c r="CW172" i="4"/>
  <c r="CX190" i="4"/>
  <c r="CX160" i="4"/>
  <c r="DA160" i="4"/>
  <c r="CI154" i="4"/>
  <c r="BH154" i="4"/>
  <c r="CN148" i="4"/>
  <c r="CY154" i="4"/>
  <c r="CX130" i="4"/>
  <c r="DA130" i="4"/>
  <c r="CY130" i="4"/>
  <c r="DB130" i="4"/>
  <c r="CW130" i="4"/>
  <c r="CN196" i="4"/>
  <c r="CY172" i="4"/>
  <c r="DB172" i="4"/>
  <c r="DB196" i="4"/>
  <c r="DB112" i="4"/>
  <c r="CX136" i="4"/>
  <c r="P130" i="4"/>
  <c r="BK160" i="4"/>
  <c r="DB136" i="4"/>
  <c r="DA154" i="4"/>
  <c r="BW101" i="4"/>
  <c r="BW106" i="4" s="1"/>
  <c r="BW197" i="4" s="1"/>
  <c r="CJ154" i="4"/>
  <c r="CX142" i="4"/>
  <c r="CK160" i="4"/>
  <c r="DA142" i="4"/>
  <c r="DB106" i="4"/>
  <c r="CY101" i="4"/>
  <c r="CW190" i="4"/>
  <c r="CX106" i="4"/>
  <c r="DB118" i="4"/>
  <c r="CY113" i="4"/>
  <c r="CY118" i="4" s="1"/>
  <c r="CW184" i="4"/>
  <c r="CW142" i="4"/>
  <c r="CW197" i="4" s="1"/>
  <c r="CM178" i="4"/>
  <c r="CI106" i="4"/>
  <c r="CX166" i="4"/>
  <c r="DB184" i="4"/>
  <c r="DA99" i="4"/>
  <c r="CX82" i="4"/>
  <c r="CX87" i="4" s="1"/>
  <c r="CW87" i="4"/>
  <c r="CW93" i="4"/>
  <c r="CY82" i="4"/>
  <c r="CY87" i="4" s="1"/>
  <c r="O75" i="4"/>
  <c r="L99" i="4"/>
  <c r="CY93" i="4"/>
  <c r="L75" i="4"/>
  <c r="DB93" i="4"/>
  <c r="CI93" i="4"/>
  <c r="CX93" i="4"/>
  <c r="CW51" i="4"/>
  <c r="DB63" i="4"/>
  <c r="CW45" i="4"/>
  <c r="CY63" i="4"/>
  <c r="CM45" i="4"/>
  <c r="CY40" i="4"/>
  <c r="CY45" i="4" s="1"/>
  <c r="CX57" i="4"/>
  <c r="CX69" i="4"/>
  <c r="CK57" i="4"/>
  <c r="CW57" i="4"/>
  <c r="CM51" i="4"/>
  <c r="DB33" i="4"/>
  <c r="DB57" i="4"/>
  <c r="CX94" i="4"/>
  <c r="CX99" i="4" s="1"/>
  <c r="CX28" i="4"/>
  <c r="CX33" i="4" s="1"/>
  <c r="DA33" i="4"/>
  <c r="DA57" i="4"/>
  <c r="CN69" i="4"/>
  <c r="CY21" i="4"/>
  <c r="CY100" i="4" s="1"/>
  <c r="CW27" i="4"/>
  <c r="CW100" i="4" s="1"/>
  <c r="CI27" i="4"/>
  <c r="DB39" i="4"/>
  <c r="CY34" i="4"/>
  <c r="CY39" i="4" s="1"/>
  <c r="CY80" i="4"/>
  <c r="CY81" i="4" s="1"/>
  <c r="DB81" i="4"/>
  <c r="BY33" i="4"/>
  <c r="CJ57" i="4"/>
  <c r="DA21" i="4"/>
  <c r="CX45" i="4"/>
  <c r="CX63" i="4"/>
  <c r="CI21" i="4"/>
  <c r="O99" i="4"/>
  <c r="CJ51" i="4"/>
  <c r="CX9" i="4"/>
  <c r="CY33" i="4"/>
  <c r="DA51" i="4"/>
  <c r="DA69" i="4"/>
  <c r="DA81" i="4"/>
  <c r="CW33" i="4"/>
  <c r="O257" i="4"/>
  <c r="CM160" i="4"/>
  <c r="CI148" i="4"/>
  <c r="CJ276" i="4"/>
  <c r="CJ281" i="4" s="1"/>
  <c r="L148" i="4"/>
  <c r="CM112" i="4"/>
  <c r="CN215" i="4"/>
  <c r="O148" i="4"/>
  <c r="CJ196" i="4"/>
  <c r="CI33" i="4"/>
  <c r="BK39" i="4"/>
  <c r="CN160" i="4"/>
  <c r="CM172" i="4"/>
  <c r="CI51" i="4"/>
  <c r="CN33" i="4"/>
  <c r="CM154" i="4"/>
  <c r="O233" i="4"/>
  <c r="O294" i="4" s="1"/>
  <c r="O45" i="4"/>
  <c r="BV52" i="4"/>
  <c r="BV57" i="4" s="1"/>
  <c r="BV160" i="4"/>
  <c r="CJ167" i="4"/>
  <c r="CJ172" i="4" s="1"/>
  <c r="CK136" i="4"/>
  <c r="CJ33" i="4"/>
  <c r="CN227" i="4"/>
  <c r="AX33" i="4"/>
  <c r="CN57" i="4"/>
  <c r="CK143" i="4"/>
  <c r="CK148" i="4" s="1"/>
  <c r="CI196" i="4"/>
  <c r="P33" i="4"/>
  <c r="CK281" i="4"/>
  <c r="AX93" i="4"/>
  <c r="CM27" i="4"/>
  <c r="CM57" i="4"/>
  <c r="CN106" i="4"/>
  <c r="CI160" i="4"/>
  <c r="CI99" i="4"/>
  <c r="CM118" i="4"/>
  <c r="AU160" i="4"/>
  <c r="BU33" i="4"/>
  <c r="CM196" i="4"/>
  <c r="CI178" i="4"/>
  <c r="K33" i="4"/>
  <c r="CJ112" i="4"/>
  <c r="CJ239" i="4"/>
  <c r="CJ293" i="4"/>
  <c r="CI166" i="4"/>
  <c r="CM263" i="4"/>
  <c r="CI227" i="4"/>
  <c r="BU287" i="4"/>
  <c r="L69" i="4"/>
  <c r="BY45" i="4"/>
  <c r="CK178" i="4"/>
  <c r="CJ209" i="4"/>
  <c r="CM148" i="4"/>
  <c r="BV45" i="4"/>
  <c r="CM106" i="4"/>
  <c r="CN178" i="4"/>
  <c r="CM136" i="4"/>
  <c r="O69" i="4"/>
  <c r="BV33" i="4"/>
  <c r="CM215" i="4"/>
  <c r="CJ257" i="4"/>
  <c r="L269" i="4"/>
  <c r="CK184" i="4"/>
  <c r="CK258" i="4"/>
  <c r="CK263" i="4" s="1"/>
  <c r="O269" i="4"/>
  <c r="CI269" i="4"/>
  <c r="CK93" i="4"/>
  <c r="BW293" i="4"/>
  <c r="CI275" i="4"/>
  <c r="CJ275" i="4"/>
  <c r="CM124" i="4"/>
  <c r="CN233" i="4"/>
  <c r="CI172" i="4"/>
  <c r="BW57" i="4"/>
  <c r="CN281" i="4"/>
  <c r="BU106" i="4"/>
  <c r="BU197" i="4" s="1"/>
  <c r="CJ143" i="4"/>
  <c r="CJ148" i="4" s="1"/>
  <c r="CM166" i="4"/>
  <c r="CM87" i="4"/>
  <c r="CK196" i="4"/>
  <c r="CI136" i="4"/>
  <c r="CI263" i="4"/>
  <c r="CM99" i="4"/>
  <c r="CI251" i="4"/>
  <c r="CI215" i="4"/>
  <c r="CI184" i="4"/>
  <c r="BU21" i="4"/>
  <c r="CM33" i="4"/>
  <c r="CN136" i="4"/>
  <c r="CN21" i="4"/>
  <c r="CJ94" i="4"/>
  <c r="CJ99" i="4" s="1"/>
  <c r="CJ124" i="4"/>
  <c r="CI112" i="4"/>
  <c r="CK75" i="4"/>
  <c r="CN75" i="4"/>
  <c r="CJ130" i="4"/>
  <c r="CK154" i="4"/>
  <c r="CI45" i="4"/>
  <c r="CJ227" i="4"/>
  <c r="CN118" i="4"/>
  <c r="BK27" i="4"/>
  <c r="CN154" i="4"/>
  <c r="CM227" i="4"/>
  <c r="CN257" i="4"/>
  <c r="CJ282" i="4"/>
  <c r="CJ287" i="4" s="1"/>
  <c r="CJ82" i="4"/>
  <c r="CJ87" i="4" s="1"/>
  <c r="CK222" i="4"/>
  <c r="CK227" i="4" s="1"/>
  <c r="CJ15" i="4"/>
  <c r="CK87" i="4"/>
  <c r="CI81" i="4"/>
  <c r="BU130" i="4"/>
  <c r="CK15" i="4"/>
  <c r="CK39" i="4"/>
  <c r="CM69" i="4"/>
  <c r="CN87" i="4"/>
  <c r="BZ293" i="4"/>
  <c r="CN15" i="4"/>
  <c r="CN39" i="4"/>
  <c r="CK112" i="4"/>
  <c r="CN184" i="4"/>
  <c r="CK275" i="4"/>
  <c r="CJ39" i="4"/>
  <c r="CN112" i="4"/>
  <c r="CJ166" i="4"/>
  <c r="CM190" i="4"/>
  <c r="CJ215" i="4"/>
  <c r="CJ45" i="4"/>
  <c r="BY39" i="4"/>
  <c r="BY184" i="4"/>
  <c r="BZ269" i="4"/>
  <c r="BW124" i="4"/>
  <c r="CM93" i="4"/>
  <c r="CJ131" i="4"/>
  <c r="CJ136" i="4" s="1"/>
  <c r="CK210" i="4"/>
  <c r="CK215" i="4" s="1"/>
  <c r="CM257" i="4"/>
  <c r="CM275" i="4"/>
  <c r="CN142" i="4"/>
  <c r="CK137" i="4"/>
  <c r="CK142" i="4" s="1"/>
  <c r="CI190" i="4"/>
  <c r="CI239" i="4"/>
  <c r="CN81" i="4"/>
  <c r="CK76" i="4"/>
  <c r="CK81" i="4" s="1"/>
  <c r="BY196" i="4"/>
  <c r="BU196" i="4"/>
  <c r="BV239" i="4"/>
  <c r="CJ93" i="4"/>
  <c r="CK233" i="4"/>
  <c r="CK257" i="4"/>
  <c r="CN251" i="4"/>
  <c r="CK246" i="4"/>
  <c r="CK251" i="4" s="1"/>
  <c r="CN124" i="4"/>
  <c r="CK119" i="4"/>
  <c r="CK124" i="4" s="1"/>
  <c r="CI203" i="4"/>
  <c r="CI75" i="4"/>
  <c r="CN239" i="4"/>
  <c r="CK234" i="4"/>
  <c r="CK239" i="4" s="1"/>
  <c r="CI124" i="4"/>
  <c r="CJ4" i="4"/>
  <c r="CM9" i="4"/>
  <c r="CI233" i="4"/>
  <c r="CK185" i="4"/>
  <c r="CK190" i="4" s="1"/>
  <c r="CN190" i="4"/>
  <c r="BY130" i="4"/>
  <c r="CI257" i="4"/>
  <c r="CN9" i="4"/>
  <c r="CK4" i="4"/>
  <c r="CJ229" i="4"/>
  <c r="CJ233" i="4" s="1"/>
  <c r="CM233" i="4"/>
  <c r="CI39" i="4"/>
  <c r="BH190" i="4"/>
  <c r="CM15" i="4"/>
  <c r="CJ81" i="4"/>
  <c r="CJ142" i="4"/>
  <c r="CJ203" i="4"/>
  <c r="CM239" i="4"/>
  <c r="CJ258" i="4"/>
  <c r="CJ263" i="4" s="1"/>
  <c r="CI9" i="4"/>
  <c r="CM81" i="4"/>
  <c r="CM142" i="4"/>
  <c r="CJ160" i="4"/>
  <c r="CJ178" i="4"/>
  <c r="CM245" i="4"/>
  <c r="CK58" i="4"/>
  <c r="CK63" i="4" s="1"/>
  <c r="CN63" i="4"/>
  <c r="CK113" i="4"/>
  <c r="CK118" i="4" s="1"/>
  <c r="CK203" i="4"/>
  <c r="CM269" i="4"/>
  <c r="CJ264" i="4"/>
  <c r="CJ269" i="4" s="1"/>
  <c r="CI63" i="4"/>
  <c r="BU263" i="4"/>
  <c r="CN203" i="4"/>
  <c r="CN269" i="4"/>
  <c r="CK264" i="4"/>
  <c r="CK269" i="4" s="1"/>
  <c r="CN45" i="4"/>
  <c r="CK40" i="4"/>
  <c r="CK45" i="4" s="1"/>
  <c r="CM63" i="4"/>
  <c r="CJ58" i="4"/>
  <c r="CJ63" i="4" s="1"/>
  <c r="CJ180" i="4"/>
  <c r="CJ184" i="4" s="1"/>
  <c r="CM184" i="4"/>
  <c r="CI118" i="4"/>
  <c r="CM21" i="4"/>
  <c r="CJ106" i="4"/>
  <c r="CI87" i="4"/>
  <c r="CJ21" i="4"/>
  <c r="CI130" i="4"/>
  <c r="CI142" i="4"/>
  <c r="CK21" i="4"/>
  <c r="CM39" i="4"/>
  <c r="CK69" i="4"/>
  <c r="CK101" i="4"/>
  <c r="CM130" i="4"/>
  <c r="CJ190" i="4"/>
  <c r="CM209" i="4"/>
  <c r="CN275" i="4"/>
  <c r="CN130" i="4"/>
  <c r="CK125" i="4"/>
  <c r="CK130" i="4" s="1"/>
  <c r="CI245" i="4"/>
  <c r="CI15" i="4"/>
  <c r="CI69" i="4"/>
  <c r="CN93" i="4"/>
  <c r="BY21" i="4"/>
  <c r="BY160" i="4"/>
  <c r="BU172" i="4"/>
  <c r="BH112" i="4"/>
  <c r="BW125" i="4"/>
  <c r="BW130" i="4" s="1"/>
  <c r="BV125" i="4"/>
  <c r="BV130" i="4" s="1"/>
  <c r="BY221" i="4"/>
  <c r="BZ178" i="4"/>
  <c r="BW184" i="4"/>
  <c r="BV191" i="4"/>
  <c r="BV196" i="4" s="1"/>
  <c r="K93" i="4"/>
  <c r="BZ209" i="4"/>
  <c r="AU93" i="4"/>
  <c r="BZ57" i="4"/>
  <c r="K81" i="4"/>
  <c r="BH27" i="4"/>
  <c r="K45" i="4"/>
  <c r="BU93" i="4"/>
  <c r="BY209" i="4"/>
  <c r="BW196" i="4"/>
  <c r="BY215" i="4"/>
  <c r="BV184" i="4"/>
  <c r="BU178" i="4"/>
  <c r="BV293" i="4"/>
  <c r="BU251" i="4"/>
  <c r="BY293" i="4"/>
  <c r="BV39" i="4"/>
  <c r="BV154" i="4"/>
  <c r="BU166" i="4"/>
  <c r="BY154" i="4"/>
  <c r="BY233" i="4"/>
  <c r="BU39" i="4"/>
  <c r="BU112" i="4"/>
  <c r="BZ75" i="4"/>
  <c r="BU136" i="4"/>
  <c r="BV21" i="4"/>
  <c r="BW281" i="4"/>
  <c r="BU281" i="4"/>
  <c r="BY93" i="4"/>
  <c r="BU184" i="4"/>
  <c r="BU269" i="4"/>
  <c r="BZ233" i="4"/>
  <c r="BW81" i="4"/>
  <c r="BY257" i="4"/>
  <c r="BV204" i="4"/>
  <c r="BV209" i="4" s="1"/>
  <c r="L160" i="4"/>
  <c r="BY190" i="4"/>
  <c r="BV263" i="4"/>
  <c r="P196" i="4"/>
  <c r="BU233" i="4"/>
  <c r="BU293" i="4"/>
  <c r="O160" i="4"/>
  <c r="K118" i="4"/>
  <c r="K197" i="4" s="1"/>
  <c r="AS9" i="4"/>
  <c r="BZ196" i="4"/>
  <c r="BW209" i="4"/>
  <c r="BU190" i="4"/>
  <c r="BU245" i="4"/>
  <c r="BZ39" i="4"/>
  <c r="BZ63" i="4"/>
  <c r="BV216" i="4"/>
  <c r="BV221" i="4" s="1"/>
  <c r="BK190" i="4"/>
  <c r="BI27" i="4"/>
  <c r="K9" i="4"/>
  <c r="BV27" i="4"/>
  <c r="BV75" i="4"/>
  <c r="BZ184" i="4"/>
  <c r="BZ227" i="4"/>
  <c r="BU51" i="4"/>
  <c r="BH184" i="4"/>
  <c r="BH81" i="4"/>
  <c r="BY27" i="4"/>
  <c r="BW142" i="4"/>
  <c r="BW228" i="4"/>
  <c r="BW233" i="4" s="1"/>
  <c r="BU87" i="4"/>
  <c r="BU203" i="4"/>
  <c r="BU124" i="4"/>
  <c r="BW160" i="4"/>
  <c r="K57" i="4"/>
  <c r="BY81" i="4"/>
  <c r="BY239" i="4"/>
  <c r="BV178" i="4"/>
  <c r="AU257" i="4"/>
  <c r="BY124" i="4"/>
  <c r="BV215" i="4"/>
  <c r="BU209" i="4"/>
  <c r="BU118" i="4"/>
  <c r="BI190" i="4"/>
  <c r="BY106" i="4"/>
  <c r="BV203" i="4"/>
  <c r="BV227" i="4"/>
  <c r="BY263" i="4"/>
  <c r="BZ45" i="4"/>
  <c r="BV69" i="4"/>
  <c r="BY203" i="4"/>
  <c r="BU275" i="4"/>
  <c r="BH251" i="4"/>
  <c r="BY136" i="4"/>
  <c r="BZ160" i="4"/>
  <c r="BU99" i="4"/>
  <c r="O33" i="4"/>
  <c r="BV81" i="4"/>
  <c r="BU63" i="4"/>
  <c r="BW251" i="4"/>
  <c r="BV233" i="4"/>
  <c r="BW240" i="4"/>
  <c r="BW245" i="4" s="1"/>
  <c r="BY275" i="4"/>
  <c r="BY63" i="4"/>
  <c r="BZ81" i="4"/>
  <c r="BZ124" i="4"/>
  <c r="BZ142" i="4"/>
  <c r="BY178" i="4"/>
  <c r="BW63" i="4"/>
  <c r="BV124" i="4"/>
  <c r="BY281" i="4"/>
  <c r="BU148" i="4"/>
  <c r="BY245" i="4"/>
  <c r="BH130" i="4"/>
  <c r="BU142" i="4"/>
  <c r="BU215" i="4"/>
  <c r="BU15" i="4"/>
  <c r="BH118" i="4"/>
  <c r="BV190" i="4"/>
  <c r="BV51" i="4"/>
  <c r="BW75" i="4"/>
  <c r="BW39" i="4"/>
  <c r="BU154" i="4"/>
  <c r="BV251" i="4"/>
  <c r="BU257" i="4"/>
  <c r="L93" i="4"/>
  <c r="BV148" i="4"/>
  <c r="BY166" i="4"/>
  <c r="BV240" i="4"/>
  <c r="BV245" i="4" s="1"/>
  <c r="BV269" i="4"/>
  <c r="BZ148" i="4"/>
  <c r="BW143" i="4"/>
  <c r="BW148" i="4" s="1"/>
  <c r="O93" i="4"/>
  <c r="BW69" i="4"/>
  <c r="BY148" i="4"/>
  <c r="BW166" i="4"/>
  <c r="BY227" i="4"/>
  <c r="BY269" i="4"/>
  <c r="BU9" i="4"/>
  <c r="BU100" i="4" s="1"/>
  <c r="BZ27" i="4"/>
  <c r="BZ69" i="4"/>
  <c r="BZ87" i="4"/>
  <c r="BZ166" i="4"/>
  <c r="BW227" i="4"/>
  <c r="BV275" i="4"/>
  <c r="BZ9" i="4"/>
  <c r="BW4" i="4"/>
  <c r="BU227" i="4"/>
  <c r="BW236" i="4"/>
  <c r="BW239" i="4" s="1"/>
  <c r="BZ239" i="4"/>
  <c r="BW27" i="4"/>
  <c r="BY87" i="4"/>
  <c r="BU239" i="4"/>
  <c r="BV285" i="4"/>
  <c r="BV287" i="4" s="1"/>
  <c r="BY287" i="4"/>
  <c r="L21" i="4"/>
  <c r="BG209" i="4"/>
  <c r="BY51" i="4"/>
  <c r="BY69" i="4"/>
  <c r="BV87" i="4"/>
  <c r="BV112" i="4"/>
  <c r="BV257" i="4"/>
  <c r="BV281" i="4"/>
  <c r="BW115" i="4"/>
  <c r="BW118" i="4" s="1"/>
  <c r="BZ118" i="4"/>
  <c r="BY9" i="4"/>
  <c r="BV4" i="4"/>
  <c r="BZ172" i="4"/>
  <c r="BU221" i="4"/>
  <c r="L118" i="4"/>
  <c r="BY112" i="4"/>
  <c r="BV169" i="4"/>
  <c r="BV172" i="4" s="1"/>
  <c r="BY172" i="4"/>
  <c r="BU160" i="4"/>
  <c r="BU27" i="4"/>
  <c r="BW11" i="4"/>
  <c r="BW15" i="4" s="1"/>
  <c r="BZ15" i="4"/>
  <c r="AS196" i="4"/>
  <c r="BY75" i="4"/>
  <c r="BV88" i="4"/>
  <c r="BV93" i="4" s="1"/>
  <c r="BV118" i="4"/>
  <c r="BV136" i="4"/>
  <c r="BW173" i="4"/>
  <c r="BW178" i="4" s="1"/>
  <c r="BV166" i="4"/>
  <c r="BH69" i="4"/>
  <c r="BY118" i="4"/>
  <c r="BZ281" i="4"/>
  <c r="BU75" i="4"/>
  <c r="BW172" i="4"/>
  <c r="BV106" i="4"/>
  <c r="BV15" i="4"/>
  <c r="BV99" i="4"/>
  <c r="BV142" i="4"/>
  <c r="BZ251" i="4"/>
  <c r="BY15" i="4"/>
  <c r="BV63" i="4"/>
  <c r="BY99" i="4"/>
  <c r="BY142" i="4"/>
  <c r="BZ112" i="4"/>
  <c r="BZ197" i="4" s="1"/>
  <c r="BW107" i="4"/>
  <c r="BW112" i="4" s="1"/>
  <c r="BY251" i="4"/>
  <c r="BK251" i="4"/>
  <c r="BK287" i="4"/>
  <c r="BH172" i="4"/>
  <c r="BH93" i="4"/>
  <c r="BH209" i="4"/>
  <c r="BH257" i="4"/>
  <c r="BH57" i="4"/>
  <c r="BK263" i="4"/>
  <c r="BG118" i="4"/>
  <c r="AT275" i="4"/>
  <c r="BK209" i="4"/>
  <c r="BK269" i="4"/>
  <c r="BH281" i="4"/>
  <c r="BI154" i="4"/>
  <c r="BH196" i="4"/>
  <c r="AU239" i="4"/>
  <c r="BK281" i="4"/>
  <c r="BG178" i="4"/>
  <c r="O87" i="4"/>
  <c r="BH124" i="4"/>
  <c r="BH178" i="4"/>
  <c r="BG203" i="4"/>
  <c r="BK257" i="4"/>
  <c r="BG27" i="4"/>
  <c r="BK178" i="4"/>
  <c r="AX69" i="4"/>
  <c r="BL69" i="4"/>
  <c r="BK93" i="4"/>
  <c r="BI51" i="4"/>
  <c r="BK142" i="4"/>
  <c r="AU63" i="4"/>
  <c r="BI287" i="4"/>
  <c r="BI136" i="4"/>
  <c r="BI130" i="4"/>
  <c r="BH75" i="4"/>
  <c r="K21" i="4"/>
  <c r="BH45" i="4"/>
  <c r="BL118" i="4"/>
  <c r="BG15" i="4"/>
  <c r="BK118" i="4"/>
  <c r="AS33" i="4"/>
  <c r="BK51" i="4"/>
  <c r="BG251" i="4"/>
  <c r="BH33" i="4"/>
  <c r="BG106" i="4"/>
  <c r="L81" i="4"/>
  <c r="L245" i="4"/>
  <c r="BK15" i="4"/>
  <c r="BH142" i="4"/>
  <c r="O81" i="4"/>
  <c r="O245" i="4"/>
  <c r="BI87" i="4"/>
  <c r="BG293" i="4"/>
  <c r="BH106" i="4"/>
  <c r="BI63" i="4"/>
  <c r="BI69" i="4"/>
  <c r="BL63" i="4"/>
  <c r="BH275" i="4"/>
  <c r="BG75" i="4"/>
  <c r="BG184" i="4"/>
  <c r="BK275" i="4"/>
  <c r="BL27" i="4"/>
  <c r="BL178" i="4"/>
  <c r="BI270" i="4"/>
  <c r="BI275" i="4" s="1"/>
  <c r="BG281" i="4"/>
  <c r="BG51" i="4"/>
  <c r="BG239" i="4"/>
  <c r="BG166" i="4"/>
  <c r="BK75" i="4"/>
  <c r="BK130" i="4"/>
  <c r="O21" i="4"/>
  <c r="BH136" i="4"/>
  <c r="BL130" i="4"/>
  <c r="BI209" i="4"/>
  <c r="BK87" i="4"/>
  <c r="BL190" i="4"/>
  <c r="BH203" i="4"/>
  <c r="BH263" i="4"/>
  <c r="BI184" i="4"/>
  <c r="BI142" i="4"/>
  <c r="BK154" i="4"/>
  <c r="BL281" i="4"/>
  <c r="BG172" i="4"/>
  <c r="BG190" i="4"/>
  <c r="BL87" i="4"/>
  <c r="BL124" i="4"/>
  <c r="BL154" i="4"/>
  <c r="BG196" i="4"/>
  <c r="BH148" i="4"/>
  <c r="BG148" i="4"/>
  <c r="BK45" i="4"/>
  <c r="BG275" i="4"/>
  <c r="BI75" i="4"/>
  <c r="BI269" i="4"/>
  <c r="BH233" i="4"/>
  <c r="BL196" i="4"/>
  <c r="BI251" i="4"/>
  <c r="BG130" i="4"/>
  <c r="BL251" i="4"/>
  <c r="BG245" i="4"/>
  <c r="BI118" i="4"/>
  <c r="BH87" i="4"/>
  <c r="BG99" i="4"/>
  <c r="BG33" i="4"/>
  <c r="BK99" i="4"/>
  <c r="BK172" i="4"/>
  <c r="AU251" i="4"/>
  <c r="BG257" i="4"/>
  <c r="BI166" i="4"/>
  <c r="BI178" i="4"/>
  <c r="BG57" i="4"/>
  <c r="BK106" i="4"/>
  <c r="BL142" i="4"/>
  <c r="BG287" i="4"/>
  <c r="BG39" i="4"/>
  <c r="BI258" i="4"/>
  <c r="BI263" i="4" s="1"/>
  <c r="BL263" i="4"/>
  <c r="BI16" i="4"/>
  <c r="BI21" i="4" s="1"/>
  <c r="BL21" i="4"/>
  <c r="BI40" i="4"/>
  <c r="BI45" i="4" s="1"/>
  <c r="BL45" i="4"/>
  <c r="BI102" i="4"/>
  <c r="BI106" i="4" s="1"/>
  <c r="BK69" i="4"/>
  <c r="BL136" i="4"/>
  <c r="BK166" i="4"/>
  <c r="BL184" i="4"/>
  <c r="BK203" i="4"/>
  <c r="BH269" i="4"/>
  <c r="BH287" i="4"/>
  <c r="BG142" i="4"/>
  <c r="BI155" i="4"/>
  <c r="BI160" i="4" s="1"/>
  <c r="BL160" i="4"/>
  <c r="BI94" i="4"/>
  <c r="BI99" i="4" s="1"/>
  <c r="BL99" i="4"/>
  <c r="BG124" i="4"/>
  <c r="BI124" i="4"/>
  <c r="BG87" i="4"/>
  <c r="BG233" i="4"/>
  <c r="AW269" i="4"/>
  <c r="BG9" i="4"/>
  <c r="BG69" i="4"/>
  <c r="BI228" i="4"/>
  <c r="BI233" i="4" s="1"/>
  <c r="BL233" i="4"/>
  <c r="AW33" i="4"/>
  <c r="AX275" i="4"/>
  <c r="BK33" i="4"/>
  <c r="BK57" i="4"/>
  <c r="BK124" i="4"/>
  <c r="BK184" i="4"/>
  <c r="BL269" i="4"/>
  <c r="BL287" i="4"/>
  <c r="BI167" i="4"/>
  <c r="BI172" i="4" s="1"/>
  <c r="BL172" i="4"/>
  <c r="BG263" i="4"/>
  <c r="BI35" i="4"/>
  <c r="BI39" i="4" s="1"/>
  <c r="BL39" i="4"/>
  <c r="BI4" i="4"/>
  <c r="BI9" i="4" s="1"/>
  <c r="BL9" i="4"/>
  <c r="BG81" i="4"/>
  <c r="AT154" i="4"/>
  <c r="BL75" i="4"/>
  <c r="BK148" i="4"/>
  <c r="BL166" i="4"/>
  <c r="BH293" i="4"/>
  <c r="BG112" i="4"/>
  <c r="BI81" i="4"/>
  <c r="BH9" i="4"/>
  <c r="AJ124" i="4"/>
  <c r="AF51" i="4"/>
  <c r="AX178" i="4"/>
  <c r="AU178" i="4"/>
  <c r="BL81" i="4"/>
  <c r="BL106" i="4"/>
  <c r="BL209" i="4"/>
  <c r="BK293" i="4"/>
  <c r="BI196" i="4"/>
  <c r="BL239" i="4"/>
  <c r="BI234" i="4"/>
  <c r="BI239" i="4" s="1"/>
  <c r="BK9" i="4"/>
  <c r="BI293" i="4"/>
  <c r="BI107" i="4"/>
  <c r="BI112" i="4" s="1"/>
  <c r="BL112" i="4"/>
  <c r="BI52" i="4"/>
  <c r="BI57" i="4" s="1"/>
  <c r="BL57" i="4"/>
  <c r="BK81" i="4"/>
  <c r="BL293" i="4"/>
  <c r="BI89" i="4"/>
  <c r="BI93" i="4" s="1"/>
  <c r="BL93" i="4"/>
  <c r="BL245" i="4"/>
  <c r="BI240" i="4"/>
  <c r="BI245" i="4" s="1"/>
  <c r="BI10" i="4"/>
  <c r="BI15" i="4" s="1"/>
  <c r="BL15" i="4"/>
  <c r="BI257" i="4"/>
  <c r="BG154" i="4"/>
  <c r="BG63" i="4"/>
  <c r="BL51" i="4"/>
  <c r="BH239" i="4"/>
  <c r="BL257" i="4"/>
  <c r="BI199" i="4"/>
  <c r="BI203" i="4" s="1"/>
  <c r="BL203" i="4"/>
  <c r="BI28" i="4"/>
  <c r="BI33" i="4" s="1"/>
  <c r="BL33" i="4"/>
  <c r="BG45" i="4"/>
  <c r="BG136" i="4"/>
  <c r="BG269" i="4"/>
  <c r="AU154" i="4"/>
  <c r="BK112" i="4"/>
  <c r="BK136" i="4"/>
  <c r="BK196" i="4"/>
  <c r="BK239" i="4"/>
  <c r="BI281" i="4"/>
  <c r="BG160" i="4"/>
  <c r="BG21" i="4"/>
  <c r="BG93" i="4"/>
  <c r="BK233" i="4"/>
  <c r="BI143" i="4"/>
  <c r="BI148" i="4" s="1"/>
  <c r="BL148" i="4"/>
  <c r="AX239" i="4"/>
  <c r="AT87" i="4"/>
  <c r="AX63" i="4"/>
  <c r="AT269" i="4"/>
  <c r="AW190" i="4"/>
  <c r="AX203" i="4"/>
  <c r="AT178" i="4"/>
  <c r="AS221" i="4"/>
  <c r="AU112" i="4"/>
  <c r="AW63" i="4"/>
  <c r="AU130" i="4"/>
  <c r="AS75" i="4"/>
  <c r="AS15" i="4"/>
  <c r="AS93" i="4"/>
  <c r="AW21" i="4"/>
  <c r="AU45" i="4"/>
  <c r="AS209" i="4"/>
  <c r="AU124" i="4"/>
  <c r="AS118" i="4"/>
  <c r="AX27" i="4"/>
  <c r="AX87" i="4"/>
  <c r="AS263" i="4"/>
  <c r="AS166" i="4"/>
  <c r="AI15" i="4"/>
  <c r="AS106" i="4"/>
  <c r="AT245" i="4"/>
  <c r="AS57" i="4"/>
  <c r="AW275" i="4"/>
  <c r="AW106" i="4"/>
  <c r="AS227" i="4"/>
  <c r="AW69" i="4"/>
  <c r="AX154" i="4"/>
  <c r="AW245" i="4"/>
  <c r="AS269" i="4"/>
  <c r="AX99" i="4"/>
  <c r="AW172" i="4"/>
  <c r="AS27" i="4"/>
  <c r="AS148" i="4"/>
  <c r="AW130" i="4"/>
  <c r="AX160" i="4"/>
  <c r="AX257" i="4"/>
  <c r="AS233" i="4"/>
  <c r="AT45" i="4"/>
  <c r="AS160" i="4"/>
  <c r="AU275" i="4"/>
  <c r="AW166" i="4"/>
  <c r="AU264" i="4"/>
  <c r="AU269" i="4" s="1"/>
  <c r="AX166" i="4"/>
  <c r="AS39" i="4"/>
  <c r="AS124" i="4"/>
  <c r="AX15" i="4"/>
  <c r="AW221" i="4"/>
  <c r="AU118" i="4"/>
  <c r="AU172" i="4"/>
  <c r="AS172" i="4"/>
  <c r="AW75" i="4"/>
  <c r="AX118" i="4"/>
  <c r="AS245" i="4"/>
  <c r="AX130" i="4"/>
  <c r="AS275" i="4"/>
  <c r="AE33" i="4"/>
  <c r="AT15" i="4"/>
  <c r="AU166" i="4"/>
  <c r="AT81" i="4"/>
  <c r="AS69" i="4"/>
  <c r="AT125" i="4"/>
  <c r="AT130" i="4" s="1"/>
  <c r="AT239" i="4"/>
  <c r="AS287" i="4"/>
  <c r="AS257" i="4"/>
  <c r="AT75" i="4"/>
  <c r="AW154" i="4"/>
  <c r="AW209" i="4"/>
  <c r="AT58" i="4"/>
  <c r="AT63" i="4" s="1"/>
  <c r="AW99" i="4"/>
  <c r="AT184" i="4"/>
  <c r="AU240" i="4"/>
  <c r="AU245" i="4" s="1"/>
  <c r="AU190" i="4"/>
  <c r="AU9" i="4"/>
  <c r="AS51" i="4"/>
  <c r="AS63" i="4"/>
  <c r="AW184" i="4"/>
  <c r="AS99" i="4"/>
  <c r="AS154" i="4"/>
  <c r="AS81" i="4"/>
  <c r="AS45" i="4"/>
  <c r="AW39" i="4"/>
  <c r="AU179" i="4"/>
  <c r="AU184" i="4" s="1"/>
  <c r="AT221" i="4"/>
  <c r="AS87" i="4"/>
  <c r="AG167" i="4"/>
  <c r="AG172" i="4" s="1"/>
  <c r="AT33" i="4"/>
  <c r="AW81" i="4"/>
  <c r="AT190" i="4"/>
  <c r="AW160" i="4"/>
  <c r="AS190" i="4"/>
  <c r="AW112" i="4"/>
  <c r="AE93" i="4"/>
  <c r="AX124" i="4"/>
  <c r="AX233" i="4"/>
  <c r="AS203" i="4"/>
  <c r="AS251" i="4"/>
  <c r="AS178" i="4"/>
  <c r="AW239" i="4"/>
  <c r="AF269" i="4"/>
  <c r="AJ148" i="4"/>
  <c r="AI190" i="4"/>
  <c r="AG190" i="4"/>
  <c r="AT21" i="4"/>
  <c r="AX39" i="4"/>
  <c r="AT99" i="4"/>
  <c r="AX190" i="4"/>
  <c r="AS142" i="4"/>
  <c r="AS293" i="4"/>
  <c r="AU74" i="4"/>
  <c r="AU75" i="4" s="1"/>
  <c r="AX75" i="4"/>
  <c r="AT167" i="4"/>
  <c r="AT172" i="4" s="1"/>
  <c r="AW227" i="4"/>
  <c r="AI269" i="4"/>
  <c r="AW51" i="4"/>
  <c r="AW87" i="4"/>
  <c r="AX112" i="4"/>
  <c r="AX197" i="4" s="1"/>
  <c r="AT257" i="4"/>
  <c r="AX148" i="4"/>
  <c r="AT160" i="4"/>
  <c r="AS130" i="4"/>
  <c r="AJ69" i="4"/>
  <c r="AE227" i="4"/>
  <c r="AT51" i="4"/>
  <c r="AW178" i="4"/>
  <c r="AT233" i="4"/>
  <c r="AW257" i="4"/>
  <c r="AU282" i="4"/>
  <c r="AU287" i="4" s="1"/>
  <c r="AW57" i="4"/>
  <c r="AT107" i="4"/>
  <c r="AT112" i="4" s="1"/>
  <c r="AU233" i="4"/>
  <c r="AX263" i="4"/>
  <c r="AT251" i="4"/>
  <c r="AU263" i="4"/>
  <c r="AT114" i="4"/>
  <c r="AT118" i="4" s="1"/>
  <c r="AW118" i="4"/>
  <c r="AW263" i="4"/>
  <c r="AX9" i="4"/>
  <c r="P57" i="4"/>
  <c r="AF10" i="4"/>
  <c r="AF15" i="4" s="1"/>
  <c r="AS239" i="4"/>
  <c r="AS136" i="4"/>
  <c r="AI106" i="4"/>
  <c r="AE275" i="4"/>
  <c r="AU39" i="4"/>
  <c r="AU87" i="4"/>
  <c r="AT166" i="4"/>
  <c r="AT209" i="4"/>
  <c r="AW233" i="4"/>
  <c r="AW293" i="4"/>
  <c r="AT288" i="4"/>
  <c r="AT293" i="4" s="1"/>
  <c r="AS215" i="4"/>
  <c r="AS281" i="4"/>
  <c r="AG154" i="4"/>
  <c r="AT136" i="4"/>
  <c r="AX293" i="4"/>
  <c r="AU288" i="4"/>
  <c r="AU293" i="4" s="1"/>
  <c r="AI51" i="4"/>
  <c r="AW136" i="4"/>
  <c r="AT215" i="4"/>
  <c r="AS21" i="4"/>
  <c r="AF185" i="4"/>
  <c r="AF190" i="4" s="1"/>
  <c r="AX45" i="4"/>
  <c r="AW215" i="4"/>
  <c r="AT258" i="4"/>
  <c r="AT263" i="4" s="1"/>
  <c r="AT281" i="4"/>
  <c r="M28" i="4"/>
  <c r="M33" i="4" s="1"/>
  <c r="AE39" i="4"/>
  <c r="AT27" i="4"/>
  <c r="AT64" i="4"/>
  <c r="AT69" i="4" s="1"/>
  <c r="AW148" i="4"/>
  <c r="AX172" i="4"/>
  <c r="AU215" i="4"/>
  <c r="AW281" i="4"/>
  <c r="AW196" i="4"/>
  <c r="AT192" i="4"/>
  <c r="AT196" i="4" s="1"/>
  <c r="AE124" i="4"/>
  <c r="AE106" i="4"/>
  <c r="AG196" i="4"/>
  <c r="AW27" i="4"/>
  <c r="AW45" i="4"/>
  <c r="AW93" i="4"/>
  <c r="AT148" i="4"/>
  <c r="AX215" i="4"/>
  <c r="AT287" i="4"/>
  <c r="AX196" i="4"/>
  <c r="AU192" i="4"/>
  <c r="AU196" i="4" s="1"/>
  <c r="AT137" i="4"/>
  <c r="AT142" i="4" s="1"/>
  <c r="AW142" i="4"/>
  <c r="AS184" i="4"/>
  <c r="AT93" i="4"/>
  <c r="AW287" i="4"/>
  <c r="AU137" i="4"/>
  <c r="AU142" i="4" s="1"/>
  <c r="AX142" i="4"/>
  <c r="AU133" i="4"/>
  <c r="AX136" i="4"/>
  <c r="AX281" i="4"/>
  <c r="AU276" i="4"/>
  <c r="AU281" i="4" s="1"/>
  <c r="AI154" i="4"/>
  <c r="AE51" i="4"/>
  <c r="AT124" i="4"/>
  <c r="AT227" i="4"/>
  <c r="AW124" i="4"/>
  <c r="AT203" i="4"/>
  <c r="AT9" i="4"/>
  <c r="AW251" i="4"/>
  <c r="AW15" i="4"/>
  <c r="AT39" i="4"/>
  <c r="AT57" i="4"/>
  <c r="AT106" i="4"/>
  <c r="AW203" i="4"/>
  <c r="AW9" i="4"/>
  <c r="AW100" i="4" s="1"/>
  <c r="AS112" i="4"/>
  <c r="AX251" i="4"/>
  <c r="AJ196" i="4"/>
  <c r="AG178" i="4"/>
  <c r="AJ75" i="4"/>
  <c r="AF196" i="4"/>
  <c r="AF33" i="4"/>
  <c r="AF154" i="4"/>
  <c r="AG130" i="4"/>
  <c r="AF148" i="4"/>
  <c r="AE136" i="4"/>
  <c r="AE287" i="4"/>
  <c r="AG51" i="4"/>
  <c r="AJ51" i="4"/>
  <c r="AJ190" i="4"/>
  <c r="AJ39" i="4"/>
  <c r="AJ287" i="4"/>
  <c r="AE154" i="4"/>
  <c r="AE21" i="4"/>
  <c r="AE190" i="4"/>
  <c r="AJ106" i="4"/>
  <c r="AJ197" i="4" s="1"/>
  <c r="AG221" i="4"/>
  <c r="AE221" i="4"/>
  <c r="AI209" i="4"/>
  <c r="AG52" i="4"/>
  <c r="AG57" i="4" s="1"/>
  <c r="AE196" i="4"/>
  <c r="AI124" i="4"/>
  <c r="AI251" i="4"/>
  <c r="AI178" i="4"/>
  <c r="AG166" i="4"/>
  <c r="AF87" i="4"/>
  <c r="AJ15" i="4"/>
  <c r="AE178" i="4"/>
  <c r="AG215" i="4"/>
  <c r="AJ178" i="4"/>
  <c r="AF293" i="4"/>
  <c r="AF136" i="4"/>
  <c r="AG222" i="4"/>
  <c r="AG227" i="4" s="1"/>
  <c r="AI293" i="4"/>
  <c r="AE293" i="4"/>
  <c r="AE281" i="4"/>
  <c r="AF130" i="4"/>
  <c r="AF99" i="4"/>
  <c r="AE269" i="4"/>
  <c r="M57" i="4"/>
  <c r="AE130" i="4"/>
  <c r="AE215" i="4"/>
  <c r="AE184" i="4"/>
  <c r="AI130" i="4"/>
  <c r="AI39" i="4"/>
  <c r="AI203" i="4"/>
  <c r="AI281" i="4"/>
  <c r="AF27" i="4"/>
  <c r="AI69" i="4"/>
  <c r="AE172" i="4"/>
  <c r="AF172" i="4"/>
  <c r="AJ27" i="4"/>
  <c r="AI172" i="4"/>
  <c r="AF209" i="4"/>
  <c r="AJ154" i="4"/>
  <c r="AE63" i="4"/>
  <c r="AF215" i="4"/>
  <c r="AJ130" i="4"/>
  <c r="AE209" i="4"/>
  <c r="AE233" i="4"/>
  <c r="AF276" i="4"/>
  <c r="AF281" i="4" s="1"/>
  <c r="AI233" i="4"/>
  <c r="AJ221" i="4"/>
  <c r="AF221" i="4"/>
  <c r="AG33" i="4"/>
  <c r="AJ142" i="4"/>
  <c r="AI196" i="4"/>
  <c r="AE81" i="4"/>
  <c r="AF142" i="4"/>
  <c r="AE69" i="4"/>
  <c r="O118" i="4"/>
  <c r="AF34" i="4"/>
  <c r="AF39" i="4" s="1"/>
  <c r="AJ118" i="4"/>
  <c r="AI148" i="4"/>
  <c r="AF173" i="4"/>
  <c r="AF178" i="4" s="1"/>
  <c r="AF198" i="4"/>
  <c r="AF203" i="4" s="1"/>
  <c r="AJ251" i="4"/>
  <c r="AG293" i="4"/>
  <c r="AE263" i="4"/>
  <c r="AF257" i="4"/>
  <c r="AG143" i="4"/>
  <c r="AG148" i="4" s="1"/>
  <c r="AF251" i="4"/>
  <c r="AJ293" i="4"/>
  <c r="AG118" i="4"/>
  <c r="AE160" i="4"/>
  <c r="L57" i="4"/>
  <c r="AF184" i="4"/>
  <c r="AF93" i="4"/>
  <c r="AI160" i="4"/>
  <c r="AJ215" i="4"/>
  <c r="AE57" i="4"/>
  <c r="AE257" i="4"/>
  <c r="L191" i="4"/>
  <c r="L196" i="4" s="1"/>
  <c r="AF69" i="4"/>
  <c r="AF21" i="4"/>
  <c r="AF275" i="4"/>
  <c r="AE99" i="4"/>
  <c r="AI275" i="4"/>
  <c r="AI136" i="4"/>
  <c r="AI184" i="4"/>
  <c r="AF228" i="4"/>
  <c r="AF233" i="4" s="1"/>
  <c r="AE148" i="4"/>
  <c r="AI215" i="4"/>
  <c r="AE15" i="4"/>
  <c r="AI21" i="4"/>
  <c r="AI87" i="4"/>
  <c r="AI118" i="4"/>
  <c r="AG142" i="4"/>
  <c r="AF245" i="4"/>
  <c r="AG287" i="4"/>
  <c r="AE112" i="4"/>
  <c r="AE45" i="4"/>
  <c r="AE142" i="4"/>
  <c r="AE251" i="4"/>
  <c r="AF118" i="4"/>
  <c r="AI221" i="4"/>
  <c r="AJ33" i="4"/>
  <c r="AG63" i="4"/>
  <c r="AI99" i="4"/>
  <c r="AJ45" i="4"/>
  <c r="AE166" i="4"/>
  <c r="AG27" i="4"/>
  <c r="AE9" i="4"/>
  <c r="AF75" i="4"/>
  <c r="AF124" i="4"/>
  <c r="AI142" i="4"/>
  <c r="AF166" i="4"/>
  <c r="AE203" i="4"/>
  <c r="AI245" i="4"/>
  <c r="AE239" i="4"/>
  <c r="AI75" i="4"/>
  <c r="AF106" i="4"/>
  <c r="AI166" i="4"/>
  <c r="AJ87" i="4"/>
  <c r="AG82" i="4"/>
  <c r="AG87" i="4" s="1"/>
  <c r="AF57" i="4"/>
  <c r="AF81" i="4"/>
  <c r="AI57" i="4"/>
  <c r="AI81" i="4"/>
  <c r="AG106" i="4"/>
  <c r="AJ166" i="4"/>
  <c r="AJ209" i="4"/>
  <c r="AE245" i="4"/>
  <c r="AJ81" i="4"/>
  <c r="AG184" i="4"/>
  <c r="AI257" i="4"/>
  <c r="AJ203" i="4"/>
  <c r="AG198" i="4"/>
  <c r="AE27" i="4"/>
  <c r="AF45" i="4"/>
  <c r="AG81" i="4"/>
  <c r="AG112" i="4"/>
  <c r="AJ184" i="4"/>
  <c r="AF227" i="4"/>
  <c r="AE75" i="4"/>
  <c r="AJ239" i="4"/>
  <c r="AG234" i="4"/>
  <c r="AG239" i="4" s="1"/>
  <c r="AE87" i="4"/>
  <c r="AJ9" i="4"/>
  <c r="AG4" i="4"/>
  <c r="AI45" i="4"/>
  <c r="AJ63" i="4"/>
  <c r="AJ112" i="4"/>
  <c r="AI227" i="4"/>
  <c r="AJ269" i="4"/>
  <c r="AF287" i="4"/>
  <c r="AI63" i="4"/>
  <c r="AF58" i="4"/>
  <c r="AF63" i="4" s="1"/>
  <c r="AG269" i="4"/>
  <c r="AJ275" i="4"/>
  <c r="AG270" i="4"/>
  <c r="AG275" i="4" s="1"/>
  <c r="AG40" i="4"/>
  <c r="AG45" i="4" s="1"/>
  <c r="AI287" i="4"/>
  <c r="AF107" i="4"/>
  <c r="AF112" i="4" s="1"/>
  <c r="AI112" i="4"/>
  <c r="AJ136" i="4"/>
  <c r="AG131" i="4"/>
  <c r="AG136" i="4" s="1"/>
  <c r="AI9" i="4"/>
  <c r="AI100" i="4" s="1"/>
  <c r="AF4" i="4"/>
  <c r="AG281" i="4"/>
  <c r="AI27" i="4"/>
  <c r="AI93" i="4"/>
  <c r="AI33" i="4"/>
  <c r="AI263" i="4"/>
  <c r="AF258" i="4"/>
  <c r="AF263" i="4" s="1"/>
  <c r="AG209" i="4"/>
  <c r="AG89" i="4"/>
  <c r="AG93" i="4" s="1"/>
  <c r="AJ93" i="4"/>
  <c r="AJ257" i="4"/>
  <c r="AG252" i="4"/>
  <c r="AG257" i="4" s="1"/>
  <c r="AI239" i="4"/>
  <c r="AF235" i="4"/>
  <c r="AF239" i="4" s="1"/>
  <c r="AG251" i="4"/>
  <c r="AJ263" i="4"/>
  <c r="AG258" i="4"/>
  <c r="AG263" i="4" s="1"/>
  <c r="AF160" i="4"/>
  <c r="AJ281" i="4"/>
  <c r="P9" i="4"/>
  <c r="O154" i="4"/>
  <c r="O197" i="4" s="1"/>
  <c r="L28" i="4"/>
  <c r="L33" i="4" s="1"/>
  <c r="L15" i="4"/>
  <c r="O15" i="4"/>
  <c r="O57" i="4"/>
  <c r="P15" i="4"/>
  <c r="M9" i="4"/>
  <c r="M191" i="4"/>
  <c r="M196" i="4" s="1"/>
  <c r="O9" i="4"/>
  <c r="L5" i="4"/>
  <c r="L9" i="4" s="1"/>
  <c r="L100" i="4" s="1"/>
  <c r="L203" i="4"/>
  <c r="M106" i="4"/>
  <c r="M197" i="4" s="1"/>
  <c r="L106" i="4"/>
  <c r="L197" i="4" s="1"/>
  <c r="M15" i="4"/>
  <c r="U10" i="5"/>
  <c r="AI17" i="5"/>
  <c r="AI8" i="5"/>
  <c r="N16" i="5"/>
  <c r="K16" i="5" s="1"/>
  <c r="U16" i="5"/>
  <c r="U18" i="5"/>
  <c r="N20" i="5"/>
  <c r="K20" i="5" s="1"/>
  <c r="X9" i="5"/>
  <c r="U6" i="5"/>
  <c r="M13" i="5"/>
  <c r="J13" i="5" s="1"/>
  <c r="U20" i="5"/>
  <c r="I8" i="5"/>
  <c r="N17" i="5"/>
  <c r="K17" i="5" s="1"/>
  <c r="I7" i="5"/>
  <c r="AI14" i="5"/>
  <c r="N18" i="5"/>
  <c r="K18" i="5" s="1"/>
  <c r="I6" i="5"/>
  <c r="N19" i="5"/>
  <c r="K19" i="5" s="1"/>
  <c r="U14" i="5"/>
  <c r="AI6" i="5"/>
  <c r="AI18" i="5"/>
  <c r="I16" i="5"/>
  <c r="AL21" i="5"/>
  <c r="Y7" i="5"/>
  <c r="V7" i="5" s="1"/>
  <c r="I20" i="5"/>
  <c r="M17" i="5"/>
  <c r="J17" i="5" s="1"/>
  <c r="Z7" i="5"/>
  <c r="W7" i="5" s="1"/>
  <c r="M14" i="5"/>
  <c r="J14" i="5" s="1"/>
  <c r="M18" i="5"/>
  <c r="J18" i="5" s="1"/>
  <c r="AM10" i="5"/>
  <c r="AJ10" i="5" s="1"/>
  <c r="U4" i="5"/>
  <c r="AM14" i="5"/>
  <c r="AJ14" i="5" s="1"/>
  <c r="M4" i="5"/>
  <c r="J4" i="5" s="1"/>
  <c r="AL9" i="5"/>
  <c r="AI12" i="5"/>
  <c r="AI19" i="5"/>
  <c r="AI5" i="5"/>
  <c r="W4" i="5"/>
  <c r="Y5" i="5"/>
  <c r="V5" i="5" s="1"/>
  <c r="Y8" i="5"/>
  <c r="V8" i="5" s="1"/>
  <c r="Z5" i="5"/>
  <c r="W5" i="5" s="1"/>
  <c r="I5" i="5"/>
  <c r="AM12" i="5"/>
  <c r="AJ12" i="5" s="1"/>
  <c r="I11" i="5"/>
  <c r="L15" i="5"/>
  <c r="N10" i="5"/>
  <c r="K10" i="5" s="1"/>
  <c r="M10" i="5"/>
  <c r="N12" i="5"/>
  <c r="K12" i="5" s="1"/>
  <c r="I14" i="5"/>
  <c r="Y4" i="5"/>
  <c r="U12" i="5"/>
  <c r="AI10" i="5"/>
  <c r="AM19" i="5"/>
  <c r="AJ19" i="5" s="1"/>
  <c r="AM17" i="5"/>
  <c r="AJ17" i="5" s="1"/>
  <c r="I13" i="5"/>
  <c r="L21" i="5"/>
  <c r="Y6" i="5"/>
  <c r="V6" i="5" s="1"/>
  <c r="N11" i="5"/>
  <c r="I19" i="5"/>
  <c r="X21" i="5"/>
  <c r="M12" i="5"/>
  <c r="J12" i="5" s="1"/>
  <c r="J19" i="5"/>
  <c r="U5" i="5"/>
  <c r="AI4" i="5"/>
  <c r="AI16" i="5"/>
  <c r="AI20" i="5"/>
  <c r="AN20" i="5"/>
  <c r="AK20" i="5" s="1"/>
  <c r="AM18" i="5"/>
  <c r="AJ18" i="5" s="1"/>
  <c r="AN16" i="5"/>
  <c r="AM16" i="5"/>
  <c r="AN15" i="5"/>
  <c r="AK10" i="5"/>
  <c r="AK15" i="5" s="1"/>
  <c r="AL15" i="5"/>
  <c r="AI11" i="5"/>
  <c r="AI13" i="5"/>
  <c r="AM11" i="5"/>
  <c r="AJ11" i="5" s="1"/>
  <c r="AM13" i="5"/>
  <c r="AJ13" i="5" s="1"/>
  <c r="AM4" i="5"/>
  <c r="AM6" i="5"/>
  <c r="AJ6" i="5" s="1"/>
  <c r="AM8" i="5"/>
  <c r="AJ8" i="5" s="1"/>
  <c r="AN4" i="5"/>
  <c r="AM5" i="5"/>
  <c r="AJ5" i="5" s="1"/>
  <c r="AM7" i="5"/>
  <c r="AJ7" i="5" s="1"/>
  <c r="W16" i="5"/>
  <c r="Z17" i="5"/>
  <c r="W17" i="5" s="1"/>
  <c r="Y17" i="5"/>
  <c r="V17" i="5" s="1"/>
  <c r="Y18" i="5"/>
  <c r="V18" i="5" s="1"/>
  <c r="Y19" i="5"/>
  <c r="V19" i="5" s="1"/>
  <c r="Y16" i="5"/>
  <c r="Y20" i="5"/>
  <c r="V20" i="5" s="1"/>
  <c r="U19" i="5"/>
  <c r="W10" i="5"/>
  <c r="Y10" i="5"/>
  <c r="Y14" i="5"/>
  <c r="V14" i="5" s="1"/>
  <c r="Z12" i="5"/>
  <c r="W12" i="5" s="1"/>
  <c r="U11" i="5"/>
  <c r="U13" i="5"/>
  <c r="X15" i="5"/>
  <c r="Y13" i="5"/>
  <c r="V13" i="5" s="1"/>
  <c r="Y11" i="5"/>
  <c r="V11" i="5" s="1"/>
  <c r="N5" i="5"/>
  <c r="K5" i="5" s="1"/>
  <c r="N4" i="5"/>
  <c r="K4" i="5" s="1"/>
  <c r="N8" i="5"/>
  <c r="K8" i="5" s="1"/>
  <c r="M7" i="5"/>
  <c r="J7" i="5" s="1"/>
  <c r="M6" i="5"/>
  <c r="L9" i="5"/>
  <c r="AT20" i="5"/>
  <c r="AE20" i="5" s="1"/>
  <c r="AT19" i="5"/>
  <c r="AE19" i="5" s="1"/>
  <c r="AT18" i="5"/>
  <c r="AE18" i="5" s="1"/>
  <c r="AT17" i="5"/>
  <c r="AE17" i="5" s="1"/>
  <c r="AT16" i="5"/>
  <c r="AE16" i="5" s="1"/>
  <c r="AT14" i="5"/>
  <c r="AE14" i="5" s="1"/>
  <c r="AT13" i="5"/>
  <c r="AE13" i="5" s="1"/>
  <c r="AT12" i="5"/>
  <c r="AE12" i="5" s="1"/>
  <c r="AT11" i="5"/>
  <c r="AE11" i="5" s="1"/>
  <c r="AT10" i="5"/>
  <c r="AE10" i="5" s="1"/>
  <c r="AT5" i="5"/>
  <c r="AE5" i="5" s="1"/>
  <c r="AT6" i="5"/>
  <c r="AE6" i="5" s="1"/>
  <c r="AT7" i="5"/>
  <c r="AE7" i="5" s="1"/>
  <c r="AT8" i="5"/>
  <c r="AE8" i="5" s="1"/>
  <c r="AT4" i="5"/>
  <c r="AE4" i="5" s="1"/>
  <c r="AD21" i="5"/>
  <c r="AC21" i="5"/>
  <c r="AB21" i="5"/>
  <c r="AA21" i="5"/>
  <c r="T21" i="5"/>
  <c r="S21" i="5"/>
  <c r="R21" i="5"/>
  <c r="AD15" i="5"/>
  <c r="AC15" i="5"/>
  <c r="AB15" i="5"/>
  <c r="AA15" i="5"/>
  <c r="T15" i="5"/>
  <c r="S15" i="5"/>
  <c r="R15" i="5"/>
  <c r="AD9" i="5"/>
  <c r="AC9" i="5"/>
  <c r="AB9" i="5"/>
  <c r="AA9" i="5"/>
  <c r="T9" i="5"/>
  <c r="S9" i="5"/>
  <c r="R9" i="5"/>
  <c r="CY294" i="4" l="1"/>
  <c r="CY295" i="4" s="1"/>
  <c r="DA294" i="4"/>
  <c r="DA295" i="4" s="1"/>
  <c r="BW294" i="4"/>
  <c r="BW295" i="4" s="1"/>
  <c r="L294" i="4"/>
  <c r="AU294" i="4"/>
  <c r="AU295" i="4" s="1"/>
  <c r="CM294" i="4"/>
  <c r="CM295" i="4" s="1"/>
  <c r="BZ294" i="4"/>
  <c r="BZ295" i="4" s="1"/>
  <c r="BG294" i="4"/>
  <c r="BG295" i="4" s="1"/>
  <c r="O100" i="4"/>
  <c r="AJ100" i="4"/>
  <c r="AJ294" i="4"/>
  <c r="AJ295" i="4" s="1"/>
  <c r="AE100" i="4"/>
  <c r="BG197" i="4"/>
  <c r="BY294" i="4"/>
  <c r="BY295" i="4" s="1"/>
  <c r="CM100" i="4"/>
  <c r="BL294" i="4"/>
  <c r="BL295" i="4" s="1"/>
  <c r="BG100" i="4"/>
  <c r="M100" i="4"/>
  <c r="AU100" i="4"/>
  <c r="AX294" i="4"/>
  <c r="AX295" i="4" s="1"/>
  <c r="BI294" i="4"/>
  <c r="BI295" i="4" s="1"/>
  <c r="BK294" i="4"/>
  <c r="BK295" i="4" s="1"/>
  <c r="AF294" i="4"/>
  <c r="AF295" i="4" s="1"/>
  <c r="AF197" i="4"/>
  <c r="AT100" i="4"/>
  <c r="AW197" i="4"/>
  <c r="BH197" i="4"/>
  <c r="CX197" i="4"/>
  <c r="AT294" i="4"/>
  <c r="AT295" i="4" s="1"/>
  <c r="AS294" i="4"/>
  <c r="AS295" i="4" s="1"/>
  <c r="BL197" i="4"/>
  <c r="BH294" i="4"/>
  <c r="BH295" i="4" s="1"/>
  <c r="BZ100" i="4"/>
  <c r="CN294" i="4"/>
  <c r="CN295" i="4" s="1"/>
  <c r="AI294" i="4"/>
  <c r="AI295" i="4" s="1"/>
  <c r="AI197" i="4"/>
  <c r="BK197" i="4"/>
  <c r="BV294" i="4"/>
  <c r="BV295" i="4" s="1"/>
  <c r="AS100" i="4"/>
  <c r="CJ197" i="4"/>
  <c r="AE197" i="4"/>
  <c r="BY197" i="4"/>
  <c r="CI100" i="4"/>
  <c r="CN100" i="4"/>
  <c r="CI294" i="4"/>
  <c r="CI295" i="4" s="1"/>
  <c r="CN197" i="4"/>
  <c r="DB197" i="4"/>
  <c r="DA100" i="4"/>
  <c r="AG197" i="4"/>
  <c r="AE294" i="4"/>
  <c r="AE295" i="4" s="1"/>
  <c r="AS197" i="4"/>
  <c r="BL100" i="4"/>
  <c r="BI197" i="4"/>
  <c r="BU294" i="4"/>
  <c r="BU295" i="4" s="1"/>
  <c r="K100" i="4"/>
  <c r="BI100" i="4"/>
  <c r="BV197" i="4"/>
  <c r="BY100" i="4"/>
  <c r="CM197" i="4"/>
  <c r="CK294" i="4"/>
  <c r="CK295" i="4" s="1"/>
  <c r="CJ294" i="4"/>
  <c r="CJ295" i="4" s="1"/>
  <c r="CX100" i="4"/>
  <c r="CI197" i="4"/>
  <c r="P100" i="4"/>
  <c r="AW294" i="4"/>
  <c r="AW295" i="4" s="1"/>
  <c r="AT197" i="4"/>
  <c r="AX100" i="4"/>
  <c r="BK100" i="4"/>
  <c r="BH100" i="4"/>
  <c r="CY106" i="4"/>
  <c r="CY197" i="4" s="1"/>
  <c r="CK106" i="4"/>
  <c r="CK197" i="4" s="1"/>
  <c r="CJ9" i="4"/>
  <c r="CJ100" i="4" s="1"/>
  <c r="CK9" i="4"/>
  <c r="CK100" i="4" s="1"/>
  <c r="BW9" i="4"/>
  <c r="BW100" i="4" s="1"/>
  <c r="BV9" i="4"/>
  <c r="BV100" i="4" s="1"/>
  <c r="AU136" i="4"/>
  <c r="AU197" i="4" s="1"/>
  <c r="AG203" i="4"/>
  <c r="AG294" i="4" s="1"/>
  <c r="AG295" i="4" s="1"/>
  <c r="AF9" i="4"/>
  <c r="AF100" i="4" s="1"/>
  <c r="AG9" i="4"/>
  <c r="AG100" i="4" s="1"/>
  <c r="W9" i="5"/>
  <c r="J21" i="5"/>
  <c r="M21" i="5"/>
  <c r="I15" i="5"/>
  <c r="AJ15" i="5"/>
  <c r="U9" i="5"/>
  <c r="N21" i="5"/>
  <c r="AI15" i="5"/>
  <c r="K21" i="5"/>
  <c r="U21" i="5"/>
  <c r="W15" i="5"/>
  <c r="Z15" i="5"/>
  <c r="I21" i="5"/>
  <c r="I9" i="5"/>
  <c r="X22" i="5"/>
  <c r="AL22" i="5"/>
  <c r="AE21" i="5"/>
  <c r="L22" i="5"/>
  <c r="M9" i="5"/>
  <c r="J6" i="5"/>
  <c r="Y9" i="5"/>
  <c r="V4" i="5"/>
  <c r="V9" i="5" s="1"/>
  <c r="K9" i="5"/>
  <c r="U15" i="5"/>
  <c r="M15" i="5"/>
  <c r="J10" i="5"/>
  <c r="J15" i="5" s="1"/>
  <c r="AM15" i="5"/>
  <c r="N15" i="5"/>
  <c r="K11" i="5"/>
  <c r="K15" i="5" s="1"/>
  <c r="W21" i="5"/>
  <c r="AI21" i="5"/>
  <c r="Z21" i="5"/>
  <c r="AI9" i="5"/>
  <c r="Z9" i="5"/>
  <c r="AN21" i="5"/>
  <c r="AK16" i="5"/>
  <c r="AK21" i="5" s="1"/>
  <c r="AM21" i="5"/>
  <c r="AJ16" i="5"/>
  <c r="AJ21" i="5" s="1"/>
  <c r="AN9" i="5"/>
  <c r="AK4" i="5"/>
  <c r="AM9" i="5"/>
  <c r="AJ4" i="5"/>
  <c r="V16" i="5"/>
  <c r="V21" i="5" s="1"/>
  <c r="Y21" i="5"/>
  <c r="Y15" i="5"/>
  <c r="V10" i="5"/>
  <c r="V15" i="5" s="1"/>
  <c r="N9" i="5"/>
  <c r="R22" i="5"/>
  <c r="T22" i="5"/>
  <c r="S22" i="5"/>
  <c r="AA22" i="5"/>
  <c r="AB22" i="5"/>
  <c r="AC22" i="5"/>
  <c r="AD22" i="5"/>
  <c r="AE15" i="5"/>
  <c r="AE9" i="5"/>
  <c r="U22" i="5" l="1"/>
  <c r="AM22" i="5"/>
  <c r="AN22" i="5"/>
  <c r="I22" i="5"/>
  <c r="Z22" i="5"/>
  <c r="AI22" i="5"/>
  <c r="W22" i="5"/>
  <c r="K22" i="5"/>
  <c r="AK9" i="5"/>
  <c r="AK22" i="5" s="1"/>
  <c r="AJ9" i="5"/>
  <c r="AJ22" i="5"/>
  <c r="N22" i="5"/>
  <c r="J9" i="5"/>
  <c r="M22" i="5"/>
  <c r="Y22" i="5"/>
  <c r="V22" i="5"/>
  <c r="AE22" i="5"/>
  <c r="AS19" i="5"/>
  <c r="AS18" i="5"/>
  <c r="AS16" i="5"/>
  <c r="AS13" i="5"/>
  <c r="AS6" i="5"/>
  <c r="AS7" i="5"/>
  <c r="AS4" i="5"/>
  <c r="AR21" i="5"/>
  <c r="AQ21" i="5"/>
  <c r="AP21" i="5"/>
  <c r="AO21" i="5"/>
  <c r="AH21" i="5"/>
  <c r="AG21" i="5"/>
  <c r="AF21" i="5"/>
  <c r="Q21" i="5"/>
  <c r="P21" i="5"/>
  <c r="O21" i="5"/>
  <c r="H21" i="5"/>
  <c r="G21" i="5"/>
  <c r="F21" i="5"/>
  <c r="AU20" i="5"/>
  <c r="AU19" i="5"/>
  <c r="AU18" i="5"/>
  <c r="AU17" i="5"/>
  <c r="AU16" i="5"/>
  <c r="AR15" i="5"/>
  <c r="AQ15" i="5"/>
  <c r="AP15" i="5"/>
  <c r="AO15" i="5"/>
  <c r="AH15" i="5"/>
  <c r="AG15" i="5"/>
  <c r="AF15" i="5"/>
  <c r="Q15" i="5"/>
  <c r="P15" i="5"/>
  <c r="O15" i="5"/>
  <c r="H15" i="5"/>
  <c r="G15" i="5"/>
  <c r="F15" i="5"/>
  <c r="AU14" i="5"/>
  <c r="AU13" i="5"/>
  <c r="AU12" i="5"/>
  <c r="AU11" i="5"/>
  <c r="AU10" i="5"/>
  <c r="AR9" i="5"/>
  <c r="AQ9" i="5"/>
  <c r="AP9" i="5"/>
  <c r="AO9" i="5"/>
  <c r="AH9" i="5"/>
  <c r="AG9" i="5"/>
  <c r="AF9" i="5"/>
  <c r="Q9" i="5"/>
  <c r="P9" i="5"/>
  <c r="H9" i="5"/>
  <c r="G9" i="5"/>
  <c r="F9" i="5"/>
  <c r="AU8" i="5"/>
  <c r="AU7" i="5"/>
  <c r="AU6" i="5"/>
  <c r="AU5" i="5"/>
  <c r="AU4" i="5"/>
  <c r="J22" i="5" l="1"/>
  <c r="AT15" i="5"/>
  <c r="AU9" i="5"/>
  <c r="AS12" i="5"/>
  <c r="F22" i="5"/>
  <c r="AR22" i="5"/>
  <c r="AR1" i="5" s="1"/>
  <c r="AU15" i="5"/>
  <c r="AU21" i="5"/>
  <c r="P22" i="5"/>
  <c r="G22" i="5"/>
  <c r="AF22" i="5"/>
  <c r="AS10" i="5"/>
  <c r="Q22" i="5"/>
  <c r="AT9" i="5"/>
  <c r="AG22" i="5"/>
  <c r="AO22" i="5"/>
  <c r="AT21" i="5"/>
  <c r="AS14" i="5"/>
  <c r="AS20" i="5"/>
  <c r="AS11" i="5"/>
  <c r="AP22" i="5"/>
  <c r="H22" i="5"/>
  <c r="AQ22" i="5"/>
  <c r="AS8" i="5"/>
  <c r="AS17" i="5"/>
  <c r="O22" i="5"/>
  <c r="AH22" i="5"/>
  <c r="AS5" i="5"/>
  <c r="DH4" i="4"/>
  <c r="DH5" i="4"/>
  <c r="DH6" i="4"/>
  <c r="DH7" i="4"/>
  <c r="DH8" i="4"/>
  <c r="DH10" i="4"/>
  <c r="DH11" i="4"/>
  <c r="DH12" i="4"/>
  <c r="DH13" i="4"/>
  <c r="DH14" i="4"/>
  <c r="DH16" i="4"/>
  <c r="DH17" i="4"/>
  <c r="DH18" i="4"/>
  <c r="DH19" i="4"/>
  <c r="DH20" i="4"/>
  <c r="DH22" i="4"/>
  <c r="DH23" i="4"/>
  <c r="DH24" i="4"/>
  <c r="DH25" i="4"/>
  <c r="DH26" i="4"/>
  <c r="DH28" i="4"/>
  <c r="DH29" i="4"/>
  <c r="DH30" i="4"/>
  <c r="DH31" i="4"/>
  <c r="DH32" i="4"/>
  <c r="DH34" i="4"/>
  <c r="DH35" i="4"/>
  <c r="DH36" i="4"/>
  <c r="DH37" i="4"/>
  <c r="DH38" i="4"/>
  <c r="DH40" i="4"/>
  <c r="DH41" i="4"/>
  <c r="DH42" i="4"/>
  <c r="DH43" i="4"/>
  <c r="DH44" i="4"/>
  <c r="DH46" i="4"/>
  <c r="DH47" i="4"/>
  <c r="DH48" i="4"/>
  <c r="DH49" i="4"/>
  <c r="DH50" i="4"/>
  <c r="DH52" i="4"/>
  <c r="DH53" i="4"/>
  <c r="DH54" i="4"/>
  <c r="DH55" i="4"/>
  <c r="DH56" i="4"/>
  <c r="DH58" i="4"/>
  <c r="DH59" i="4"/>
  <c r="DH60" i="4"/>
  <c r="DH61" i="4"/>
  <c r="DH62" i="4"/>
  <c r="DH64" i="4"/>
  <c r="DH65" i="4"/>
  <c r="DH66" i="4"/>
  <c r="DH67" i="4"/>
  <c r="DH68" i="4"/>
  <c r="DH70" i="4"/>
  <c r="DH71" i="4"/>
  <c r="DH72" i="4"/>
  <c r="DH73" i="4"/>
  <c r="DH74" i="4"/>
  <c r="DH76" i="4"/>
  <c r="DH77" i="4"/>
  <c r="DH78" i="4"/>
  <c r="DH79" i="4"/>
  <c r="DH80" i="4"/>
  <c r="DH82" i="4"/>
  <c r="DH83" i="4"/>
  <c r="DH84" i="4"/>
  <c r="DH85" i="4"/>
  <c r="DH86" i="4"/>
  <c r="DH88" i="4"/>
  <c r="DH89" i="4"/>
  <c r="DH90" i="4"/>
  <c r="DH91" i="4"/>
  <c r="DH92" i="4"/>
  <c r="DH94" i="4"/>
  <c r="DH95" i="4"/>
  <c r="DH96" i="4"/>
  <c r="DH97" i="4"/>
  <c r="DH98" i="4"/>
  <c r="DH101" i="4"/>
  <c r="AA101" i="4" s="1"/>
  <c r="DH102" i="4"/>
  <c r="DH103" i="4"/>
  <c r="DH104" i="4"/>
  <c r="DH105" i="4"/>
  <c r="DH107" i="4"/>
  <c r="DH112" i="4" s="1"/>
  <c r="DH108" i="4"/>
  <c r="DH109" i="4"/>
  <c r="DH110" i="4"/>
  <c r="DH111" i="4"/>
  <c r="DH113" i="4"/>
  <c r="DH114" i="4"/>
  <c r="DH115" i="4"/>
  <c r="DH116" i="4"/>
  <c r="DH117" i="4"/>
  <c r="DH119" i="4"/>
  <c r="DH120" i="4"/>
  <c r="DH121" i="4"/>
  <c r="DH122" i="4"/>
  <c r="DH123" i="4"/>
  <c r="DH125" i="4"/>
  <c r="DH126" i="4"/>
  <c r="DH127" i="4"/>
  <c r="DH128" i="4"/>
  <c r="DH129" i="4"/>
  <c r="DH131" i="4"/>
  <c r="DH132" i="4"/>
  <c r="DH133" i="4"/>
  <c r="DH134" i="4"/>
  <c r="DH135" i="4"/>
  <c r="DH137" i="4"/>
  <c r="DH138" i="4"/>
  <c r="DH139" i="4"/>
  <c r="DH140" i="4"/>
  <c r="DH141" i="4"/>
  <c r="DH143" i="4"/>
  <c r="DH144" i="4"/>
  <c r="DH145" i="4"/>
  <c r="DH146" i="4"/>
  <c r="DH147" i="4"/>
  <c r="DH149" i="4"/>
  <c r="DH150" i="4"/>
  <c r="DH151" i="4"/>
  <c r="DH152" i="4"/>
  <c r="DH153" i="4"/>
  <c r="DH155" i="4"/>
  <c r="DH156" i="4"/>
  <c r="DH157" i="4"/>
  <c r="DH158" i="4"/>
  <c r="DH159" i="4"/>
  <c r="DH161" i="4"/>
  <c r="DH162" i="4"/>
  <c r="DH163" i="4"/>
  <c r="DH164" i="4"/>
  <c r="DH165" i="4"/>
  <c r="DH167" i="4"/>
  <c r="DH168" i="4"/>
  <c r="DH169" i="4"/>
  <c r="DH170" i="4"/>
  <c r="DH171" i="4"/>
  <c r="DH173" i="4"/>
  <c r="DH174" i="4"/>
  <c r="DH175" i="4"/>
  <c r="DH176" i="4"/>
  <c r="DH177" i="4"/>
  <c r="DH179" i="4"/>
  <c r="DH180" i="4"/>
  <c r="DH181" i="4"/>
  <c r="DH182" i="4"/>
  <c r="DH183" i="4"/>
  <c r="DH185" i="4"/>
  <c r="DH186" i="4"/>
  <c r="DH187" i="4"/>
  <c r="DH188" i="4"/>
  <c r="DH189" i="4"/>
  <c r="DH191" i="4"/>
  <c r="DH196" i="4" s="1"/>
  <c r="DH192" i="4"/>
  <c r="DH193" i="4"/>
  <c r="DH194" i="4"/>
  <c r="DH195" i="4"/>
  <c r="DH198" i="4"/>
  <c r="DG198" i="4" s="1"/>
  <c r="DH199" i="4"/>
  <c r="DG199" i="4" s="1"/>
  <c r="DH200" i="4"/>
  <c r="DG200" i="4" s="1"/>
  <c r="DH201" i="4"/>
  <c r="DG201" i="4" s="1"/>
  <c r="DH202" i="4"/>
  <c r="DG202" i="4" s="1"/>
  <c r="DH204" i="4"/>
  <c r="DG204" i="4" s="1"/>
  <c r="DH205" i="4"/>
  <c r="DG205" i="4" s="1"/>
  <c r="DH206" i="4"/>
  <c r="DG206" i="4" s="1"/>
  <c r="DH207" i="4"/>
  <c r="DG207" i="4" s="1"/>
  <c r="DH208" i="4"/>
  <c r="DG208" i="4" s="1"/>
  <c r="DH210" i="4"/>
  <c r="DG210" i="4" s="1"/>
  <c r="DH211" i="4"/>
  <c r="DG211" i="4" s="1"/>
  <c r="DH212" i="4"/>
  <c r="DG212" i="4" s="1"/>
  <c r="DH213" i="4"/>
  <c r="DG213" i="4" s="1"/>
  <c r="DH214" i="4"/>
  <c r="DG214" i="4" s="1"/>
  <c r="DH216" i="4"/>
  <c r="DG216" i="4" s="1"/>
  <c r="DH217" i="4"/>
  <c r="DG217" i="4" s="1"/>
  <c r="DH218" i="4"/>
  <c r="DG218" i="4" s="1"/>
  <c r="DH219" i="4"/>
  <c r="DG219" i="4" s="1"/>
  <c r="DH220" i="4"/>
  <c r="DG220" i="4" s="1"/>
  <c r="DH222" i="4"/>
  <c r="DG222" i="4" s="1"/>
  <c r="DH223" i="4"/>
  <c r="DG223" i="4" s="1"/>
  <c r="DH224" i="4"/>
  <c r="DG224" i="4" s="1"/>
  <c r="DH225" i="4"/>
  <c r="DG225" i="4" s="1"/>
  <c r="DH226" i="4"/>
  <c r="DG226" i="4" s="1"/>
  <c r="DH228" i="4"/>
  <c r="DG228" i="4" s="1"/>
  <c r="DH229" i="4"/>
  <c r="DG229" i="4" s="1"/>
  <c r="DH230" i="4"/>
  <c r="DG230" i="4" s="1"/>
  <c r="DH231" i="4"/>
  <c r="DG231" i="4" s="1"/>
  <c r="DH232" i="4"/>
  <c r="DG232" i="4" s="1"/>
  <c r="DH234" i="4"/>
  <c r="DG234" i="4" s="1"/>
  <c r="DH235" i="4"/>
  <c r="DG235" i="4" s="1"/>
  <c r="DH236" i="4"/>
  <c r="DG236" i="4" s="1"/>
  <c r="DH237" i="4"/>
  <c r="DG237" i="4" s="1"/>
  <c r="DH238" i="4"/>
  <c r="DG238" i="4" s="1"/>
  <c r="DH240" i="4"/>
  <c r="DG240" i="4" s="1"/>
  <c r="DH241" i="4"/>
  <c r="DG241" i="4" s="1"/>
  <c r="DH242" i="4"/>
  <c r="DG242" i="4" s="1"/>
  <c r="DH243" i="4"/>
  <c r="DG243" i="4" s="1"/>
  <c r="DH244" i="4"/>
  <c r="DG244" i="4" s="1"/>
  <c r="DH246" i="4"/>
  <c r="DG246" i="4" s="1"/>
  <c r="DH247" i="4"/>
  <c r="DG247" i="4" s="1"/>
  <c r="DH248" i="4"/>
  <c r="DG248" i="4" s="1"/>
  <c r="DH249" i="4"/>
  <c r="DG249" i="4" s="1"/>
  <c r="DH250" i="4"/>
  <c r="DG250" i="4" s="1"/>
  <c r="DH252" i="4"/>
  <c r="DG252" i="4" s="1"/>
  <c r="DH253" i="4"/>
  <c r="DG253" i="4" s="1"/>
  <c r="DH254" i="4"/>
  <c r="DG254" i="4" s="1"/>
  <c r="DH255" i="4"/>
  <c r="DG255" i="4" s="1"/>
  <c r="DH256" i="4"/>
  <c r="DG256" i="4" s="1"/>
  <c r="DH258" i="4"/>
  <c r="DG258" i="4" s="1"/>
  <c r="DH259" i="4"/>
  <c r="DG259" i="4" s="1"/>
  <c r="DH260" i="4"/>
  <c r="DG260" i="4" s="1"/>
  <c r="DH261" i="4"/>
  <c r="DG261" i="4" s="1"/>
  <c r="DH262" i="4"/>
  <c r="DG262" i="4" s="1"/>
  <c r="DH264" i="4"/>
  <c r="DG264" i="4" s="1"/>
  <c r="DH265" i="4"/>
  <c r="DG265" i="4" s="1"/>
  <c r="DH266" i="4"/>
  <c r="DG266" i="4" s="1"/>
  <c r="DH267" i="4"/>
  <c r="DG267" i="4" s="1"/>
  <c r="DH268" i="4"/>
  <c r="DG268" i="4" s="1"/>
  <c r="DH270" i="4"/>
  <c r="DG270" i="4" s="1"/>
  <c r="DH271" i="4"/>
  <c r="DG271" i="4" s="1"/>
  <c r="DH272" i="4"/>
  <c r="DG272" i="4" s="1"/>
  <c r="DH273" i="4"/>
  <c r="DG273" i="4" s="1"/>
  <c r="DH274" i="4"/>
  <c r="DG274" i="4" s="1"/>
  <c r="DH276" i="4"/>
  <c r="DG276" i="4" s="1"/>
  <c r="DH277" i="4"/>
  <c r="DG277" i="4" s="1"/>
  <c r="DH278" i="4"/>
  <c r="DG278" i="4" s="1"/>
  <c r="DH279" i="4"/>
  <c r="DG279" i="4" s="1"/>
  <c r="DH280" i="4"/>
  <c r="DG280" i="4" s="1"/>
  <c r="DH282" i="4"/>
  <c r="DG282" i="4" s="1"/>
  <c r="DH283" i="4"/>
  <c r="DG283" i="4" s="1"/>
  <c r="DH284" i="4"/>
  <c r="DG284" i="4" s="1"/>
  <c r="DH285" i="4"/>
  <c r="DG285" i="4" s="1"/>
  <c r="DH286" i="4"/>
  <c r="DG286" i="4" s="1"/>
  <c r="DH288" i="4"/>
  <c r="DG288" i="4" s="1"/>
  <c r="DH289" i="4"/>
  <c r="DG289" i="4" s="1"/>
  <c r="DH290" i="4"/>
  <c r="DG290" i="4" s="1"/>
  <c r="DH291" i="4"/>
  <c r="DG291" i="4" s="1"/>
  <c r="DH292" i="4"/>
  <c r="DG292" i="4" s="1"/>
  <c r="DG4" i="4"/>
  <c r="DH172" i="4" l="1"/>
  <c r="DH190" i="4"/>
  <c r="DH184" i="4"/>
  <c r="DH160" i="4"/>
  <c r="DH148" i="4"/>
  <c r="DH136" i="4"/>
  <c r="DH124" i="4"/>
  <c r="DH118" i="4"/>
  <c r="DH130" i="4"/>
  <c r="DH142" i="4"/>
  <c r="DH154" i="4"/>
  <c r="DH166" i="4"/>
  <c r="DH178" i="4"/>
  <c r="DH106" i="4"/>
  <c r="DH275" i="4"/>
  <c r="DH293" i="4"/>
  <c r="DH263" i="4"/>
  <c r="DH209" i="4"/>
  <c r="DH251" i="4"/>
  <c r="DH239" i="4"/>
  <c r="AS21" i="5"/>
  <c r="DH287" i="4"/>
  <c r="DH281" i="4"/>
  <c r="DH227" i="4"/>
  <c r="DH245" i="4"/>
  <c r="DH203" i="4"/>
  <c r="DH221" i="4"/>
  <c r="DH215" i="4"/>
  <c r="DH269" i="4"/>
  <c r="DH257" i="4"/>
  <c r="DH233" i="4"/>
  <c r="AS9" i="5"/>
  <c r="AT22" i="5"/>
  <c r="AU22" i="5"/>
  <c r="AU1" i="5" s="1"/>
  <c r="AS15" i="5"/>
  <c r="AP93" i="4"/>
  <c r="BE69" i="1"/>
  <c r="BJ293" i="1"/>
  <c r="BI293" i="1"/>
  <c r="BG293" i="1" s="1"/>
  <c r="BH293" i="1"/>
  <c r="BF293" i="1" s="1"/>
  <c r="BE293" i="1"/>
  <c r="BJ287" i="1"/>
  <c r="BI287" i="1"/>
  <c r="BG287" i="1" s="1"/>
  <c r="BH287" i="1"/>
  <c r="BF287" i="1" s="1"/>
  <c r="BE287" i="1"/>
  <c r="BJ281" i="1"/>
  <c r="BI281" i="1"/>
  <c r="BG281" i="1" s="1"/>
  <c r="BH281" i="1"/>
  <c r="BF281" i="1" s="1"/>
  <c r="BE281" i="1"/>
  <c r="BJ275" i="1"/>
  <c r="BI275" i="1"/>
  <c r="BG275" i="1" s="1"/>
  <c r="BH275" i="1"/>
  <c r="BF275" i="1" s="1"/>
  <c r="BE275" i="1"/>
  <c r="BJ269" i="1"/>
  <c r="BI269" i="1"/>
  <c r="BG269" i="1" s="1"/>
  <c r="BH269" i="1"/>
  <c r="BF269" i="1" s="1"/>
  <c r="BE269" i="1"/>
  <c r="BJ263" i="1"/>
  <c r="BI263" i="1"/>
  <c r="BG263" i="1" s="1"/>
  <c r="BH263" i="1"/>
  <c r="BF263" i="1" s="1"/>
  <c r="BE263" i="1"/>
  <c r="BJ257" i="1"/>
  <c r="BI257" i="1"/>
  <c r="BG257" i="1" s="1"/>
  <c r="BH257" i="1"/>
  <c r="BF257" i="1" s="1"/>
  <c r="BE257" i="1"/>
  <c r="BJ251" i="1"/>
  <c r="BI251" i="1"/>
  <c r="BG251" i="1" s="1"/>
  <c r="BH251" i="1"/>
  <c r="BF251" i="1" s="1"/>
  <c r="BE251" i="1"/>
  <c r="BJ245" i="1"/>
  <c r="BI245" i="1"/>
  <c r="BG245" i="1" s="1"/>
  <c r="BH245" i="1"/>
  <c r="BF245" i="1" s="1"/>
  <c r="BE245" i="1"/>
  <c r="BJ239" i="1"/>
  <c r="BI239" i="1"/>
  <c r="BG239" i="1" s="1"/>
  <c r="BH239" i="1"/>
  <c r="BF239" i="1" s="1"/>
  <c r="BE239" i="1"/>
  <c r="BJ233" i="1"/>
  <c r="BI233" i="1"/>
  <c r="BG233" i="1" s="1"/>
  <c r="BH233" i="1"/>
  <c r="BF233" i="1" s="1"/>
  <c r="BE233" i="1"/>
  <c r="BJ227" i="1"/>
  <c r="BI227" i="1"/>
  <c r="BG227" i="1" s="1"/>
  <c r="BH227" i="1"/>
  <c r="BF227" i="1" s="1"/>
  <c r="BE227" i="1"/>
  <c r="BJ221" i="1"/>
  <c r="BI221" i="1"/>
  <c r="BG221" i="1" s="1"/>
  <c r="BH221" i="1"/>
  <c r="BF221" i="1" s="1"/>
  <c r="BE221" i="1"/>
  <c r="BJ215" i="1"/>
  <c r="BI215" i="1"/>
  <c r="BG215" i="1" s="1"/>
  <c r="BH215" i="1"/>
  <c r="BF215" i="1" s="1"/>
  <c r="BE215" i="1"/>
  <c r="BJ209" i="1"/>
  <c r="BI209" i="1"/>
  <c r="BG209" i="1" s="1"/>
  <c r="BH209" i="1"/>
  <c r="BF209" i="1" s="1"/>
  <c r="BE209" i="1"/>
  <c r="BJ203" i="1"/>
  <c r="BI203" i="1"/>
  <c r="BG203" i="1" s="1"/>
  <c r="BH203" i="1"/>
  <c r="BF203" i="1" s="1"/>
  <c r="BE203" i="1"/>
  <c r="BJ196" i="1"/>
  <c r="BI196" i="1"/>
  <c r="BH196" i="1"/>
  <c r="BE196" i="1"/>
  <c r="BJ190" i="1"/>
  <c r="BI190" i="1"/>
  <c r="BH190" i="1"/>
  <c r="BE190" i="1"/>
  <c r="BJ184" i="1"/>
  <c r="BI184" i="1"/>
  <c r="BH184" i="1"/>
  <c r="BE184" i="1"/>
  <c r="BJ178" i="1"/>
  <c r="BI178" i="1"/>
  <c r="BH178" i="1"/>
  <c r="BE178" i="1"/>
  <c r="BJ172" i="1"/>
  <c r="BI172" i="1"/>
  <c r="BH172" i="1"/>
  <c r="BE172" i="1"/>
  <c r="BJ166" i="1"/>
  <c r="BI166" i="1"/>
  <c r="BH166" i="1"/>
  <c r="BE166" i="1"/>
  <c r="BJ160" i="1"/>
  <c r="BI160" i="1"/>
  <c r="BH160" i="1"/>
  <c r="BE160" i="1"/>
  <c r="BJ154" i="1"/>
  <c r="BI154" i="1"/>
  <c r="BH154" i="1"/>
  <c r="BE154" i="1"/>
  <c r="BJ148" i="1"/>
  <c r="BI148" i="1"/>
  <c r="BH148" i="1"/>
  <c r="BE148" i="1"/>
  <c r="BJ142" i="1"/>
  <c r="BI142" i="1"/>
  <c r="BH142" i="1"/>
  <c r="BE142" i="1"/>
  <c r="BJ136" i="1"/>
  <c r="BI136" i="1"/>
  <c r="BH136" i="1"/>
  <c r="BE136" i="1"/>
  <c r="BJ130" i="1"/>
  <c r="BI130" i="1"/>
  <c r="BH130" i="1"/>
  <c r="BE130" i="1"/>
  <c r="BJ124" i="1"/>
  <c r="BI124" i="1"/>
  <c r="BH124" i="1"/>
  <c r="BE124" i="1"/>
  <c r="BJ118" i="1"/>
  <c r="BI118" i="1"/>
  <c r="BH118" i="1"/>
  <c r="BE118" i="1"/>
  <c r="BJ112" i="1"/>
  <c r="BI112" i="1"/>
  <c r="BH112" i="1"/>
  <c r="BE112" i="1"/>
  <c r="BJ106" i="1"/>
  <c r="BI106" i="1"/>
  <c r="BG106" i="1" s="1"/>
  <c r="BG197" i="1" s="1"/>
  <c r="BH106" i="1"/>
  <c r="BF106" i="1" s="1"/>
  <c r="BF197" i="1" s="1"/>
  <c r="BE106" i="1"/>
  <c r="BJ99" i="1"/>
  <c r="BI99" i="1"/>
  <c r="BG99" i="1" s="1"/>
  <c r="BH99" i="1"/>
  <c r="BF99" i="1" s="1"/>
  <c r="BE99" i="1"/>
  <c r="BJ93" i="1"/>
  <c r="BI93" i="1"/>
  <c r="BG93" i="1" s="1"/>
  <c r="BH93" i="1"/>
  <c r="BF93" i="1" s="1"/>
  <c r="BE93" i="1"/>
  <c r="BJ87" i="1"/>
  <c r="BI87" i="1"/>
  <c r="BG87" i="1" s="1"/>
  <c r="BH87" i="1"/>
  <c r="BF87" i="1" s="1"/>
  <c r="BE87" i="1"/>
  <c r="BJ81" i="1"/>
  <c r="BI81" i="1"/>
  <c r="BG81" i="1" s="1"/>
  <c r="BH81" i="1"/>
  <c r="BF81" i="1" s="1"/>
  <c r="BE81" i="1"/>
  <c r="BJ75" i="1"/>
  <c r="BI75" i="1"/>
  <c r="BG75" i="1" s="1"/>
  <c r="BH75" i="1"/>
  <c r="BF75" i="1" s="1"/>
  <c r="BE75" i="1"/>
  <c r="BJ69" i="1"/>
  <c r="BI69" i="1"/>
  <c r="BG69" i="1" s="1"/>
  <c r="BH69" i="1"/>
  <c r="BF69" i="1" s="1"/>
  <c r="BJ63" i="1"/>
  <c r="BI63" i="1"/>
  <c r="BG63" i="1" s="1"/>
  <c r="BH63" i="1"/>
  <c r="BF63" i="1" s="1"/>
  <c r="BE63" i="1"/>
  <c r="BJ57" i="1"/>
  <c r="BI57" i="1"/>
  <c r="BG57" i="1" s="1"/>
  <c r="BH57" i="1"/>
  <c r="BF57" i="1" s="1"/>
  <c r="BE57" i="1"/>
  <c r="BJ51" i="1"/>
  <c r="BI51" i="1"/>
  <c r="BG51" i="1" s="1"/>
  <c r="BH51" i="1"/>
  <c r="BF51" i="1" s="1"/>
  <c r="BE51" i="1"/>
  <c r="BJ45" i="1"/>
  <c r="BI45" i="1"/>
  <c r="BG45" i="1" s="1"/>
  <c r="BH45" i="1"/>
  <c r="BF45" i="1" s="1"/>
  <c r="BE45" i="1"/>
  <c r="BJ39" i="1"/>
  <c r="BI39" i="1"/>
  <c r="BG39" i="1" s="1"/>
  <c r="BH39" i="1"/>
  <c r="BF39" i="1" s="1"/>
  <c r="BE39" i="1"/>
  <c r="BJ33" i="1"/>
  <c r="BI33" i="1"/>
  <c r="BG33" i="1" s="1"/>
  <c r="BH33" i="1"/>
  <c r="BF33" i="1" s="1"/>
  <c r="BE33" i="1"/>
  <c r="BJ27" i="1"/>
  <c r="BI27" i="1"/>
  <c r="BG27" i="1" s="1"/>
  <c r="BH27" i="1"/>
  <c r="BF27" i="1" s="1"/>
  <c r="BE27" i="1"/>
  <c r="BJ21" i="1"/>
  <c r="BI21" i="1"/>
  <c r="BG21" i="1" s="1"/>
  <c r="BH21" i="1"/>
  <c r="BF21" i="1" s="1"/>
  <c r="BE21" i="1"/>
  <c r="BJ15" i="1"/>
  <c r="BI15" i="1"/>
  <c r="BG15" i="1" s="1"/>
  <c r="BH15" i="1"/>
  <c r="BF15" i="1" s="1"/>
  <c r="BE15" i="1"/>
  <c r="BJ9" i="1"/>
  <c r="BI9" i="1"/>
  <c r="BG9" i="1" s="1"/>
  <c r="BH9" i="1"/>
  <c r="BF9" i="1" s="1"/>
  <c r="BE9" i="1"/>
  <c r="BF294" i="1" l="1"/>
  <c r="BG294" i="1"/>
  <c r="BF100" i="1"/>
  <c r="BG100" i="1"/>
  <c r="DH294" i="4"/>
  <c r="DH295" i="4" s="1"/>
  <c r="BH100" i="1"/>
  <c r="BE197" i="1"/>
  <c r="BH197" i="1"/>
  <c r="BI197" i="1"/>
  <c r="BJ197" i="1"/>
  <c r="BE294" i="1"/>
  <c r="BE295" i="1" s="1"/>
  <c r="BI100" i="1"/>
  <c r="BH294" i="1"/>
  <c r="BE100" i="1"/>
  <c r="BI294" i="1"/>
  <c r="BJ100" i="1"/>
  <c r="BJ294" i="1"/>
  <c r="AS22" i="5"/>
  <c r="J9" i="1"/>
  <c r="J15" i="1"/>
  <c r="J21" i="1"/>
  <c r="J27" i="1"/>
  <c r="J33" i="1"/>
  <c r="J39" i="1"/>
  <c r="J45" i="1"/>
  <c r="J51" i="1"/>
  <c r="J57" i="1"/>
  <c r="J63" i="1"/>
  <c r="J69" i="1"/>
  <c r="J75" i="1"/>
  <c r="J81" i="1"/>
  <c r="J87" i="1"/>
  <c r="J93" i="1"/>
  <c r="J99" i="1"/>
  <c r="BH295" i="1" l="1"/>
  <c r="BF295" i="1"/>
  <c r="BG295" i="1"/>
  <c r="BI295" i="1"/>
  <c r="BJ295" i="1"/>
  <c r="J100" i="1"/>
  <c r="BD15" i="1"/>
  <c r="BC15" i="1"/>
  <c r="BB15" i="1"/>
  <c r="BA15" i="1"/>
  <c r="AZ15" i="1"/>
  <c r="AY15" i="1"/>
  <c r="AW15" i="1" s="1"/>
  <c r="AX15" i="1"/>
  <c r="AV15" i="1" s="1"/>
  <c r="AU15" i="1"/>
  <c r="AT15" i="1"/>
  <c r="AS15" i="1"/>
  <c r="AR15" i="1"/>
  <c r="AQ15" i="1"/>
  <c r="AP15" i="1"/>
  <c r="AO15" i="1"/>
  <c r="AM15" i="1" s="1"/>
  <c r="AN15" i="1"/>
  <c r="AL15" i="1" s="1"/>
  <c r="AK15" i="1"/>
  <c r="AJ15" i="1"/>
  <c r="AI15" i="1"/>
  <c r="AH15" i="1"/>
  <c r="AG15" i="1"/>
  <c r="AF15" i="1"/>
  <c r="AE15" i="1"/>
  <c r="AC15" i="1" s="1"/>
  <c r="AD15" i="1"/>
  <c r="AB15" i="1" s="1"/>
  <c r="AA15" i="1"/>
  <c r="Z15" i="1"/>
  <c r="Y15" i="1"/>
  <c r="X15" i="1"/>
  <c r="W15" i="1"/>
  <c r="V15" i="1"/>
  <c r="U15" i="1"/>
  <c r="S15" i="1" s="1"/>
  <c r="T15" i="1"/>
  <c r="R15" i="1" s="1"/>
  <c r="Q15" i="1"/>
  <c r="P15" i="1"/>
  <c r="O15" i="1"/>
  <c r="M15" i="1" s="1"/>
  <c r="N15" i="1"/>
  <c r="L15" i="1" s="1"/>
  <c r="K15" i="1"/>
  <c r="I15" i="1"/>
  <c r="G15" i="1" s="1"/>
  <c r="H15" i="1"/>
  <c r="F15" i="1" s="1"/>
  <c r="BK5" i="1"/>
  <c r="BK6" i="1"/>
  <c r="BK7" i="1"/>
  <c r="BK8" i="1"/>
  <c r="BK10" i="1"/>
  <c r="BK11" i="1"/>
  <c r="BK12" i="1"/>
  <c r="BK13" i="1"/>
  <c r="BK14" i="1"/>
  <c r="BK16" i="1"/>
  <c r="BK17" i="1"/>
  <c r="BK18" i="1"/>
  <c r="BK19" i="1"/>
  <c r="BK20" i="1"/>
  <c r="BK22" i="1"/>
  <c r="BK23" i="1"/>
  <c r="BK24" i="1"/>
  <c r="BK25" i="1"/>
  <c r="BK26" i="1"/>
  <c r="BK28" i="1"/>
  <c r="BK29" i="1"/>
  <c r="BK30" i="1"/>
  <c r="BK31" i="1"/>
  <c r="BK32" i="1"/>
  <c r="BK34" i="1"/>
  <c r="BK35" i="1"/>
  <c r="BK36" i="1"/>
  <c r="BK37" i="1"/>
  <c r="BK38" i="1"/>
  <c r="BK40" i="1"/>
  <c r="BK41" i="1"/>
  <c r="BK42" i="1"/>
  <c r="BK43" i="1"/>
  <c r="BK44" i="1"/>
  <c r="BK46" i="1"/>
  <c r="BK47" i="1"/>
  <c r="BK48" i="1"/>
  <c r="BK49" i="1"/>
  <c r="BK50" i="1"/>
  <c r="BK52" i="1"/>
  <c r="BK53" i="1"/>
  <c r="BK54" i="1"/>
  <c r="BK55" i="1"/>
  <c r="BK56" i="1"/>
  <c r="BK58" i="1"/>
  <c r="BK59" i="1"/>
  <c r="BK60" i="1"/>
  <c r="BK61" i="1"/>
  <c r="BK62" i="1"/>
  <c r="BK64" i="1"/>
  <c r="BK65" i="1"/>
  <c r="BK66" i="1"/>
  <c r="BK67" i="1"/>
  <c r="BK68" i="1"/>
  <c r="BK70" i="1"/>
  <c r="BK71" i="1"/>
  <c r="BK72" i="1"/>
  <c r="BK73" i="1"/>
  <c r="BK74" i="1"/>
  <c r="BK76" i="1"/>
  <c r="BK77" i="1"/>
  <c r="BK78" i="1"/>
  <c r="BK79" i="1"/>
  <c r="BK80" i="1"/>
  <c r="BK82" i="1"/>
  <c r="BK83" i="1"/>
  <c r="BK84" i="1"/>
  <c r="BK85" i="1"/>
  <c r="BK86" i="1"/>
  <c r="BK88" i="1"/>
  <c r="BK89" i="1"/>
  <c r="BK90" i="1"/>
  <c r="BK91" i="1"/>
  <c r="BK92" i="1"/>
  <c r="BK94" i="1"/>
  <c r="BK95" i="1"/>
  <c r="BK96" i="1"/>
  <c r="BK97" i="1"/>
  <c r="BK98" i="1"/>
  <c r="BK101" i="1"/>
  <c r="BK102" i="1"/>
  <c r="BK103" i="1"/>
  <c r="BK104" i="1"/>
  <c r="BK105" i="1"/>
  <c r="BK107" i="1"/>
  <c r="BK108" i="1"/>
  <c r="BK109" i="1"/>
  <c r="BK110" i="1"/>
  <c r="BK111" i="1"/>
  <c r="BK113" i="1"/>
  <c r="BK114" i="1"/>
  <c r="BK115" i="1"/>
  <c r="BK116" i="1"/>
  <c r="BK117" i="1"/>
  <c r="BK119" i="1"/>
  <c r="BK120" i="1"/>
  <c r="BK121" i="1"/>
  <c r="BK122" i="1"/>
  <c r="BK123" i="1"/>
  <c r="BK125" i="1"/>
  <c r="BK126" i="1"/>
  <c r="BK127" i="1"/>
  <c r="BK128" i="1"/>
  <c r="BK129" i="1"/>
  <c r="BK131" i="1"/>
  <c r="BK132" i="1"/>
  <c r="BK133" i="1"/>
  <c r="BK134" i="1"/>
  <c r="BK135" i="1"/>
  <c r="BK137" i="1"/>
  <c r="BK138" i="1"/>
  <c r="BK139" i="1"/>
  <c r="BK140" i="1"/>
  <c r="BK141" i="1"/>
  <c r="BK143" i="1"/>
  <c r="BK144" i="1"/>
  <c r="BK145" i="1"/>
  <c r="BK146" i="1"/>
  <c r="BK147" i="1"/>
  <c r="BK149" i="1"/>
  <c r="BK150" i="1"/>
  <c r="BK151" i="1"/>
  <c r="BK152" i="1"/>
  <c r="BK153" i="1"/>
  <c r="BK155" i="1"/>
  <c r="BK156" i="1"/>
  <c r="BK157" i="1"/>
  <c r="BK158" i="1"/>
  <c r="BK159" i="1"/>
  <c r="BK161" i="1"/>
  <c r="BK162" i="1"/>
  <c r="BK163" i="1"/>
  <c r="BK164" i="1"/>
  <c r="BK165" i="1"/>
  <c r="BK167" i="1"/>
  <c r="BK168" i="1"/>
  <c r="BK169" i="1"/>
  <c r="BK170" i="1"/>
  <c r="BK171" i="1"/>
  <c r="BK173" i="1"/>
  <c r="BK174" i="1"/>
  <c r="BK175" i="1"/>
  <c r="BK176" i="1"/>
  <c r="BK177" i="1"/>
  <c r="BK179" i="1"/>
  <c r="BK180" i="1"/>
  <c r="BK181" i="1"/>
  <c r="BK182" i="1"/>
  <c r="BK183" i="1"/>
  <c r="BK185" i="1"/>
  <c r="BK186" i="1"/>
  <c r="BK187" i="1"/>
  <c r="BK188" i="1"/>
  <c r="BK189" i="1"/>
  <c r="BK191" i="1"/>
  <c r="BK192" i="1"/>
  <c r="BK193" i="1"/>
  <c r="BK194" i="1"/>
  <c r="BK195" i="1"/>
  <c r="BK198" i="1"/>
  <c r="BK199" i="1"/>
  <c r="BK200" i="1"/>
  <c r="BK201" i="1"/>
  <c r="BK202" i="1"/>
  <c r="BK204" i="1"/>
  <c r="BK205" i="1"/>
  <c r="BK206" i="1"/>
  <c r="BK207" i="1"/>
  <c r="BK208" i="1"/>
  <c r="BK210" i="1"/>
  <c r="BK211" i="1"/>
  <c r="BK212" i="1"/>
  <c r="BK213" i="1"/>
  <c r="BK214" i="1"/>
  <c r="BK216" i="1"/>
  <c r="BK217" i="1"/>
  <c r="BK218" i="1"/>
  <c r="BK219" i="1"/>
  <c r="BK220" i="1"/>
  <c r="BK222" i="1"/>
  <c r="BK223" i="1"/>
  <c r="BK224" i="1"/>
  <c r="BK225" i="1"/>
  <c r="BK226" i="1"/>
  <c r="BK228" i="1"/>
  <c r="BK229" i="1"/>
  <c r="BK230" i="1"/>
  <c r="BK231" i="1"/>
  <c r="BK232" i="1"/>
  <c r="BK234" i="1"/>
  <c r="BK235" i="1"/>
  <c r="BK236" i="1"/>
  <c r="BK237" i="1"/>
  <c r="BK238" i="1"/>
  <c r="BK240" i="1"/>
  <c r="BK241" i="1"/>
  <c r="BK242" i="1"/>
  <c r="BK243" i="1"/>
  <c r="BK244" i="1"/>
  <c r="BK246" i="1"/>
  <c r="BK247" i="1"/>
  <c r="BK248" i="1"/>
  <c r="BK249" i="1"/>
  <c r="BK250" i="1"/>
  <c r="BK252" i="1"/>
  <c r="BK253" i="1"/>
  <c r="BK254" i="1"/>
  <c r="BK255" i="1"/>
  <c r="BK256" i="1"/>
  <c r="BK258" i="1"/>
  <c r="BK259" i="1"/>
  <c r="BK260" i="1"/>
  <c r="BK261" i="1"/>
  <c r="BK262" i="1"/>
  <c r="BK264" i="1"/>
  <c r="BK265" i="1"/>
  <c r="BK266" i="1"/>
  <c r="BK267" i="1"/>
  <c r="BK268" i="1"/>
  <c r="BK270" i="1"/>
  <c r="BK271" i="1"/>
  <c r="BK272" i="1"/>
  <c r="BK273" i="1"/>
  <c r="BK274" i="1"/>
  <c r="BK276" i="1"/>
  <c r="BK277" i="1"/>
  <c r="BK278" i="1"/>
  <c r="BK279" i="1"/>
  <c r="BK280" i="1"/>
  <c r="BK282" i="1"/>
  <c r="BK283" i="1"/>
  <c r="BK284" i="1"/>
  <c r="BK285" i="1"/>
  <c r="BK286" i="1"/>
  <c r="BK288" i="1"/>
  <c r="BK289" i="1"/>
  <c r="BK290" i="1"/>
  <c r="BK291" i="1"/>
  <c r="BK292" i="1"/>
  <c r="BK4" i="1"/>
  <c r="AA286" i="4"/>
  <c r="AA285" i="4"/>
  <c r="AA284" i="4"/>
  <c r="AA283" i="4"/>
  <c r="AA282" i="4"/>
  <c r="AA280" i="4"/>
  <c r="AA279" i="4"/>
  <c r="AA278" i="4"/>
  <c r="AA277" i="4"/>
  <c r="AA276" i="4"/>
  <c r="AA273" i="4"/>
  <c r="AA272" i="4"/>
  <c r="AA271" i="4"/>
  <c r="AA270" i="4"/>
  <c r="AA268" i="4"/>
  <c r="AA264" i="4"/>
  <c r="AA262" i="4"/>
  <c r="AA261" i="4"/>
  <c r="AA260" i="4"/>
  <c r="AA259" i="4"/>
  <c r="AA258" i="4"/>
  <c r="AA256" i="4"/>
  <c r="AA255" i="4"/>
  <c r="AA254" i="4"/>
  <c r="AA253" i="4"/>
  <c r="AA252" i="4"/>
  <c r="AA250" i="4"/>
  <c r="AA249" i="4"/>
  <c r="AA248" i="4"/>
  <c r="AA247" i="4"/>
  <c r="AA246" i="4"/>
  <c r="AA244" i="4"/>
  <c r="AA243" i="4"/>
  <c r="AA242" i="4"/>
  <c r="AA241" i="4"/>
  <c r="AA240" i="4"/>
  <c r="AA238" i="4"/>
  <c r="AA237" i="4"/>
  <c r="AA236" i="4"/>
  <c r="AA235" i="4"/>
  <c r="AA234" i="4"/>
  <c r="AA232" i="4"/>
  <c r="AA231" i="4"/>
  <c r="AA230" i="4"/>
  <c r="AA229" i="4"/>
  <c r="AA228" i="4"/>
  <c r="AA226" i="4"/>
  <c r="AA225" i="4"/>
  <c r="AA224" i="4"/>
  <c r="AA223" i="4"/>
  <c r="AA222" i="4"/>
  <c r="AA220" i="4"/>
  <c r="AA219" i="4"/>
  <c r="AA218" i="4"/>
  <c r="AA217" i="4"/>
  <c r="AA216" i="4"/>
  <c r="AA213" i="4"/>
  <c r="AA212" i="4"/>
  <c r="AA211" i="4"/>
  <c r="AA210" i="4"/>
  <c r="AA208" i="4"/>
  <c r="AA207" i="4"/>
  <c r="AA206" i="4"/>
  <c r="AA205" i="4"/>
  <c r="AA204" i="4"/>
  <c r="AA202" i="4"/>
  <c r="AA201" i="4"/>
  <c r="AA200" i="4"/>
  <c r="AA199" i="4"/>
  <c r="AA198" i="4"/>
  <c r="AA60" i="4"/>
  <c r="AA50" i="4"/>
  <c r="AA32" i="4"/>
  <c r="DK292" i="4"/>
  <c r="DK291" i="4"/>
  <c r="DK290" i="4"/>
  <c r="DK289" i="4"/>
  <c r="DK288" i="4"/>
  <c r="DK286" i="4"/>
  <c r="DK285" i="4"/>
  <c r="DK284" i="4"/>
  <c r="DK283" i="4"/>
  <c r="DK282" i="4"/>
  <c r="DK280" i="4"/>
  <c r="DK279" i="4"/>
  <c r="DK278" i="4"/>
  <c r="DK277" i="4"/>
  <c r="DK276" i="4"/>
  <c r="DK274" i="4"/>
  <c r="DK273" i="4"/>
  <c r="DK272" i="4"/>
  <c r="DK271" i="4"/>
  <c r="DK270" i="4"/>
  <c r="DK268" i="4"/>
  <c r="DK267" i="4"/>
  <c r="DK266" i="4"/>
  <c r="DK265" i="4"/>
  <c r="DK264" i="4"/>
  <c r="DK262" i="4"/>
  <c r="DK261" i="4"/>
  <c r="DK260" i="4"/>
  <c r="DK259" i="4"/>
  <c r="DK258" i="4"/>
  <c r="DK256" i="4"/>
  <c r="DK255" i="4"/>
  <c r="DK254" i="4"/>
  <c r="DK253" i="4"/>
  <c r="DK252" i="4"/>
  <c r="DK250" i="4"/>
  <c r="DK249" i="4"/>
  <c r="DK248" i="4"/>
  <c r="DK247" i="4"/>
  <c r="DK246" i="4"/>
  <c r="DK244" i="4"/>
  <c r="DK243" i="4"/>
  <c r="DK242" i="4"/>
  <c r="DK241" i="4"/>
  <c r="DK240" i="4"/>
  <c r="DK238" i="4"/>
  <c r="DK237" i="4"/>
  <c r="DK236" i="4"/>
  <c r="DK235" i="4"/>
  <c r="DK234" i="4"/>
  <c r="DK232" i="4"/>
  <c r="DK231" i="4"/>
  <c r="DK230" i="4"/>
  <c r="DK229" i="4"/>
  <c r="DK228" i="4"/>
  <c r="DK226" i="4"/>
  <c r="DK225" i="4"/>
  <c r="DK224" i="4"/>
  <c r="DK223" i="4"/>
  <c r="DK222" i="4"/>
  <c r="DK220" i="4"/>
  <c r="DK219" i="4"/>
  <c r="DK218" i="4"/>
  <c r="DK217" i="4"/>
  <c r="DK216" i="4"/>
  <c r="DK214" i="4"/>
  <c r="DK213" i="4"/>
  <c r="DK212" i="4"/>
  <c r="DK211" i="4"/>
  <c r="DK210" i="4"/>
  <c r="DK208" i="4"/>
  <c r="DK207" i="4"/>
  <c r="DK206" i="4"/>
  <c r="DK205" i="4"/>
  <c r="DK204" i="4"/>
  <c r="DK202" i="4"/>
  <c r="DK201" i="4"/>
  <c r="DK200" i="4"/>
  <c r="DK199" i="4"/>
  <c r="DK198" i="4"/>
  <c r="DK195" i="4"/>
  <c r="DK194" i="4"/>
  <c r="DK193" i="4"/>
  <c r="DK192" i="4"/>
  <c r="DK191" i="4"/>
  <c r="DK189" i="4"/>
  <c r="DK188" i="4"/>
  <c r="DK187" i="4"/>
  <c r="DK186" i="4"/>
  <c r="DK185" i="4"/>
  <c r="DK183" i="4"/>
  <c r="DK182" i="4"/>
  <c r="DK181" i="4"/>
  <c r="DK180" i="4"/>
  <c r="DK179" i="4"/>
  <c r="DK177" i="4"/>
  <c r="DK176" i="4"/>
  <c r="DK175" i="4"/>
  <c r="DK174" i="4"/>
  <c r="DK173" i="4"/>
  <c r="DK171" i="4"/>
  <c r="DK170" i="4"/>
  <c r="DK169" i="4"/>
  <c r="DK168" i="4"/>
  <c r="DK167" i="4"/>
  <c r="DK165" i="4"/>
  <c r="DK164" i="4"/>
  <c r="DK163" i="4"/>
  <c r="DK162" i="4"/>
  <c r="DK161" i="4"/>
  <c r="DK159" i="4"/>
  <c r="DK158" i="4"/>
  <c r="DK157" i="4"/>
  <c r="DK156" i="4"/>
  <c r="DK155" i="4"/>
  <c r="DK153" i="4"/>
  <c r="DK152" i="4"/>
  <c r="DK151" i="4"/>
  <c r="DK150" i="4"/>
  <c r="DK149" i="4"/>
  <c r="DK147" i="4"/>
  <c r="DK146" i="4"/>
  <c r="DK145" i="4"/>
  <c r="DK144" i="4"/>
  <c r="DK143" i="4"/>
  <c r="DK141" i="4"/>
  <c r="DK140" i="4"/>
  <c r="DK139" i="4"/>
  <c r="DK138" i="4"/>
  <c r="DK137" i="4"/>
  <c r="DK135" i="4"/>
  <c r="DK134" i="4"/>
  <c r="DK133" i="4"/>
  <c r="DK132" i="4"/>
  <c r="DK131" i="4"/>
  <c r="DK129" i="4"/>
  <c r="DK128" i="4"/>
  <c r="DK127" i="4"/>
  <c r="DK126" i="4"/>
  <c r="DK125" i="4"/>
  <c r="DK123" i="4"/>
  <c r="DK122" i="4"/>
  <c r="DK121" i="4"/>
  <c r="DK120" i="4"/>
  <c r="DK119" i="4"/>
  <c r="DK117" i="4"/>
  <c r="DK116" i="4"/>
  <c r="DK115" i="4"/>
  <c r="DK114" i="4"/>
  <c r="DK113" i="4"/>
  <c r="DK111" i="4"/>
  <c r="DK110" i="4"/>
  <c r="DK109" i="4"/>
  <c r="DK108" i="4"/>
  <c r="DK107" i="4"/>
  <c r="DK105" i="4"/>
  <c r="DK104" i="4"/>
  <c r="DK103" i="4"/>
  <c r="DK102" i="4"/>
  <c r="DK101" i="4"/>
  <c r="DJ4" i="4"/>
  <c r="DJ5" i="4"/>
  <c r="DJ6" i="4"/>
  <c r="DJ7" i="4"/>
  <c r="DJ8" i="4"/>
  <c r="DJ10" i="4"/>
  <c r="AA11" i="4"/>
  <c r="DJ11" i="4"/>
  <c r="AA12" i="4"/>
  <c r="DJ12" i="4"/>
  <c r="DJ13" i="4"/>
  <c r="DJ14" i="4"/>
  <c r="DJ16" i="4"/>
  <c r="DJ17" i="4"/>
  <c r="DJ18" i="4"/>
  <c r="DJ19" i="4"/>
  <c r="AA20" i="4"/>
  <c r="DJ20" i="4"/>
  <c r="DJ22" i="4"/>
  <c r="DJ23" i="4"/>
  <c r="DJ24" i="4"/>
  <c r="DJ25" i="4"/>
  <c r="DJ26" i="4"/>
  <c r="DJ28" i="4"/>
  <c r="DJ29" i="4"/>
  <c r="DJ30" i="4"/>
  <c r="DJ31" i="4"/>
  <c r="DJ32" i="4"/>
  <c r="DJ34" i="4"/>
  <c r="DJ35" i="4"/>
  <c r="DJ36" i="4"/>
  <c r="DJ37" i="4"/>
  <c r="DJ38" i="4"/>
  <c r="DJ40" i="4"/>
  <c r="DJ41" i="4"/>
  <c r="DJ42" i="4"/>
  <c r="DJ43" i="4"/>
  <c r="DJ44" i="4"/>
  <c r="DJ46" i="4"/>
  <c r="DJ47" i="4"/>
  <c r="AA48" i="4"/>
  <c r="DJ48" i="4"/>
  <c r="DJ49" i="4"/>
  <c r="DJ50" i="4"/>
  <c r="DJ52" i="4"/>
  <c r="DJ53" i="4"/>
  <c r="DJ54" i="4"/>
  <c r="DJ55" i="4"/>
  <c r="DJ56" i="4"/>
  <c r="DJ58" i="4"/>
  <c r="DJ59" i="4"/>
  <c r="DJ60" i="4"/>
  <c r="DJ61" i="4"/>
  <c r="DJ62" i="4"/>
  <c r="DJ64" i="4"/>
  <c r="DJ65" i="4"/>
  <c r="DJ66" i="4"/>
  <c r="DJ67" i="4"/>
  <c r="DJ68" i="4"/>
  <c r="DJ70" i="4"/>
  <c r="DJ71" i="4"/>
  <c r="DJ72" i="4"/>
  <c r="DJ73" i="4"/>
  <c r="DJ74" i="4"/>
  <c r="DJ76" i="4"/>
  <c r="AA77" i="4"/>
  <c r="DJ77" i="4"/>
  <c r="DJ78" i="4"/>
  <c r="DJ79" i="4"/>
  <c r="DJ80" i="4"/>
  <c r="DJ82" i="4"/>
  <c r="DJ83" i="4"/>
  <c r="DI84" i="4"/>
  <c r="DJ84" i="4"/>
  <c r="DJ85" i="4"/>
  <c r="DJ86" i="4"/>
  <c r="DJ88" i="4"/>
  <c r="DJ89" i="4"/>
  <c r="DJ90" i="4"/>
  <c r="DJ91" i="4"/>
  <c r="DJ92" i="4"/>
  <c r="DJ94" i="4"/>
  <c r="DI95" i="4"/>
  <c r="DJ95" i="4"/>
  <c r="DJ96" i="4"/>
  <c r="DJ97" i="4"/>
  <c r="DJ98" i="4"/>
  <c r="DI101" i="4"/>
  <c r="DJ101" i="4"/>
  <c r="DI102" i="4"/>
  <c r="DJ102" i="4"/>
  <c r="DI103" i="4"/>
  <c r="DJ103" i="4"/>
  <c r="DI104" i="4"/>
  <c r="DJ104" i="4"/>
  <c r="DI105" i="4"/>
  <c r="DJ105" i="4"/>
  <c r="DI107" i="4"/>
  <c r="DJ107" i="4"/>
  <c r="DI108" i="4"/>
  <c r="DJ108" i="4"/>
  <c r="DI109" i="4"/>
  <c r="DJ109" i="4"/>
  <c r="AA110" i="4"/>
  <c r="DJ110" i="4"/>
  <c r="DI111" i="4"/>
  <c r="DJ111" i="4"/>
  <c r="AA113" i="4"/>
  <c r="DJ113" i="4"/>
  <c r="DI114" i="4"/>
  <c r="DJ114" i="4"/>
  <c r="DI115" i="4"/>
  <c r="DJ115" i="4"/>
  <c r="DI116" i="4"/>
  <c r="DJ116" i="4"/>
  <c r="DI117" i="4"/>
  <c r="DJ117" i="4"/>
  <c r="AA119" i="4"/>
  <c r="DJ119" i="4"/>
  <c r="DI120" i="4"/>
  <c r="DJ120" i="4"/>
  <c r="DI121" i="4"/>
  <c r="DJ121" i="4"/>
  <c r="DI122" i="4"/>
  <c r="DJ122" i="4"/>
  <c r="DI123" i="4"/>
  <c r="DJ123" i="4"/>
  <c r="DI125" i="4"/>
  <c r="DJ125" i="4"/>
  <c r="DI126" i="4"/>
  <c r="DJ126" i="4"/>
  <c r="DI127" i="4"/>
  <c r="DJ127" i="4"/>
  <c r="DI128" i="4"/>
  <c r="DJ128" i="4"/>
  <c r="AA129" i="4"/>
  <c r="DI129" i="4"/>
  <c r="DJ129" i="4"/>
  <c r="AA131" i="4"/>
  <c r="DJ131" i="4"/>
  <c r="AA132" i="4"/>
  <c r="DJ132" i="4"/>
  <c r="DI133" i="4"/>
  <c r="DJ133" i="4"/>
  <c r="DI134" i="4"/>
  <c r="DJ134" i="4"/>
  <c r="DI135" i="4"/>
  <c r="DJ135" i="4"/>
  <c r="AA137" i="4"/>
  <c r="DJ137" i="4"/>
  <c r="DI138" i="4"/>
  <c r="DJ138" i="4"/>
  <c r="DI139" i="4"/>
  <c r="DJ139" i="4"/>
  <c r="DI140" i="4"/>
  <c r="DJ140" i="4"/>
  <c r="DI141" i="4"/>
  <c r="DJ141" i="4"/>
  <c r="DI143" i="4"/>
  <c r="DJ143" i="4"/>
  <c r="DI144" i="4"/>
  <c r="DJ144" i="4"/>
  <c r="DI145" i="4"/>
  <c r="DJ145" i="4"/>
  <c r="AA146" i="4"/>
  <c r="DJ146" i="4"/>
  <c r="DI147" i="4"/>
  <c r="DJ147" i="4"/>
  <c r="DI149" i="4"/>
  <c r="DJ149" i="4"/>
  <c r="DI150" i="4"/>
  <c r="DJ150" i="4"/>
  <c r="DI151" i="4"/>
  <c r="DJ151" i="4"/>
  <c r="DI152" i="4"/>
  <c r="DJ152" i="4"/>
  <c r="DI153" i="4"/>
  <c r="DJ153" i="4"/>
  <c r="DI155" i="4"/>
  <c r="DJ155" i="4"/>
  <c r="DI156" i="4"/>
  <c r="DJ156" i="4"/>
  <c r="DI157" i="4"/>
  <c r="DJ157" i="4"/>
  <c r="DI158" i="4"/>
  <c r="DJ158" i="4"/>
  <c r="DI159" i="4"/>
  <c r="DJ159" i="4"/>
  <c r="DI161" i="4"/>
  <c r="DJ161" i="4"/>
  <c r="DI162" i="4"/>
  <c r="DJ162" i="4"/>
  <c r="DI163" i="4"/>
  <c r="DJ163" i="4"/>
  <c r="DI164" i="4"/>
  <c r="DJ164" i="4"/>
  <c r="DI165" i="4"/>
  <c r="DJ165" i="4"/>
  <c r="DI167" i="4"/>
  <c r="DJ167" i="4"/>
  <c r="DI168" i="4"/>
  <c r="DJ168" i="4"/>
  <c r="DI169" i="4"/>
  <c r="DJ169" i="4"/>
  <c r="DI170" i="4"/>
  <c r="DJ170" i="4"/>
  <c r="AA171" i="4"/>
  <c r="DJ171" i="4"/>
  <c r="DI173" i="4"/>
  <c r="DJ173" i="4"/>
  <c r="DI174" i="4"/>
  <c r="DJ174" i="4"/>
  <c r="DI175" i="4"/>
  <c r="DJ175" i="4"/>
  <c r="DI176" i="4"/>
  <c r="DJ176" i="4"/>
  <c r="DI177" i="4"/>
  <c r="DJ177" i="4"/>
  <c r="DI179" i="4"/>
  <c r="DJ179" i="4"/>
  <c r="DI180" i="4"/>
  <c r="DJ180" i="4"/>
  <c r="DI181" i="4"/>
  <c r="DJ181" i="4"/>
  <c r="DI182" i="4"/>
  <c r="DJ182" i="4"/>
  <c r="DI183" i="4"/>
  <c r="DJ183" i="4"/>
  <c r="DI185" i="4"/>
  <c r="DJ185" i="4"/>
  <c r="DI186" i="4"/>
  <c r="DJ186" i="4"/>
  <c r="DI187" i="4"/>
  <c r="DJ187" i="4"/>
  <c r="DI188" i="4"/>
  <c r="DJ188" i="4"/>
  <c r="DI189" i="4"/>
  <c r="DJ189" i="4"/>
  <c r="AA191" i="4"/>
  <c r="DJ191" i="4"/>
  <c r="DI192" i="4"/>
  <c r="DJ192" i="4"/>
  <c r="DI193" i="4"/>
  <c r="DJ193" i="4"/>
  <c r="DI194" i="4"/>
  <c r="DJ194" i="4"/>
  <c r="DI195" i="4"/>
  <c r="DJ195" i="4"/>
  <c r="DI198" i="4"/>
  <c r="DJ198" i="4"/>
  <c r="DI199" i="4"/>
  <c r="DJ199" i="4"/>
  <c r="DI200" i="4"/>
  <c r="DJ200" i="4"/>
  <c r="DI201" i="4"/>
  <c r="DJ201" i="4"/>
  <c r="DI202" i="4"/>
  <c r="DJ202" i="4"/>
  <c r="DI204" i="4"/>
  <c r="DJ204" i="4"/>
  <c r="DI205" i="4"/>
  <c r="DJ205" i="4"/>
  <c r="DI206" i="4"/>
  <c r="DJ206" i="4"/>
  <c r="DI207" i="4"/>
  <c r="DJ207" i="4"/>
  <c r="DI208" i="4"/>
  <c r="DJ208" i="4"/>
  <c r="DI210" i="4"/>
  <c r="DJ210" i="4"/>
  <c r="DI211" i="4"/>
  <c r="DJ211" i="4"/>
  <c r="DI212" i="4"/>
  <c r="DJ212" i="4"/>
  <c r="DJ213" i="4"/>
  <c r="AA214" i="4"/>
  <c r="DJ214" i="4"/>
  <c r="DJ216" i="4"/>
  <c r="DI217" i="4"/>
  <c r="DJ217" i="4"/>
  <c r="DI218" i="4"/>
  <c r="DJ218" i="4"/>
  <c r="DI219" i="4"/>
  <c r="DJ219" i="4"/>
  <c r="DI220" i="4"/>
  <c r="DJ220" i="4"/>
  <c r="DI222" i="4"/>
  <c r="DJ222" i="4"/>
  <c r="DJ223" i="4"/>
  <c r="DI224" i="4"/>
  <c r="DJ224" i="4"/>
  <c r="DI225" i="4"/>
  <c r="DJ225" i="4"/>
  <c r="DI226" i="4"/>
  <c r="DJ226" i="4"/>
  <c r="DI228" i="4"/>
  <c r="DJ228" i="4"/>
  <c r="DI229" i="4"/>
  <c r="DJ229" i="4"/>
  <c r="DI230" i="4"/>
  <c r="DJ230" i="4"/>
  <c r="DI231" i="4"/>
  <c r="DJ231" i="4"/>
  <c r="DI232" i="4"/>
  <c r="DJ232" i="4"/>
  <c r="DJ234" i="4"/>
  <c r="DI235" i="4"/>
  <c r="DJ235" i="4"/>
  <c r="DI236" i="4"/>
  <c r="DJ236" i="4"/>
  <c r="DI237" i="4"/>
  <c r="DJ237" i="4"/>
  <c r="DI238" i="4"/>
  <c r="DJ238" i="4"/>
  <c r="DI240" i="4"/>
  <c r="DJ240" i="4"/>
  <c r="DI241" i="4"/>
  <c r="DJ241" i="4"/>
  <c r="DI242" i="4"/>
  <c r="DJ242" i="4"/>
  <c r="DJ243" i="4"/>
  <c r="DI244" i="4"/>
  <c r="DJ244" i="4"/>
  <c r="DI246" i="4"/>
  <c r="DJ246" i="4"/>
  <c r="DI247" i="4"/>
  <c r="DJ247" i="4"/>
  <c r="DI248" i="4"/>
  <c r="DJ248" i="4"/>
  <c r="DI249" i="4"/>
  <c r="DJ249" i="4"/>
  <c r="DI250" i="4"/>
  <c r="DJ250" i="4"/>
  <c r="DI252" i="4"/>
  <c r="DJ252" i="4"/>
  <c r="DI253" i="4"/>
  <c r="DJ253" i="4"/>
  <c r="DI254" i="4"/>
  <c r="DJ254" i="4"/>
  <c r="DI255" i="4"/>
  <c r="DJ255" i="4"/>
  <c r="DI256" i="4"/>
  <c r="DJ256" i="4"/>
  <c r="DI258" i="4"/>
  <c r="DJ258" i="4"/>
  <c r="DI259" i="4"/>
  <c r="DJ259" i="4"/>
  <c r="DI260" i="4"/>
  <c r="DJ260" i="4"/>
  <c r="DI261" i="4"/>
  <c r="DJ261" i="4"/>
  <c r="DI262" i="4"/>
  <c r="DJ262" i="4"/>
  <c r="DI264" i="4"/>
  <c r="DJ264" i="4"/>
  <c r="DI265" i="4"/>
  <c r="DJ265" i="4"/>
  <c r="DI266" i="4"/>
  <c r="DJ266" i="4"/>
  <c r="DI267" i="4"/>
  <c r="DJ267" i="4"/>
  <c r="DI268" i="4"/>
  <c r="DJ268" i="4"/>
  <c r="DI270" i="4"/>
  <c r="DJ270" i="4"/>
  <c r="DI271" i="4"/>
  <c r="DJ271" i="4"/>
  <c r="DI272" i="4"/>
  <c r="DJ272" i="4"/>
  <c r="DI273" i="4"/>
  <c r="DJ273" i="4"/>
  <c r="DI274" i="4"/>
  <c r="DJ274" i="4"/>
  <c r="DI276" i="4"/>
  <c r="DJ276" i="4"/>
  <c r="DI277" i="4"/>
  <c r="DJ277" i="4"/>
  <c r="DI278" i="4"/>
  <c r="DJ278" i="4"/>
  <c r="DI279" i="4"/>
  <c r="DJ279" i="4"/>
  <c r="DI280" i="4"/>
  <c r="DJ280" i="4"/>
  <c r="DJ282" i="4"/>
  <c r="DI283" i="4"/>
  <c r="DJ283" i="4"/>
  <c r="DI284" i="4"/>
  <c r="DJ284" i="4"/>
  <c r="DI285" i="4"/>
  <c r="DJ285" i="4"/>
  <c r="DI286" i="4"/>
  <c r="DJ286" i="4"/>
  <c r="AA288" i="4"/>
  <c r="DJ288" i="4"/>
  <c r="DI289" i="4"/>
  <c r="DJ289" i="4"/>
  <c r="DI290" i="4"/>
  <c r="DJ290" i="4"/>
  <c r="DI291" i="4"/>
  <c r="DJ291" i="4"/>
  <c r="DI292" i="4"/>
  <c r="DJ292" i="4"/>
  <c r="BD293" i="1"/>
  <c r="BC293" i="1"/>
  <c r="BB293" i="1"/>
  <c r="BA293" i="1"/>
  <c r="AZ293" i="1"/>
  <c r="AY293" i="1"/>
  <c r="AW293" i="1" s="1"/>
  <c r="AX293" i="1"/>
  <c r="AV293" i="1" s="1"/>
  <c r="AT293" i="1"/>
  <c r="AS293" i="1"/>
  <c r="AR293" i="1"/>
  <c r="AQ293" i="1"/>
  <c r="AP293" i="1"/>
  <c r="AO293" i="1"/>
  <c r="AM293" i="1" s="1"/>
  <c r="AN293" i="1"/>
  <c r="AL293" i="1" s="1"/>
  <c r="AK293" i="1"/>
  <c r="AJ293" i="1"/>
  <c r="AI293" i="1"/>
  <c r="AH293" i="1"/>
  <c r="AG293" i="1"/>
  <c r="AF293" i="1"/>
  <c r="AE293" i="1"/>
  <c r="AC293" i="1" s="1"/>
  <c r="AD293" i="1"/>
  <c r="AB293" i="1" s="1"/>
  <c r="AA293" i="1"/>
  <c r="Z293" i="1"/>
  <c r="Y293" i="1"/>
  <c r="X293" i="1"/>
  <c r="W293" i="1"/>
  <c r="V293" i="1"/>
  <c r="U293" i="1"/>
  <c r="S293" i="1" s="1"/>
  <c r="T293" i="1"/>
  <c r="R293" i="1" s="1"/>
  <c r="Q293" i="1"/>
  <c r="P293" i="1"/>
  <c r="O293" i="1"/>
  <c r="N293" i="1"/>
  <c r="K293" i="1"/>
  <c r="J293" i="1"/>
  <c r="I293" i="1"/>
  <c r="G293" i="1" s="1"/>
  <c r="H293" i="1"/>
  <c r="F293" i="1" s="1"/>
  <c r="BD287" i="1"/>
  <c r="BC287" i="1"/>
  <c r="BB287" i="1"/>
  <c r="BA287" i="1"/>
  <c r="AZ287" i="1"/>
  <c r="AY287" i="1"/>
  <c r="AW287" i="1" s="1"/>
  <c r="AX287" i="1"/>
  <c r="AV287" i="1" s="1"/>
  <c r="AT287" i="1"/>
  <c r="AS287" i="1"/>
  <c r="AR287" i="1"/>
  <c r="AQ287" i="1"/>
  <c r="AP287" i="1"/>
  <c r="AO287" i="1"/>
  <c r="AM287" i="1" s="1"/>
  <c r="AN287" i="1"/>
  <c r="AL287" i="1" s="1"/>
  <c r="AJ287" i="1"/>
  <c r="AI287" i="1"/>
  <c r="AH287" i="1"/>
  <c r="AG287" i="1"/>
  <c r="AF287" i="1"/>
  <c r="AE287" i="1"/>
  <c r="AC287" i="1" s="1"/>
  <c r="AD287" i="1"/>
  <c r="AB287" i="1" s="1"/>
  <c r="Z287" i="1"/>
  <c r="Y287" i="1"/>
  <c r="X287" i="1"/>
  <c r="W287" i="1"/>
  <c r="V287" i="1"/>
  <c r="U287" i="1"/>
  <c r="S287" i="1" s="1"/>
  <c r="T287" i="1"/>
  <c r="R287" i="1" s="1"/>
  <c r="P287" i="1"/>
  <c r="O287" i="1"/>
  <c r="N287" i="1"/>
  <c r="K287" i="1"/>
  <c r="J287" i="1"/>
  <c r="I287" i="1"/>
  <c r="G287" i="1" s="1"/>
  <c r="H287" i="1"/>
  <c r="F287" i="1" s="1"/>
  <c r="BD281" i="1"/>
  <c r="BC281" i="1"/>
  <c r="BB281" i="1"/>
  <c r="BA281" i="1"/>
  <c r="AZ281" i="1"/>
  <c r="AY281" i="1"/>
  <c r="AW281" i="1" s="1"/>
  <c r="AX281" i="1"/>
  <c r="AV281" i="1" s="1"/>
  <c r="AT281" i="1"/>
  <c r="AS281" i="1"/>
  <c r="AR281" i="1"/>
  <c r="AQ281" i="1"/>
  <c r="AP281" i="1"/>
  <c r="AO281" i="1"/>
  <c r="AM281" i="1" s="1"/>
  <c r="AN281" i="1"/>
  <c r="AL281" i="1" s="1"/>
  <c r="AJ281" i="1"/>
  <c r="AI281" i="1"/>
  <c r="AH281" i="1"/>
  <c r="AG281" i="1"/>
  <c r="AF281" i="1"/>
  <c r="AE281" i="1"/>
  <c r="AC281" i="1" s="1"/>
  <c r="AD281" i="1"/>
  <c r="AB281" i="1" s="1"/>
  <c r="Z281" i="1"/>
  <c r="Y281" i="1"/>
  <c r="X281" i="1"/>
  <c r="W281" i="1"/>
  <c r="V281" i="1"/>
  <c r="U281" i="1"/>
  <c r="S281" i="1" s="1"/>
  <c r="T281" i="1"/>
  <c r="R281" i="1" s="1"/>
  <c r="P281" i="1"/>
  <c r="O281" i="1"/>
  <c r="N281" i="1"/>
  <c r="K281" i="1"/>
  <c r="J281" i="1"/>
  <c r="I281" i="1"/>
  <c r="G281" i="1" s="1"/>
  <c r="H281" i="1"/>
  <c r="F281" i="1" s="1"/>
  <c r="BD275" i="1"/>
  <c r="BC275" i="1"/>
  <c r="BB275" i="1"/>
  <c r="BA275" i="1"/>
  <c r="AZ275" i="1"/>
  <c r="AY275" i="1"/>
  <c r="AW275" i="1" s="1"/>
  <c r="AX275" i="1"/>
  <c r="AV275" i="1" s="1"/>
  <c r="AT275" i="1"/>
  <c r="AS275" i="1"/>
  <c r="AR275" i="1"/>
  <c r="AQ275" i="1"/>
  <c r="AP275" i="1"/>
  <c r="AO275" i="1"/>
  <c r="AM275" i="1" s="1"/>
  <c r="AN275" i="1"/>
  <c r="AL275" i="1" s="1"/>
  <c r="AJ275" i="1"/>
  <c r="AI275" i="1"/>
  <c r="AH275" i="1"/>
  <c r="AG275" i="1"/>
  <c r="AF275" i="1"/>
  <c r="AE275" i="1"/>
  <c r="AC275" i="1" s="1"/>
  <c r="AD275" i="1"/>
  <c r="AB275" i="1" s="1"/>
  <c r="Z275" i="1"/>
  <c r="Y275" i="1"/>
  <c r="X275" i="1"/>
  <c r="W275" i="1"/>
  <c r="V275" i="1"/>
  <c r="U275" i="1"/>
  <c r="S275" i="1" s="1"/>
  <c r="T275" i="1"/>
  <c r="R275" i="1" s="1"/>
  <c r="P275" i="1"/>
  <c r="O275" i="1"/>
  <c r="N275" i="1"/>
  <c r="K275" i="1"/>
  <c r="J275" i="1"/>
  <c r="I275" i="1"/>
  <c r="G275" i="1" s="1"/>
  <c r="H275" i="1"/>
  <c r="F275" i="1" s="1"/>
  <c r="BD269" i="1"/>
  <c r="BC269" i="1"/>
  <c r="BB269" i="1"/>
  <c r="BA269" i="1"/>
  <c r="AZ269" i="1"/>
  <c r="AY269" i="1"/>
  <c r="AW269" i="1" s="1"/>
  <c r="AX269" i="1"/>
  <c r="AV269" i="1" s="1"/>
  <c r="AT269" i="1"/>
  <c r="AS269" i="1"/>
  <c r="AR269" i="1"/>
  <c r="AQ269" i="1"/>
  <c r="AP269" i="1"/>
  <c r="AO269" i="1"/>
  <c r="AM269" i="1" s="1"/>
  <c r="AN269" i="1"/>
  <c r="AL269" i="1" s="1"/>
  <c r="AJ269" i="1"/>
  <c r="AI269" i="1"/>
  <c r="AH269" i="1"/>
  <c r="AG269" i="1"/>
  <c r="AF269" i="1"/>
  <c r="AE269" i="1"/>
  <c r="AC269" i="1" s="1"/>
  <c r="AD269" i="1"/>
  <c r="AB269" i="1" s="1"/>
  <c r="Z269" i="1"/>
  <c r="Y269" i="1"/>
  <c r="X269" i="1"/>
  <c r="W269" i="1"/>
  <c r="V269" i="1"/>
  <c r="U269" i="1"/>
  <c r="S269" i="1" s="1"/>
  <c r="T269" i="1"/>
  <c r="R269" i="1" s="1"/>
  <c r="P269" i="1"/>
  <c r="O269" i="1"/>
  <c r="N269" i="1"/>
  <c r="K269" i="1"/>
  <c r="J269" i="1"/>
  <c r="I269" i="1"/>
  <c r="G269" i="1" s="1"/>
  <c r="H269" i="1"/>
  <c r="F269" i="1" s="1"/>
  <c r="BD263" i="1"/>
  <c r="BC263" i="1"/>
  <c r="BB263" i="1"/>
  <c r="BA263" i="1"/>
  <c r="AZ263" i="1"/>
  <c r="AY263" i="1"/>
  <c r="AW263" i="1" s="1"/>
  <c r="AX263" i="1"/>
  <c r="AV263" i="1" s="1"/>
  <c r="AT263" i="1"/>
  <c r="AS263" i="1"/>
  <c r="AR263" i="1"/>
  <c r="AQ263" i="1"/>
  <c r="AP263" i="1"/>
  <c r="AO263" i="1"/>
  <c r="AM263" i="1" s="1"/>
  <c r="AN263" i="1"/>
  <c r="AL263" i="1" s="1"/>
  <c r="AJ263" i="1"/>
  <c r="AI263" i="1"/>
  <c r="AH263" i="1"/>
  <c r="AG263" i="1"/>
  <c r="AF263" i="1"/>
  <c r="AE263" i="1"/>
  <c r="AC263" i="1" s="1"/>
  <c r="AD263" i="1"/>
  <c r="AB263" i="1" s="1"/>
  <c r="Z263" i="1"/>
  <c r="Y263" i="1"/>
  <c r="X263" i="1"/>
  <c r="W263" i="1"/>
  <c r="V263" i="1"/>
  <c r="U263" i="1"/>
  <c r="S263" i="1" s="1"/>
  <c r="T263" i="1"/>
  <c r="R263" i="1" s="1"/>
  <c r="P263" i="1"/>
  <c r="O263" i="1"/>
  <c r="N263" i="1"/>
  <c r="K263" i="1"/>
  <c r="BK263" i="1" s="1"/>
  <c r="J263" i="1"/>
  <c r="I263" i="1"/>
  <c r="G263" i="1" s="1"/>
  <c r="H263" i="1"/>
  <c r="F263" i="1" s="1"/>
  <c r="BD257" i="1"/>
  <c r="BC257" i="1"/>
  <c r="BB257" i="1"/>
  <c r="BA257" i="1"/>
  <c r="AZ257" i="1"/>
  <c r="AY257" i="1"/>
  <c r="AW257" i="1" s="1"/>
  <c r="AX257" i="1"/>
  <c r="AV257" i="1" s="1"/>
  <c r="AT257" i="1"/>
  <c r="AS257" i="1"/>
  <c r="AR257" i="1"/>
  <c r="AQ257" i="1"/>
  <c r="AP257" i="1"/>
  <c r="AO257" i="1"/>
  <c r="AM257" i="1" s="1"/>
  <c r="AN257" i="1"/>
  <c r="AL257" i="1" s="1"/>
  <c r="AJ257" i="1"/>
  <c r="AI257" i="1"/>
  <c r="AH257" i="1"/>
  <c r="AG257" i="1"/>
  <c r="AF257" i="1"/>
  <c r="AE257" i="1"/>
  <c r="AC257" i="1" s="1"/>
  <c r="AD257" i="1"/>
  <c r="AB257" i="1" s="1"/>
  <c r="Z257" i="1"/>
  <c r="Y257" i="1"/>
  <c r="X257" i="1"/>
  <c r="W257" i="1"/>
  <c r="V257" i="1"/>
  <c r="U257" i="1"/>
  <c r="S257" i="1" s="1"/>
  <c r="T257" i="1"/>
  <c r="R257" i="1" s="1"/>
  <c r="P257" i="1"/>
  <c r="O257" i="1"/>
  <c r="N257" i="1"/>
  <c r="K257" i="1"/>
  <c r="J257" i="1"/>
  <c r="I257" i="1"/>
  <c r="G257" i="1" s="1"/>
  <c r="H257" i="1"/>
  <c r="F257" i="1" s="1"/>
  <c r="BD251" i="1"/>
  <c r="BC251" i="1"/>
  <c r="BB251" i="1"/>
  <c r="BA251" i="1"/>
  <c r="AZ251" i="1"/>
  <c r="AY251" i="1"/>
  <c r="AW251" i="1" s="1"/>
  <c r="AX251" i="1"/>
  <c r="AV251" i="1" s="1"/>
  <c r="AT251" i="1"/>
  <c r="AS251" i="1"/>
  <c r="AR251" i="1"/>
  <c r="AQ251" i="1"/>
  <c r="AP251" i="1"/>
  <c r="AO251" i="1"/>
  <c r="AM251" i="1" s="1"/>
  <c r="AN251" i="1"/>
  <c r="AL251" i="1" s="1"/>
  <c r="AJ251" i="1"/>
  <c r="AI251" i="1"/>
  <c r="AH251" i="1"/>
  <c r="AG251" i="1"/>
  <c r="AF251" i="1"/>
  <c r="AE251" i="1"/>
  <c r="AC251" i="1" s="1"/>
  <c r="AD251" i="1"/>
  <c r="AB251" i="1" s="1"/>
  <c r="Z251" i="1"/>
  <c r="Y251" i="1"/>
  <c r="X251" i="1"/>
  <c r="W251" i="1"/>
  <c r="V251" i="1"/>
  <c r="U251" i="1"/>
  <c r="S251" i="1" s="1"/>
  <c r="T251" i="1"/>
  <c r="R251" i="1" s="1"/>
  <c r="P251" i="1"/>
  <c r="O251" i="1"/>
  <c r="N251" i="1"/>
  <c r="K251" i="1"/>
  <c r="J251" i="1"/>
  <c r="I251" i="1"/>
  <c r="G251" i="1" s="1"/>
  <c r="H251" i="1"/>
  <c r="F251" i="1" s="1"/>
  <c r="BD245" i="1"/>
  <c r="BC245" i="1"/>
  <c r="BB245" i="1"/>
  <c r="BA245" i="1"/>
  <c r="AZ245" i="1"/>
  <c r="AY245" i="1"/>
  <c r="AW245" i="1" s="1"/>
  <c r="AX245" i="1"/>
  <c r="AV245" i="1" s="1"/>
  <c r="AT245" i="1"/>
  <c r="AS245" i="1"/>
  <c r="AR245" i="1"/>
  <c r="AQ245" i="1"/>
  <c r="AP245" i="1"/>
  <c r="AO245" i="1"/>
  <c r="AM245" i="1" s="1"/>
  <c r="AN245" i="1"/>
  <c r="AL245" i="1" s="1"/>
  <c r="AJ245" i="1"/>
  <c r="AI245" i="1"/>
  <c r="AH245" i="1"/>
  <c r="AG245" i="1"/>
  <c r="AF245" i="1"/>
  <c r="AE245" i="1"/>
  <c r="AC245" i="1" s="1"/>
  <c r="AD245" i="1"/>
  <c r="AB245" i="1" s="1"/>
  <c r="Z245" i="1"/>
  <c r="Y245" i="1"/>
  <c r="X245" i="1"/>
  <c r="W245" i="1"/>
  <c r="V245" i="1"/>
  <c r="U245" i="1"/>
  <c r="S245" i="1" s="1"/>
  <c r="T245" i="1"/>
  <c r="R245" i="1" s="1"/>
  <c r="P245" i="1"/>
  <c r="O245" i="1"/>
  <c r="N245" i="1"/>
  <c r="K245" i="1"/>
  <c r="J245" i="1"/>
  <c r="I245" i="1"/>
  <c r="G245" i="1" s="1"/>
  <c r="H245" i="1"/>
  <c r="F245" i="1" s="1"/>
  <c r="BD239" i="1"/>
  <c r="BC239" i="1"/>
  <c r="BB239" i="1"/>
  <c r="BA239" i="1"/>
  <c r="AZ239" i="1"/>
  <c r="AY239" i="1"/>
  <c r="AW239" i="1" s="1"/>
  <c r="AX239" i="1"/>
  <c r="AV239" i="1" s="1"/>
  <c r="AT239" i="1"/>
  <c r="AS239" i="1"/>
  <c r="AR239" i="1"/>
  <c r="AQ239" i="1"/>
  <c r="AP239" i="1"/>
  <c r="AJ239" i="1"/>
  <c r="AI239" i="1"/>
  <c r="AH239" i="1"/>
  <c r="AG239" i="1"/>
  <c r="AF239" i="1"/>
  <c r="AE239" i="1"/>
  <c r="AC239" i="1" s="1"/>
  <c r="AD239" i="1"/>
  <c r="AB239" i="1" s="1"/>
  <c r="Z239" i="1"/>
  <c r="Y239" i="1"/>
  <c r="X239" i="1"/>
  <c r="W239" i="1"/>
  <c r="V239" i="1"/>
  <c r="U239" i="1"/>
  <c r="S239" i="1" s="1"/>
  <c r="T239" i="1"/>
  <c r="R239" i="1" s="1"/>
  <c r="P239" i="1"/>
  <c r="O239" i="1"/>
  <c r="N239" i="1"/>
  <c r="K239" i="1"/>
  <c r="J239" i="1"/>
  <c r="I239" i="1"/>
  <c r="G239" i="1" s="1"/>
  <c r="H239" i="1"/>
  <c r="F239" i="1" s="1"/>
  <c r="BD233" i="1"/>
  <c r="BC233" i="1"/>
  <c r="BB233" i="1"/>
  <c r="BA233" i="1"/>
  <c r="AZ233" i="1"/>
  <c r="AY233" i="1"/>
  <c r="AW233" i="1" s="1"/>
  <c r="AX233" i="1"/>
  <c r="AV233" i="1" s="1"/>
  <c r="AT233" i="1"/>
  <c r="AS233" i="1"/>
  <c r="AR233" i="1"/>
  <c r="AQ233" i="1"/>
  <c r="AP233" i="1"/>
  <c r="AO233" i="1"/>
  <c r="AM233" i="1" s="1"/>
  <c r="AN233" i="1"/>
  <c r="AL233" i="1" s="1"/>
  <c r="AJ233" i="1"/>
  <c r="AI233" i="1"/>
  <c r="AH233" i="1"/>
  <c r="AG233" i="1"/>
  <c r="AF233" i="1"/>
  <c r="AE233" i="1"/>
  <c r="AC233" i="1" s="1"/>
  <c r="AD233" i="1"/>
  <c r="AB233" i="1" s="1"/>
  <c r="Z233" i="1"/>
  <c r="Y233" i="1"/>
  <c r="X233" i="1"/>
  <c r="W233" i="1"/>
  <c r="V233" i="1"/>
  <c r="U233" i="1"/>
  <c r="S233" i="1" s="1"/>
  <c r="T233" i="1"/>
  <c r="R233" i="1" s="1"/>
  <c r="P233" i="1"/>
  <c r="O233" i="1"/>
  <c r="N233" i="1"/>
  <c r="K233" i="1"/>
  <c r="J233" i="1"/>
  <c r="I233" i="1"/>
  <c r="G233" i="1" s="1"/>
  <c r="H233" i="1"/>
  <c r="F233" i="1" s="1"/>
  <c r="BD227" i="1"/>
  <c r="BC227" i="1"/>
  <c r="BB227" i="1"/>
  <c r="BA227" i="1"/>
  <c r="AZ227" i="1"/>
  <c r="AY227" i="1"/>
  <c r="AW227" i="1" s="1"/>
  <c r="AX227" i="1"/>
  <c r="AV227" i="1" s="1"/>
  <c r="AT227" i="1"/>
  <c r="AS227" i="1"/>
  <c r="AR227" i="1"/>
  <c r="AQ227" i="1"/>
  <c r="AP227" i="1"/>
  <c r="AO227" i="1"/>
  <c r="AM227" i="1" s="1"/>
  <c r="AN227" i="1"/>
  <c r="AL227" i="1" s="1"/>
  <c r="AJ227" i="1"/>
  <c r="AI227" i="1"/>
  <c r="AH227" i="1"/>
  <c r="AG227" i="1"/>
  <c r="AF227" i="1"/>
  <c r="AE227" i="1"/>
  <c r="AC227" i="1" s="1"/>
  <c r="AD227" i="1"/>
  <c r="AB227" i="1" s="1"/>
  <c r="Z227" i="1"/>
  <c r="Y227" i="1"/>
  <c r="X227" i="1"/>
  <c r="W227" i="1"/>
  <c r="V227" i="1"/>
  <c r="U227" i="1"/>
  <c r="S227" i="1" s="1"/>
  <c r="T227" i="1"/>
  <c r="R227" i="1" s="1"/>
  <c r="P227" i="1"/>
  <c r="O227" i="1"/>
  <c r="N227" i="1"/>
  <c r="K227" i="1"/>
  <c r="J227" i="1"/>
  <c r="I227" i="1"/>
  <c r="G227" i="1" s="1"/>
  <c r="H227" i="1"/>
  <c r="F227" i="1" s="1"/>
  <c r="BD221" i="1"/>
  <c r="BC221" i="1"/>
  <c r="BB221" i="1"/>
  <c r="BA221" i="1"/>
  <c r="AZ221" i="1"/>
  <c r="AY221" i="1"/>
  <c r="AW221" i="1" s="1"/>
  <c r="AX221" i="1"/>
  <c r="AV221" i="1" s="1"/>
  <c r="AT221" i="1"/>
  <c r="AS221" i="1"/>
  <c r="AR221" i="1"/>
  <c r="AQ221" i="1"/>
  <c r="AP221" i="1"/>
  <c r="AO221" i="1"/>
  <c r="AM221" i="1" s="1"/>
  <c r="AN221" i="1"/>
  <c r="AL221" i="1" s="1"/>
  <c r="AJ221" i="1"/>
  <c r="AI221" i="1"/>
  <c r="AH221" i="1"/>
  <c r="AG221" i="1"/>
  <c r="AF221" i="1"/>
  <c r="AE221" i="1"/>
  <c r="AC221" i="1" s="1"/>
  <c r="AD221" i="1"/>
  <c r="AB221" i="1" s="1"/>
  <c r="Z221" i="1"/>
  <c r="Y221" i="1"/>
  <c r="X221" i="1"/>
  <c r="W221" i="1"/>
  <c r="V221" i="1"/>
  <c r="U221" i="1"/>
  <c r="S221" i="1" s="1"/>
  <c r="T221" i="1"/>
  <c r="R221" i="1" s="1"/>
  <c r="P221" i="1"/>
  <c r="O221" i="1"/>
  <c r="N221" i="1"/>
  <c r="K221" i="1"/>
  <c r="J221" i="1"/>
  <c r="I221" i="1"/>
  <c r="G221" i="1" s="1"/>
  <c r="H221" i="1"/>
  <c r="F221" i="1" s="1"/>
  <c r="BD215" i="1"/>
  <c r="BC215" i="1"/>
  <c r="BB215" i="1"/>
  <c r="BA215" i="1"/>
  <c r="AZ215" i="1"/>
  <c r="AY215" i="1"/>
  <c r="AW215" i="1" s="1"/>
  <c r="AX215" i="1"/>
  <c r="AV215" i="1" s="1"/>
  <c r="AT215" i="1"/>
  <c r="AS215" i="1"/>
  <c r="AR215" i="1"/>
  <c r="AQ215" i="1"/>
  <c r="AP215" i="1"/>
  <c r="AO215" i="1"/>
  <c r="AM215" i="1" s="1"/>
  <c r="AN215" i="1"/>
  <c r="AL215" i="1" s="1"/>
  <c r="AJ215" i="1"/>
  <c r="AI215" i="1"/>
  <c r="AH215" i="1"/>
  <c r="AG215" i="1"/>
  <c r="AF215" i="1"/>
  <c r="AE215" i="1"/>
  <c r="AC215" i="1" s="1"/>
  <c r="AD215" i="1"/>
  <c r="AB215" i="1" s="1"/>
  <c r="Z215" i="1"/>
  <c r="Y215" i="1"/>
  <c r="X215" i="1"/>
  <c r="W215" i="1"/>
  <c r="V215" i="1"/>
  <c r="U215" i="1"/>
  <c r="S215" i="1" s="1"/>
  <c r="T215" i="1"/>
  <c r="R215" i="1" s="1"/>
  <c r="P215" i="1"/>
  <c r="O215" i="1"/>
  <c r="N215" i="1"/>
  <c r="K215" i="1"/>
  <c r="J215" i="1"/>
  <c r="I215" i="1"/>
  <c r="G215" i="1" s="1"/>
  <c r="H215" i="1"/>
  <c r="F215" i="1" s="1"/>
  <c r="BD209" i="1"/>
  <c r="BC209" i="1"/>
  <c r="BB209" i="1"/>
  <c r="BA209" i="1"/>
  <c r="AZ209" i="1"/>
  <c r="AY209" i="1"/>
  <c r="AW209" i="1" s="1"/>
  <c r="AX209" i="1"/>
  <c r="AV209" i="1" s="1"/>
  <c r="AT209" i="1"/>
  <c r="AS209" i="1"/>
  <c r="AR209" i="1"/>
  <c r="AQ209" i="1"/>
  <c r="AP209" i="1"/>
  <c r="AO209" i="1"/>
  <c r="AM209" i="1" s="1"/>
  <c r="AN209" i="1"/>
  <c r="AL209" i="1" s="1"/>
  <c r="AJ209" i="1"/>
  <c r="AI209" i="1"/>
  <c r="AH209" i="1"/>
  <c r="AG209" i="1"/>
  <c r="AF209" i="1"/>
  <c r="AE209" i="1"/>
  <c r="AC209" i="1" s="1"/>
  <c r="AD209" i="1"/>
  <c r="AB209" i="1" s="1"/>
  <c r="Z209" i="1"/>
  <c r="Y209" i="1"/>
  <c r="X209" i="1"/>
  <c r="W209" i="1"/>
  <c r="V209" i="1"/>
  <c r="U209" i="1"/>
  <c r="S209" i="1" s="1"/>
  <c r="T209" i="1"/>
  <c r="R209" i="1" s="1"/>
  <c r="P209" i="1"/>
  <c r="O209" i="1"/>
  <c r="N209" i="1"/>
  <c r="K209" i="1"/>
  <c r="J209" i="1"/>
  <c r="I209" i="1"/>
  <c r="G209" i="1" s="1"/>
  <c r="H209" i="1"/>
  <c r="F209" i="1" s="1"/>
  <c r="BD203" i="1"/>
  <c r="BC203" i="1"/>
  <c r="BB203" i="1"/>
  <c r="BA203" i="1"/>
  <c r="AZ203" i="1"/>
  <c r="AY203" i="1"/>
  <c r="AW203" i="1" s="1"/>
  <c r="AX203" i="1"/>
  <c r="AV203" i="1" s="1"/>
  <c r="AT203" i="1"/>
  <c r="AS203" i="1"/>
  <c r="AR203" i="1"/>
  <c r="AQ203" i="1"/>
  <c r="AP203" i="1"/>
  <c r="AO203" i="1"/>
  <c r="AM203" i="1" s="1"/>
  <c r="AN203" i="1"/>
  <c r="AL203" i="1" s="1"/>
  <c r="AJ203" i="1"/>
  <c r="AI203" i="1"/>
  <c r="AH203" i="1"/>
  <c r="AG203" i="1"/>
  <c r="AF203" i="1"/>
  <c r="AE203" i="1"/>
  <c r="AC203" i="1" s="1"/>
  <c r="AD203" i="1"/>
  <c r="AB203" i="1" s="1"/>
  <c r="Z203" i="1"/>
  <c r="Y203" i="1"/>
  <c r="X203" i="1"/>
  <c r="W203" i="1"/>
  <c r="V203" i="1"/>
  <c r="U203" i="1"/>
  <c r="S203" i="1" s="1"/>
  <c r="T203" i="1"/>
  <c r="R203" i="1" s="1"/>
  <c r="P203" i="1"/>
  <c r="O203" i="1"/>
  <c r="N203" i="1"/>
  <c r="K203" i="1"/>
  <c r="J203" i="1"/>
  <c r="I203" i="1"/>
  <c r="G203" i="1" s="1"/>
  <c r="H203" i="1"/>
  <c r="F203" i="1" s="1"/>
  <c r="BD196" i="1"/>
  <c r="BC196" i="1"/>
  <c r="BB196" i="1"/>
  <c r="BA196" i="1"/>
  <c r="AZ196" i="1"/>
  <c r="AY196" i="1"/>
  <c r="AX196" i="1"/>
  <c r="AU196" i="1"/>
  <c r="AT196" i="1"/>
  <c r="AS196" i="1"/>
  <c r="AR196" i="1"/>
  <c r="AQ196" i="1"/>
  <c r="AP196" i="1"/>
  <c r="AO196" i="1"/>
  <c r="AN196" i="1"/>
  <c r="AK196" i="1"/>
  <c r="AJ196" i="1"/>
  <c r="AI196" i="1"/>
  <c r="AH196" i="1"/>
  <c r="AG196" i="1"/>
  <c r="AF196" i="1"/>
  <c r="AE196" i="1"/>
  <c r="AD196" i="1"/>
  <c r="AA196" i="1"/>
  <c r="Z196" i="1"/>
  <c r="Y196" i="1"/>
  <c r="X196" i="1"/>
  <c r="W196" i="1"/>
  <c r="V196" i="1"/>
  <c r="U196" i="1"/>
  <c r="T196" i="1"/>
  <c r="Q196" i="1"/>
  <c r="P196" i="1"/>
  <c r="O196" i="1"/>
  <c r="N196" i="1"/>
  <c r="K196" i="1"/>
  <c r="J196" i="1"/>
  <c r="I196" i="1"/>
  <c r="H196" i="1"/>
  <c r="BD190" i="1"/>
  <c r="BC190" i="1"/>
  <c r="BB190" i="1"/>
  <c r="BA190" i="1"/>
  <c r="AZ190" i="1"/>
  <c r="AY190" i="1"/>
  <c r="AX190" i="1"/>
  <c r="AU190" i="1"/>
  <c r="AT190" i="1"/>
  <c r="AS190" i="1"/>
  <c r="AR190" i="1"/>
  <c r="AQ190" i="1"/>
  <c r="AP190" i="1"/>
  <c r="AO190" i="1"/>
  <c r="AN190" i="1"/>
  <c r="AK190" i="1"/>
  <c r="AJ190" i="1"/>
  <c r="AI190" i="1"/>
  <c r="AH190" i="1"/>
  <c r="AG190" i="1"/>
  <c r="AF190" i="1"/>
  <c r="AE190" i="1"/>
  <c r="AD190" i="1"/>
  <c r="AA190" i="1"/>
  <c r="Z190" i="1"/>
  <c r="Y190" i="1"/>
  <c r="X190" i="1"/>
  <c r="W190" i="1"/>
  <c r="V190" i="1"/>
  <c r="U190" i="1"/>
  <c r="T190" i="1"/>
  <c r="Q190" i="1"/>
  <c r="P190" i="1"/>
  <c r="O190" i="1"/>
  <c r="N190" i="1"/>
  <c r="K190" i="1"/>
  <c r="J190" i="1"/>
  <c r="I190" i="1"/>
  <c r="H190" i="1"/>
  <c r="BD184" i="1"/>
  <c r="BC184" i="1"/>
  <c r="BB184" i="1"/>
  <c r="BA184" i="1"/>
  <c r="AZ184" i="1"/>
  <c r="AY184" i="1"/>
  <c r="AX184" i="1"/>
  <c r="AU184" i="1"/>
  <c r="AT184" i="1"/>
  <c r="AS184" i="1"/>
  <c r="AR184" i="1"/>
  <c r="AQ184" i="1"/>
  <c r="AP184" i="1"/>
  <c r="AO184" i="1"/>
  <c r="AN184" i="1"/>
  <c r="AK184" i="1"/>
  <c r="AJ184" i="1"/>
  <c r="AI184" i="1"/>
  <c r="AH184" i="1"/>
  <c r="AG184" i="1"/>
  <c r="AF184" i="1"/>
  <c r="AE184" i="1"/>
  <c r="AD184" i="1"/>
  <c r="AA184" i="1"/>
  <c r="Z184" i="1"/>
  <c r="Y184" i="1"/>
  <c r="X184" i="1"/>
  <c r="W184" i="1"/>
  <c r="V184" i="1"/>
  <c r="U184" i="1"/>
  <c r="T184" i="1"/>
  <c r="Q184" i="1"/>
  <c r="P184" i="1"/>
  <c r="O184" i="1"/>
  <c r="N184" i="1"/>
  <c r="K184" i="1"/>
  <c r="J184" i="1"/>
  <c r="I184" i="1"/>
  <c r="H184" i="1"/>
  <c r="BD178" i="1"/>
  <c r="BC178" i="1"/>
  <c r="BB178" i="1"/>
  <c r="BA178" i="1"/>
  <c r="AZ178" i="1"/>
  <c r="AY178" i="1"/>
  <c r="AX178" i="1"/>
  <c r="AU178" i="1"/>
  <c r="AT178" i="1"/>
  <c r="AS178" i="1"/>
  <c r="AR178" i="1"/>
  <c r="AQ178" i="1"/>
  <c r="AP178" i="1"/>
  <c r="AO178" i="1"/>
  <c r="AN178" i="1"/>
  <c r="AK178" i="1"/>
  <c r="AJ178" i="1"/>
  <c r="AI178" i="1"/>
  <c r="AH178" i="1"/>
  <c r="AG178" i="1"/>
  <c r="AF178" i="1"/>
  <c r="AE178" i="1"/>
  <c r="AD178" i="1"/>
  <c r="AA178" i="1"/>
  <c r="Z178" i="1"/>
  <c r="Y178" i="1"/>
  <c r="X178" i="1"/>
  <c r="W178" i="1"/>
  <c r="V178" i="1"/>
  <c r="U178" i="1"/>
  <c r="T178" i="1"/>
  <c r="Q178" i="1"/>
  <c r="P178" i="1"/>
  <c r="O178" i="1"/>
  <c r="N178" i="1"/>
  <c r="K178" i="1"/>
  <c r="J178" i="1"/>
  <c r="I178" i="1"/>
  <c r="H178" i="1"/>
  <c r="BD172" i="1"/>
  <c r="BC172" i="1"/>
  <c r="BB172" i="1"/>
  <c r="BA172" i="1"/>
  <c r="AZ172" i="1"/>
  <c r="AY172" i="1"/>
  <c r="AX172" i="1"/>
  <c r="AU172" i="1"/>
  <c r="AT172" i="1"/>
  <c r="AS172" i="1"/>
  <c r="AR172" i="1"/>
  <c r="AQ172" i="1"/>
  <c r="AP172" i="1"/>
  <c r="AO172" i="1"/>
  <c r="AN172" i="1"/>
  <c r="AK172" i="1"/>
  <c r="AJ172" i="1"/>
  <c r="AI172" i="1"/>
  <c r="AH172" i="1"/>
  <c r="AG172" i="1"/>
  <c r="AF172" i="1"/>
  <c r="AE172" i="1"/>
  <c r="AD172" i="1"/>
  <c r="AA172" i="1"/>
  <c r="Z172" i="1"/>
  <c r="Y172" i="1"/>
  <c r="X172" i="1"/>
  <c r="W172" i="1"/>
  <c r="V172" i="1"/>
  <c r="U172" i="1"/>
  <c r="T172" i="1"/>
  <c r="Q172" i="1"/>
  <c r="P172" i="1"/>
  <c r="O172" i="1"/>
  <c r="N172" i="1"/>
  <c r="K172" i="1"/>
  <c r="J172" i="1"/>
  <c r="I172" i="1"/>
  <c r="H172" i="1"/>
  <c r="BD166" i="1"/>
  <c r="BC166" i="1"/>
  <c r="BB166" i="1"/>
  <c r="BA166" i="1"/>
  <c r="AZ166" i="1"/>
  <c r="AY166" i="1"/>
  <c r="AX166" i="1"/>
  <c r="AU166" i="1"/>
  <c r="AT166" i="1"/>
  <c r="AS166" i="1"/>
  <c r="AR166" i="1"/>
  <c r="AQ166" i="1"/>
  <c r="AP166" i="1"/>
  <c r="AO166" i="1"/>
  <c r="AN166" i="1"/>
  <c r="AK166" i="1"/>
  <c r="AJ166" i="1"/>
  <c r="AI166" i="1"/>
  <c r="AH166" i="1"/>
  <c r="AG166" i="1"/>
  <c r="AF166" i="1"/>
  <c r="AE166" i="1"/>
  <c r="AD166" i="1"/>
  <c r="AA166" i="1"/>
  <c r="Z166" i="1"/>
  <c r="Y166" i="1"/>
  <c r="X166" i="1"/>
  <c r="W166" i="1"/>
  <c r="V166" i="1"/>
  <c r="U166" i="1"/>
  <c r="T166" i="1"/>
  <c r="Q166" i="1"/>
  <c r="P166" i="1"/>
  <c r="O166" i="1"/>
  <c r="N166" i="1"/>
  <c r="K166" i="1"/>
  <c r="J166" i="1"/>
  <c r="I166" i="1"/>
  <c r="H166" i="1"/>
  <c r="BD160" i="1"/>
  <c r="BC160" i="1"/>
  <c r="BB160" i="1"/>
  <c r="BA160" i="1"/>
  <c r="AZ160" i="1"/>
  <c r="AY160" i="1"/>
  <c r="AX160" i="1"/>
  <c r="AU160" i="1"/>
  <c r="AT160" i="1"/>
  <c r="AS160" i="1"/>
  <c r="AR160" i="1"/>
  <c r="AQ160" i="1"/>
  <c r="AP160" i="1"/>
  <c r="AO160" i="1"/>
  <c r="AN160" i="1"/>
  <c r="AK160" i="1"/>
  <c r="AJ160" i="1"/>
  <c r="AI160" i="1"/>
  <c r="AH160" i="1"/>
  <c r="AG160" i="1"/>
  <c r="AF160" i="1"/>
  <c r="AE160" i="1"/>
  <c r="AD160" i="1"/>
  <c r="AA160" i="1"/>
  <c r="Z160" i="1"/>
  <c r="Y160" i="1"/>
  <c r="X160" i="1"/>
  <c r="W160" i="1"/>
  <c r="V160" i="1"/>
  <c r="U160" i="1"/>
  <c r="T160" i="1"/>
  <c r="Q160" i="1"/>
  <c r="P160" i="1"/>
  <c r="O160" i="1"/>
  <c r="N160" i="1"/>
  <c r="K160" i="1"/>
  <c r="J160" i="1"/>
  <c r="I160" i="1"/>
  <c r="H160" i="1"/>
  <c r="BD154" i="1"/>
  <c r="BC154" i="1"/>
  <c r="BB154" i="1"/>
  <c r="BA154" i="1"/>
  <c r="AZ154" i="1"/>
  <c r="AY154" i="1"/>
  <c r="AX154" i="1"/>
  <c r="AU154" i="1"/>
  <c r="AT154" i="1"/>
  <c r="AS154" i="1"/>
  <c r="AR154" i="1"/>
  <c r="AQ154" i="1"/>
  <c r="AP154" i="1"/>
  <c r="AO154" i="1"/>
  <c r="AN154" i="1"/>
  <c r="AK154" i="1"/>
  <c r="AJ154" i="1"/>
  <c r="AI154" i="1"/>
  <c r="AH154" i="1"/>
  <c r="AG154" i="1"/>
  <c r="AF154" i="1"/>
  <c r="AE154" i="1"/>
  <c r="AD154" i="1"/>
  <c r="AA154" i="1"/>
  <c r="Z154" i="1"/>
  <c r="Y154" i="1"/>
  <c r="X154" i="1"/>
  <c r="W154" i="1"/>
  <c r="V154" i="1"/>
  <c r="U154" i="1"/>
  <c r="T154" i="1"/>
  <c r="Q154" i="1"/>
  <c r="P154" i="1"/>
  <c r="O154" i="1"/>
  <c r="N154" i="1"/>
  <c r="K154" i="1"/>
  <c r="J154" i="1"/>
  <c r="I154" i="1"/>
  <c r="H154" i="1"/>
  <c r="BD148" i="1"/>
  <c r="BC148" i="1"/>
  <c r="BB148" i="1"/>
  <c r="BA148" i="1"/>
  <c r="AZ148" i="1"/>
  <c r="AY148" i="1"/>
  <c r="AX148" i="1"/>
  <c r="AU148" i="1"/>
  <c r="AT148" i="1"/>
  <c r="AS148" i="1"/>
  <c r="AR148" i="1"/>
  <c r="AQ148" i="1"/>
  <c r="AP148" i="1"/>
  <c r="AO148" i="1"/>
  <c r="AN148" i="1"/>
  <c r="AK148" i="1"/>
  <c r="AJ148" i="1"/>
  <c r="AI148" i="1"/>
  <c r="AH148" i="1"/>
  <c r="AG148" i="1"/>
  <c r="AF148" i="1"/>
  <c r="AE148" i="1"/>
  <c r="AD148" i="1"/>
  <c r="AA148" i="1"/>
  <c r="Z148" i="1"/>
  <c r="Y148" i="1"/>
  <c r="X148" i="1"/>
  <c r="W148" i="1"/>
  <c r="V148" i="1"/>
  <c r="U148" i="1"/>
  <c r="T148" i="1"/>
  <c r="Q148" i="1"/>
  <c r="P148" i="1"/>
  <c r="O148" i="1"/>
  <c r="N148" i="1"/>
  <c r="K148" i="1"/>
  <c r="J148" i="1"/>
  <c r="I148" i="1"/>
  <c r="H148" i="1"/>
  <c r="BD142" i="1"/>
  <c r="BC142" i="1"/>
  <c r="BB142" i="1"/>
  <c r="BA142" i="1"/>
  <c r="AZ142" i="1"/>
  <c r="AY142" i="1"/>
  <c r="AX142" i="1"/>
  <c r="AU142" i="1"/>
  <c r="AT142" i="1"/>
  <c r="AS142" i="1"/>
  <c r="AR142" i="1"/>
  <c r="AQ142" i="1"/>
  <c r="AP142" i="1"/>
  <c r="AO142" i="1"/>
  <c r="AN142" i="1"/>
  <c r="AK142" i="1"/>
  <c r="AJ142" i="1"/>
  <c r="AI142" i="1"/>
  <c r="AH142" i="1"/>
  <c r="AG142" i="1"/>
  <c r="AF142" i="1"/>
  <c r="AE142" i="1"/>
  <c r="AD142" i="1"/>
  <c r="AA142" i="1"/>
  <c r="Z142" i="1"/>
  <c r="Y142" i="1"/>
  <c r="X142" i="1"/>
  <c r="W142" i="1"/>
  <c r="V142" i="1"/>
  <c r="U142" i="1"/>
  <c r="T142" i="1"/>
  <c r="Q142" i="1"/>
  <c r="P142" i="1"/>
  <c r="O142" i="1"/>
  <c r="N142" i="1"/>
  <c r="K142" i="1"/>
  <c r="J142" i="1"/>
  <c r="I142" i="1"/>
  <c r="H142" i="1"/>
  <c r="BD136" i="1"/>
  <c r="BC136" i="1"/>
  <c r="BB136" i="1"/>
  <c r="BA136" i="1"/>
  <c r="AZ136" i="1"/>
  <c r="AY136" i="1"/>
  <c r="AX136" i="1"/>
  <c r="AU136" i="1"/>
  <c r="AT136" i="1"/>
  <c r="AS136" i="1"/>
  <c r="AR136" i="1"/>
  <c r="AQ136" i="1"/>
  <c r="AP136" i="1"/>
  <c r="AO136" i="1"/>
  <c r="AN136" i="1"/>
  <c r="AK136" i="1"/>
  <c r="AJ136" i="1"/>
  <c r="AI136" i="1"/>
  <c r="AH136" i="1"/>
  <c r="AG136" i="1"/>
  <c r="AF136" i="1"/>
  <c r="AE136" i="1"/>
  <c r="AD136" i="1"/>
  <c r="AA136" i="1"/>
  <c r="Z136" i="1"/>
  <c r="Y136" i="1"/>
  <c r="X136" i="1"/>
  <c r="W136" i="1"/>
  <c r="V136" i="1"/>
  <c r="U136" i="1"/>
  <c r="T136" i="1"/>
  <c r="Q136" i="1"/>
  <c r="P136" i="1"/>
  <c r="O136" i="1"/>
  <c r="N136" i="1"/>
  <c r="K136" i="1"/>
  <c r="J136" i="1"/>
  <c r="I136" i="1"/>
  <c r="H136" i="1"/>
  <c r="BD130" i="1"/>
  <c r="BC130" i="1"/>
  <c r="BB130" i="1"/>
  <c r="BA130" i="1"/>
  <c r="AZ130" i="1"/>
  <c r="AY130" i="1"/>
  <c r="AX130" i="1"/>
  <c r="AU130" i="1"/>
  <c r="AT130" i="1"/>
  <c r="AS130" i="1"/>
  <c r="AR130" i="1"/>
  <c r="AQ130" i="1"/>
  <c r="AP130" i="1"/>
  <c r="AO130" i="1"/>
  <c r="AN130" i="1"/>
  <c r="AK130" i="1"/>
  <c r="AJ130" i="1"/>
  <c r="AI130" i="1"/>
  <c r="AH130" i="1"/>
  <c r="AG130" i="1"/>
  <c r="AF130" i="1"/>
  <c r="AE130" i="1"/>
  <c r="AD130" i="1"/>
  <c r="AA130" i="1"/>
  <c r="Z130" i="1"/>
  <c r="Y130" i="1"/>
  <c r="X130" i="1"/>
  <c r="W130" i="1"/>
  <c r="V130" i="1"/>
  <c r="U130" i="1"/>
  <c r="T130" i="1"/>
  <c r="Q130" i="1"/>
  <c r="P130" i="1"/>
  <c r="O130" i="1"/>
  <c r="N130" i="1"/>
  <c r="K130" i="1"/>
  <c r="J130" i="1"/>
  <c r="I130" i="1"/>
  <c r="H130" i="1"/>
  <c r="BD124" i="1"/>
  <c r="BC124" i="1"/>
  <c r="BB124" i="1"/>
  <c r="BA124" i="1"/>
  <c r="AZ124" i="1"/>
  <c r="AY124" i="1"/>
  <c r="AX124" i="1"/>
  <c r="AU124" i="1"/>
  <c r="AT124" i="1"/>
  <c r="AS124" i="1"/>
  <c r="AR124" i="1"/>
  <c r="AQ124" i="1"/>
  <c r="AP124" i="1"/>
  <c r="AO124" i="1"/>
  <c r="AN124" i="1"/>
  <c r="AK124" i="1"/>
  <c r="AJ124" i="1"/>
  <c r="AI124" i="1"/>
  <c r="AH124" i="1"/>
  <c r="AG124" i="1"/>
  <c r="AF124" i="1"/>
  <c r="AE124" i="1"/>
  <c r="AD124" i="1"/>
  <c r="AA124" i="1"/>
  <c r="Z124" i="1"/>
  <c r="Y124" i="1"/>
  <c r="X124" i="1"/>
  <c r="W124" i="1"/>
  <c r="V124" i="1"/>
  <c r="U124" i="1"/>
  <c r="T124" i="1"/>
  <c r="Q124" i="1"/>
  <c r="P124" i="1"/>
  <c r="O124" i="1"/>
  <c r="N124" i="1"/>
  <c r="K124" i="1"/>
  <c r="J124" i="1"/>
  <c r="I124" i="1"/>
  <c r="H124" i="1"/>
  <c r="BD118" i="1"/>
  <c r="BC118" i="1"/>
  <c r="BB118" i="1"/>
  <c r="BA118" i="1"/>
  <c r="AZ118" i="1"/>
  <c r="AY118" i="1"/>
  <c r="AX118" i="1"/>
  <c r="AU118" i="1"/>
  <c r="AT118" i="1"/>
  <c r="AS118" i="1"/>
  <c r="AR118" i="1"/>
  <c r="AQ118" i="1"/>
  <c r="AP118" i="1"/>
  <c r="AO118" i="1"/>
  <c r="AN118" i="1"/>
  <c r="AK118" i="1"/>
  <c r="AJ118" i="1"/>
  <c r="AI118" i="1"/>
  <c r="AH118" i="1"/>
  <c r="AG118" i="1"/>
  <c r="AF118" i="1"/>
  <c r="AE118" i="1"/>
  <c r="AD118" i="1"/>
  <c r="AA118" i="1"/>
  <c r="Z118" i="1"/>
  <c r="Y118" i="1"/>
  <c r="X118" i="1"/>
  <c r="W118" i="1"/>
  <c r="V118" i="1"/>
  <c r="U118" i="1"/>
  <c r="T118" i="1"/>
  <c r="Q118" i="1"/>
  <c r="P118" i="1"/>
  <c r="O118" i="1"/>
  <c r="N118" i="1"/>
  <c r="K118" i="1"/>
  <c r="J118" i="1"/>
  <c r="I118" i="1"/>
  <c r="H118" i="1"/>
  <c r="BD112" i="1"/>
  <c r="BC112" i="1"/>
  <c r="BB112" i="1"/>
  <c r="BA112" i="1"/>
  <c r="AZ112" i="1"/>
  <c r="AY112" i="1"/>
  <c r="AX112" i="1"/>
  <c r="AU112" i="1"/>
  <c r="AT112" i="1"/>
  <c r="AS112" i="1"/>
  <c r="AR112" i="1"/>
  <c r="AQ112" i="1"/>
  <c r="AP112" i="1"/>
  <c r="AO112" i="1"/>
  <c r="AN112" i="1"/>
  <c r="AK112" i="1"/>
  <c r="AJ112" i="1"/>
  <c r="AI112" i="1"/>
  <c r="AH112" i="1"/>
  <c r="AG112" i="1"/>
  <c r="AF112" i="1"/>
  <c r="AE112" i="1"/>
  <c r="AD112" i="1"/>
  <c r="AA112" i="1"/>
  <c r="Z112" i="1"/>
  <c r="Y112" i="1"/>
  <c r="X112" i="1"/>
  <c r="W112" i="1"/>
  <c r="V112" i="1"/>
  <c r="U112" i="1"/>
  <c r="T112" i="1"/>
  <c r="Q112" i="1"/>
  <c r="P112" i="1"/>
  <c r="O112" i="1"/>
  <c r="N112" i="1"/>
  <c r="K112" i="1"/>
  <c r="J112" i="1"/>
  <c r="I112" i="1"/>
  <c r="H112" i="1"/>
  <c r="BD106" i="1"/>
  <c r="BC106" i="1"/>
  <c r="BB106" i="1"/>
  <c r="BA106" i="1"/>
  <c r="AZ106" i="1"/>
  <c r="AY106" i="1"/>
  <c r="AW106" i="1" s="1"/>
  <c r="AW197" i="1" s="1"/>
  <c r="AX106" i="1"/>
  <c r="AV106" i="1" s="1"/>
  <c r="AV197" i="1" s="1"/>
  <c r="AU106" i="1"/>
  <c r="AT106" i="1"/>
  <c r="AS106" i="1"/>
  <c r="AR106" i="1"/>
  <c r="AQ106" i="1"/>
  <c r="AP106" i="1"/>
  <c r="AO106" i="1"/>
  <c r="AM106" i="1" s="1"/>
  <c r="AM197" i="1" s="1"/>
  <c r="AN106" i="1"/>
  <c r="AL106" i="1" s="1"/>
  <c r="AL197" i="1" s="1"/>
  <c r="AK106" i="1"/>
  <c r="AJ106" i="1"/>
  <c r="AI106" i="1"/>
  <c r="AH106" i="1"/>
  <c r="AG106" i="1"/>
  <c r="AF106" i="1"/>
  <c r="AE106" i="1"/>
  <c r="AC106" i="1" s="1"/>
  <c r="AC197" i="1" s="1"/>
  <c r="AD106" i="1"/>
  <c r="AB106" i="1" s="1"/>
  <c r="AB197" i="1" s="1"/>
  <c r="AA106" i="1"/>
  <c r="Z106" i="1"/>
  <c r="Y106" i="1"/>
  <c r="X106" i="1"/>
  <c r="W106" i="1"/>
  <c r="V106" i="1"/>
  <c r="U106" i="1"/>
  <c r="S106" i="1" s="1"/>
  <c r="S197" i="1" s="1"/>
  <c r="T106" i="1"/>
  <c r="R106" i="1" s="1"/>
  <c r="R197" i="1" s="1"/>
  <c r="Q106" i="1"/>
  <c r="P106" i="1"/>
  <c r="O106" i="1"/>
  <c r="M106" i="1" s="1"/>
  <c r="N106" i="1"/>
  <c r="L106" i="1" s="1"/>
  <c r="K106" i="1"/>
  <c r="J106" i="1"/>
  <c r="I106" i="1"/>
  <c r="G106" i="1" s="1"/>
  <c r="G197" i="1" s="1"/>
  <c r="H106" i="1"/>
  <c r="F106" i="1" s="1"/>
  <c r="F197" i="1" s="1"/>
  <c r="BD99" i="1"/>
  <c r="BC99" i="1"/>
  <c r="BB99" i="1"/>
  <c r="BA99" i="1"/>
  <c r="AZ99" i="1"/>
  <c r="AY99" i="1"/>
  <c r="AW99" i="1" s="1"/>
  <c r="AX99" i="1"/>
  <c r="AV99" i="1" s="1"/>
  <c r="AU99" i="1"/>
  <c r="AT99" i="1"/>
  <c r="AS99" i="1"/>
  <c r="AR99" i="1"/>
  <c r="AQ99" i="1"/>
  <c r="AP99" i="1"/>
  <c r="AO99" i="1"/>
  <c r="AM99" i="1" s="1"/>
  <c r="AN99" i="1"/>
  <c r="AL99" i="1" s="1"/>
  <c r="AK99" i="1"/>
  <c r="AJ99" i="1"/>
  <c r="AI99" i="1"/>
  <c r="AH99" i="1"/>
  <c r="AG99" i="1"/>
  <c r="AF99" i="1"/>
  <c r="AE99" i="1"/>
  <c r="AC99" i="1" s="1"/>
  <c r="AD99" i="1"/>
  <c r="AB99" i="1" s="1"/>
  <c r="AA99" i="1"/>
  <c r="Z99" i="1"/>
  <c r="Y99" i="1"/>
  <c r="X99" i="1"/>
  <c r="W99" i="1"/>
  <c r="V99" i="1"/>
  <c r="U99" i="1"/>
  <c r="S99" i="1" s="1"/>
  <c r="T99" i="1"/>
  <c r="R99" i="1" s="1"/>
  <c r="Q99" i="1"/>
  <c r="P99" i="1"/>
  <c r="O99" i="1"/>
  <c r="M99" i="1" s="1"/>
  <c r="N99" i="1"/>
  <c r="L99" i="1" s="1"/>
  <c r="K99" i="1"/>
  <c r="I99" i="1"/>
  <c r="G99" i="1" s="1"/>
  <c r="H99" i="1"/>
  <c r="F99" i="1" s="1"/>
  <c r="BD93" i="1"/>
  <c r="BC93" i="1"/>
  <c r="BB93" i="1"/>
  <c r="BA93" i="1"/>
  <c r="AZ93" i="1"/>
  <c r="AY93" i="1"/>
  <c r="AW93" i="1" s="1"/>
  <c r="AX93" i="1"/>
  <c r="AV93" i="1" s="1"/>
  <c r="AU93" i="1"/>
  <c r="AT93" i="1"/>
  <c r="AS93" i="1"/>
  <c r="AR93" i="1"/>
  <c r="AQ93" i="1"/>
  <c r="AP93" i="1"/>
  <c r="AO93" i="1"/>
  <c r="AM93" i="1" s="1"/>
  <c r="AN93" i="1"/>
  <c r="AL93" i="1" s="1"/>
  <c r="AK93" i="1"/>
  <c r="AJ93" i="1"/>
  <c r="AI93" i="1"/>
  <c r="AH93" i="1"/>
  <c r="AG93" i="1"/>
  <c r="AF93" i="1"/>
  <c r="AE93" i="1"/>
  <c r="AC93" i="1" s="1"/>
  <c r="AD93" i="1"/>
  <c r="AB93" i="1" s="1"/>
  <c r="AA93" i="1"/>
  <c r="Z93" i="1"/>
  <c r="Y93" i="1"/>
  <c r="X93" i="1"/>
  <c r="W93" i="1"/>
  <c r="V93" i="1"/>
  <c r="U93" i="1"/>
  <c r="S93" i="1" s="1"/>
  <c r="T93" i="1"/>
  <c r="R93" i="1" s="1"/>
  <c r="Q93" i="1"/>
  <c r="P93" i="1"/>
  <c r="O93" i="1"/>
  <c r="M93" i="1" s="1"/>
  <c r="N93" i="1"/>
  <c r="L93" i="1" s="1"/>
  <c r="K93" i="1"/>
  <c r="I93" i="1"/>
  <c r="G93" i="1" s="1"/>
  <c r="H93" i="1"/>
  <c r="F93" i="1" s="1"/>
  <c r="BD87" i="1"/>
  <c r="BC87" i="1"/>
  <c r="BB87" i="1"/>
  <c r="BA87" i="1"/>
  <c r="AZ87" i="1"/>
  <c r="AY87" i="1"/>
  <c r="AW87" i="1" s="1"/>
  <c r="AX87" i="1"/>
  <c r="AV87" i="1" s="1"/>
  <c r="AU87" i="1"/>
  <c r="AT87" i="1"/>
  <c r="AS87" i="1"/>
  <c r="AR87" i="1"/>
  <c r="AQ87" i="1"/>
  <c r="AP87" i="1"/>
  <c r="AO87" i="1"/>
  <c r="AM87" i="1" s="1"/>
  <c r="AN87" i="1"/>
  <c r="AL87" i="1" s="1"/>
  <c r="AK87" i="1"/>
  <c r="AJ87" i="1"/>
  <c r="AI87" i="1"/>
  <c r="AH87" i="1"/>
  <c r="AG87" i="1"/>
  <c r="AF87" i="1"/>
  <c r="AE87" i="1"/>
  <c r="AC87" i="1" s="1"/>
  <c r="AD87" i="1"/>
  <c r="AB87" i="1" s="1"/>
  <c r="AA87" i="1"/>
  <c r="Z87" i="1"/>
  <c r="Y87" i="1"/>
  <c r="X87" i="1"/>
  <c r="W87" i="1"/>
  <c r="V87" i="1"/>
  <c r="U87" i="1"/>
  <c r="S87" i="1" s="1"/>
  <c r="T87" i="1"/>
  <c r="R87" i="1" s="1"/>
  <c r="Q87" i="1"/>
  <c r="P87" i="1"/>
  <c r="O87" i="1"/>
  <c r="M87" i="1" s="1"/>
  <c r="N87" i="1"/>
  <c r="L87" i="1" s="1"/>
  <c r="K87" i="1"/>
  <c r="I87" i="1"/>
  <c r="G87" i="1" s="1"/>
  <c r="H87" i="1"/>
  <c r="F87" i="1" s="1"/>
  <c r="BD81" i="1"/>
  <c r="BC81" i="1"/>
  <c r="BB81" i="1"/>
  <c r="BA81" i="1"/>
  <c r="AZ81" i="1"/>
  <c r="AY81" i="1"/>
  <c r="AW81" i="1" s="1"/>
  <c r="AX81" i="1"/>
  <c r="AV81" i="1" s="1"/>
  <c r="AU81" i="1"/>
  <c r="AT81" i="1"/>
  <c r="AS81" i="1"/>
  <c r="AR81" i="1"/>
  <c r="AQ81" i="1"/>
  <c r="AP81" i="1"/>
  <c r="AO81" i="1"/>
  <c r="AM81" i="1" s="1"/>
  <c r="AN81" i="1"/>
  <c r="AL81" i="1" s="1"/>
  <c r="AK81" i="1"/>
  <c r="AJ81" i="1"/>
  <c r="AI81" i="1"/>
  <c r="AH81" i="1"/>
  <c r="AG81" i="1"/>
  <c r="AF81" i="1"/>
  <c r="AE81" i="1"/>
  <c r="AC81" i="1" s="1"/>
  <c r="AD81" i="1"/>
  <c r="AB81" i="1" s="1"/>
  <c r="AA81" i="1"/>
  <c r="Z81" i="1"/>
  <c r="Y81" i="1"/>
  <c r="X81" i="1"/>
  <c r="W81" i="1"/>
  <c r="V81" i="1"/>
  <c r="U81" i="1"/>
  <c r="S81" i="1" s="1"/>
  <c r="T81" i="1"/>
  <c r="R81" i="1" s="1"/>
  <c r="Q81" i="1"/>
  <c r="P81" i="1"/>
  <c r="O81" i="1"/>
  <c r="M81" i="1" s="1"/>
  <c r="N81" i="1"/>
  <c r="L81" i="1" s="1"/>
  <c r="K81" i="1"/>
  <c r="I81" i="1"/>
  <c r="G81" i="1" s="1"/>
  <c r="H81" i="1"/>
  <c r="F81" i="1" s="1"/>
  <c r="BD75" i="1"/>
  <c r="BC75" i="1"/>
  <c r="BB75" i="1"/>
  <c r="BA75" i="1"/>
  <c r="AZ75" i="1"/>
  <c r="AY75" i="1"/>
  <c r="AW75" i="1" s="1"/>
  <c r="AX75" i="1"/>
  <c r="AV75" i="1" s="1"/>
  <c r="AU75" i="1"/>
  <c r="AT75" i="1"/>
  <c r="AS75" i="1"/>
  <c r="AR75" i="1"/>
  <c r="AQ75" i="1"/>
  <c r="AP75" i="1"/>
  <c r="AO75" i="1"/>
  <c r="AM75" i="1" s="1"/>
  <c r="AN75" i="1"/>
  <c r="AL75" i="1" s="1"/>
  <c r="AK75" i="1"/>
  <c r="AJ75" i="1"/>
  <c r="AI75" i="1"/>
  <c r="AH75" i="1"/>
  <c r="AG75" i="1"/>
  <c r="AF75" i="1"/>
  <c r="AE75" i="1"/>
  <c r="AC75" i="1" s="1"/>
  <c r="AD75" i="1"/>
  <c r="AB75" i="1" s="1"/>
  <c r="AA75" i="1"/>
  <c r="Z75" i="1"/>
  <c r="Y75" i="1"/>
  <c r="X75" i="1"/>
  <c r="W75" i="1"/>
  <c r="V75" i="1"/>
  <c r="U75" i="1"/>
  <c r="S75" i="1" s="1"/>
  <c r="T75" i="1"/>
  <c r="R75" i="1" s="1"/>
  <c r="Q75" i="1"/>
  <c r="P75" i="1"/>
  <c r="O75" i="1"/>
  <c r="M75" i="1" s="1"/>
  <c r="N75" i="1"/>
  <c r="L75" i="1" s="1"/>
  <c r="K75" i="1"/>
  <c r="I75" i="1"/>
  <c r="G75" i="1" s="1"/>
  <c r="H75" i="1"/>
  <c r="F75" i="1" s="1"/>
  <c r="BD69" i="1"/>
  <c r="BC69" i="1"/>
  <c r="BB69" i="1"/>
  <c r="BA69" i="1"/>
  <c r="AZ69" i="1"/>
  <c r="AY69" i="1"/>
  <c r="AW69" i="1" s="1"/>
  <c r="AX69" i="1"/>
  <c r="AV69" i="1" s="1"/>
  <c r="AU69" i="1"/>
  <c r="AT69" i="1"/>
  <c r="AS69" i="1"/>
  <c r="AR69" i="1"/>
  <c r="AQ69" i="1"/>
  <c r="AP69" i="1"/>
  <c r="AO69" i="1"/>
  <c r="AM69" i="1" s="1"/>
  <c r="AN69" i="1"/>
  <c r="AL69" i="1" s="1"/>
  <c r="AK69" i="1"/>
  <c r="AJ69" i="1"/>
  <c r="AI69" i="1"/>
  <c r="AH69" i="1"/>
  <c r="AG69" i="1"/>
  <c r="AF69" i="1"/>
  <c r="AE69" i="1"/>
  <c r="AC69" i="1" s="1"/>
  <c r="AD69" i="1"/>
  <c r="AB69" i="1" s="1"/>
  <c r="AA69" i="1"/>
  <c r="Z69" i="1"/>
  <c r="Y69" i="1"/>
  <c r="X69" i="1"/>
  <c r="W69" i="1"/>
  <c r="V69" i="1"/>
  <c r="U69" i="1"/>
  <c r="S69" i="1" s="1"/>
  <c r="T69" i="1"/>
  <c r="R69" i="1" s="1"/>
  <c r="Q69" i="1"/>
  <c r="P69" i="1"/>
  <c r="O69" i="1"/>
  <c r="M69" i="1" s="1"/>
  <c r="N69" i="1"/>
  <c r="L69" i="1" s="1"/>
  <c r="K69" i="1"/>
  <c r="I69" i="1"/>
  <c r="G69" i="1" s="1"/>
  <c r="H69" i="1"/>
  <c r="F69" i="1" s="1"/>
  <c r="BD63" i="1"/>
  <c r="BC63" i="1"/>
  <c r="BB63" i="1"/>
  <c r="BA63" i="1"/>
  <c r="AZ63" i="1"/>
  <c r="AY63" i="1"/>
  <c r="AW63" i="1" s="1"/>
  <c r="AX63" i="1"/>
  <c r="AV63" i="1" s="1"/>
  <c r="AU63" i="1"/>
  <c r="AT63" i="1"/>
  <c r="AS63" i="1"/>
  <c r="AR63" i="1"/>
  <c r="AQ63" i="1"/>
  <c r="AP63" i="1"/>
  <c r="AO63" i="1"/>
  <c r="AM63" i="1" s="1"/>
  <c r="AN63" i="1"/>
  <c r="AL63" i="1" s="1"/>
  <c r="AK63" i="1"/>
  <c r="AJ63" i="1"/>
  <c r="AI63" i="1"/>
  <c r="AH63" i="1"/>
  <c r="AG63" i="1"/>
  <c r="AF63" i="1"/>
  <c r="AE63" i="1"/>
  <c r="AC63" i="1" s="1"/>
  <c r="AD63" i="1"/>
  <c r="AB63" i="1" s="1"/>
  <c r="AA63" i="1"/>
  <c r="Z63" i="1"/>
  <c r="Y63" i="1"/>
  <c r="X63" i="1"/>
  <c r="W63" i="1"/>
  <c r="V63" i="1"/>
  <c r="U63" i="1"/>
  <c r="S63" i="1" s="1"/>
  <c r="T63" i="1"/>
  <c r="R63" i="1" s="1"/>
  <c r="Q63" i="1"/>
  <c r="P63" i="1"/>
  <c r="O63" i="1"/>
  <c r="M63" i="1" s="1"/>
  <c r="N63" i="1"/>
  <c r="L63" i="1" s="1"/>
  <c r="K63" i="1"/>
  <c r="I63" i="1"/>
  <c r="G63" i="1" s="1"/>
  <c r="H63" i="1"/>
  <c r="F63" i="1" s="1"/>
  <c r="BD57" i="1"/>
  <c r="BC57" i="1"/>
  <c r="BB57" i="1"/>
  <c r="BA57" i="1"/>
  <c r="AZ57" i="1"/>
  <c r="AY57" i="1"/>
  <c r="AW57" i="1" s="1"/>
  <c r="AX57" i="1"/>
  <c r="AV57" i="1" s="1"/>
  <c r="AU57" i="1"/>
  <c r="AT57" i="1"/>
  <c r="AS57" i="1"/>
  <c r="AR57" i="1"/>
  <c r="AQ57" i="1"/>
  <c r="AP57" i="1"/>
  <c r="AO57" i="1"/>
  <c r="AM57" i="1" s="1"/>
  <c r="AN57" i="1"/>
  <c r="AL57" i="1" s="1"/>
  <c r="AK57" i="1"/>
  <c r="AJ57" i="1"/>
  <c r="AI57" i="1"/>
  <c r="AH57" i="1"/>
  <c r="AG57" i="1"/>
  <c r="AF57" i="1"/>
  <c r="AE57" i="1"/>
  <c r="AC57" i="1" s="1"/>
  <c r="AD57" i="1"/>
  <c r="AB57" i="1" s="1"/>
  <c r="AA57" i="1"/>
  <c r="Z57" i="1"/>
  <c r="Y57" i="1"/>
  <c r="X57" i="1"/>
  <c r="W57" i="1"/>
  <c r="V57" i="1"/>
  <c r="U57" i="1"/>
  <c r="S57" i="1" s="1"/>
  <c r="T57" i="1"/>
  <c r="R57" i="1" s="1"/>
  <c r="Q57" i="1"/>
  <c r="P57" i="1"/>
  <c r="O57" i="1"/>
  <c r="M57" i="1" s="1"/>
  <c r="N57" i="1"/>
  <c r="L57" i="1" s="1"/>
  <c r="K57" i="1"/>
  <c r="I57" i="1"/>
  <c r="G57" i="1" s="1"/>
  <c r="H57" i="1"/>
  <c r="F57" i="1" s="1"/>
  <c r="BD51" i="1"/>
  <c r="BC51" i="1"/>
  <c r="BB51" i="1"/>
  <c r="BA51" i="1"/>
  <c r="AZ51" i="1"/>
  <c r="AY51" i="1"/>
  <c r="AW51" i="1" s="1"/>
  <c r="AX51" i="1"/>
  <c r="AV51" i="1" s="1"/>
  <c r="AU51" i="1"/>
  <c r="AT51" i="1"/>
  <c r="AS51" i="1"/>
  <c r="AR51" i="1"/>
  <c r="AQ51" i="1"/>
  <c r="AP51" i="1"/>
  <c r="AO51" i="1"/>
  <c r="AM51" i="1" s="1"/>
  <c r="AN51" i="1"/>
  <c r="AL51" i="1" s="1"/>
  <c r="AK51" i="1"/>
  <c r="AJ51" i="1"/>
  <c r="AI51" i="1"/>
  <c r="AH51" i="1"/>
  <c r="AG51" i="1"/>
  <c r="AF51" i="1"/>
  <c r="AE51" i="1"/>
  <c r="AC51" i="1" s="1"/>
  <c r="AD51" i="1"/>
  <c r="AB51" i="1" s="1"/>
  <c r="AA51" i="1"/>
  <c r="Z51" i="1"/>
  <c r="Y51" i="1"/>
  <c r="X51" i="1"/>
  <c r="W51" i="1"/>
  <c r="V51" i="1"/>
  <c r="U51" i="1"/>
  <c r="S51" i="1" s="1"/>
  <c r="T51" i="1"/>
  <c r="R51" i="1" s="1"/>
  <c r="Q51" i="1"/>
  <c r="P51" i="1"/>
  <c r="O51" i="1"/>
  <c r="M51" i="1" s="1"/>
  <c r="N51" i="1"/>
  <c r="L51" i="1" s="1"/>
  <c r="K51" i="1"/>
  <c r="I51" i="1"/>
  <c r="G51" i="1" s="1"/>
  <c r="H51" i="1"/>
  <c r="F51" i="1" s="1"/>
  <c r="BD45" i="1"/>
  <c r="BC45" i="1"/>
  <c r="BB45" i="1"/>
  <c r="BA45" i="1"/>
  <c r="AZ45" i="1"/>
  <c r="AY45" i="1"/>
  <c r="AW45" i="1" s="1"/>
  <c r="AX45" i="1"/>
  <c r="AV45" i="1" s="1"/>
  <c r="AU45" i="1"/>
  <c r="AT45" i="1"/>
  <c r="AS45" i="1"/>
  <c r="AR45" i="1"/>
  <c r="AQ45" i="1"/>
  <c r="AP45" i="1"/>
  <c r="AO45" i="1"/>
  <c r="AM45" i="1" s="1"/>
  <c r="AN45" i="1"/>
  <c r="AL45" i="1" s="1"/>
  <c r="AK45" i="1"/>
  <c r="AJ45" i="1"/>
  <c r="AI45" i="1"/>
  <c r="AH45" i="1"/>
  <c r="AG45" i="1"/>
  <c r="AF45" i="1"/>
  <c r="AE45" i="1"/>
  <c r="AC45" i="1" s="1"/>
  <c r="AD45" i="1"/>
  <c r="AB45" i="1" s="1"/>
  <c r="AA45" i="1"/>
  <c r="Z45" i="1"/>
  <c r="Y45" i="1"/>
  <c r="X45" i="1"/>
  <c r="W45" i="1"/>
  <c r="V45" i="1"/>
  <c r="U45" i="1"/>
  <c r="S45" i="1" s="1"/>
  <c r="T45" i="1"/>
  <c r="R45" i="1" s="1"/>
  <c r="Q45" i="1"/>
  <c r="P45" i="1"/>
  <c r="O45" i="1"/>
  <c r="M45" i="1" s="1"/>
  <c r="N45" i="1"/>
  <c r="L45" i="1" s="1"/>
  <c r="K45" i="1"/>
  <c r="I45" i="1"/>
  <c r="G45" i="1" s="1"/>
  <c r="H45" i="1"/>
  <c r="F45" i="1" s="1"/>
  <c r="BD39" i="1"/>
  <c r="BC39" i="1"/>
  <c r="BB39" i="1"/>
  <c r="BA39" i="1"/>
  <c r="AZ39" i="1"/>
  <c r="AY39" i="1"/>
  <c r="AW39" i="1" s="1"/>
  <c r="AX39" i="1"/>
  <c r="AV39" i="1" s="1"/>
  <c r="AU39" i="1"/>
  <c r="AT39" i="1"/>
  <c r="AS39" i="1"/>
  <c r="AR39" i="1"/>
  <c r="AQ39" i="1"/>
  <c r="AP39" i="1"/>
  <c r="AO39" i="1"/>
  <c r="AM39" i="1" s="1"/>
  <c r="AN39" i="1"/>
  <c r="AL39" i="1" s="1"/>
  <c r="AK39" i="1"/>
  <c r="AJ39" i="1"/>
  <c r="AI39" i="1"/>
  <c r="AH39" i="1"/>
  <c r="AG39" i="1"/>
  <c r="AF39" i="1"/>
  <c r="AE39" i="1"/>
  <c r="AC39" i="1" s="1"/>
  <c r="AD39" i="1"/>
  <c r="AB39" i="1" s="1"/>
  <c r="AA39" i="1"/>
  <c r="Z39" i="1"/>
  <c r="Y39" i="1"/>
  <c r="X39" i="1"/>
  <c r="W39" i="1"/>
  <c r="V39" i="1"/>
  <c r="U39" i="1"/>
  <c r="S39" i="1" s="1"/>
  <c r="T39" i="1"/>
  <c r="R39" i="1" s="1"/>
  <c r="Q39" i="1"/>
  <c r="P39" i="1"/>
  <c r="O39" i="1"/>
  <c r="M39" i="1" s="1"/>
  <c r="N39" i="1"/>
  <c r="L39" i="1" s="1"/>
  <c r="K39" i="1"/>
  <c r="I39" i="1"/>
  <c r="G39" i="1" s="1"/>
  <c r="H39" i="1"/>
  <c r="F39" i="1" s="1"/>
  <c r="BD33" i="1"/>
  <c r="BC33" i="1"/>
  <c r="BB33" i="1"/>
  <c r="BA33" i="1"/>
  <c r="AZ33" i="1"/>
  <c r="AY33" i="1"/>
  <c r="AW33" i="1" s="1"/>
  <c r="AX33" i="1"/>
  <c r="AV33" i="1" s="1"/>
  <c r="AU33" i="1"/>
  <c r="AT33" i="1"/>
  <c r="AS33" i="1"/>
  <c r="AR33" i="1"/>
  <c r="AQ33" i="1"/>
  <c r="AP33" i="1"/>
  <c r="AO33" i="1"/>
  <c r="AM33" i="1" s="1"/>
  <c r="AN33" i="1"/>
  <c r="AL33" i="1" s="1"/>
  <c r="AK33" i="1"/>
  <c r="AJ33" i="1"/>
  <c r="AI33" i="1"/>
  <c r="AH33" i="1"/>
  <c r="AG33" i="1"/>
  <c r="AF33" i="1"/>
  <c r="AE33" i="1"/>
  <c r="AC33" i="1" s="1"/>
  <c r="AD33" i="1"/>
  <c r="AB33" i="1" s="1"/>
  <c r="AA33" i="1"/>
  <c r="Z33" i="1"/>
  <c r="Y33" i="1"/>
  <c r="X33" i="1"/>
  <c r="W33" i="1"/>
  <c r="V33" i="1"/>
  <c r="U33" i="1"/>
  <c r="S33" i="1" s="1"/>
  <c r="T33" i="1"/>
  <c r="R33" i="1" s="1"/>
  <c r="Q33" i="1"/>
  <c r="P33" i="1"/>
  <c r="O33" i="1"/>
  <c r="M33" i="1" s="1"/>
  <c r="N33" i="1"/>
  <c r="L33" i="1" s="1"/>
  <c r="K33" i="1"/>
  <c r="I33" i="1"/>
  <c r="G33" i="1" s="1"/>
  <c r="H33" i="1"/>
  <c r="F33" i="1" s="1"/>
  <c r="BD27" i="1"/>
  <c r="BC27" i="1"/>
  <c r="BB27" i="1"/>
  <c r="BA27" i="1"/>
  <c r="AZ27" i="1"/>
  <c r="AY27" i="1"/>
  <c r="AW27" i="1" s="1"/>
  <c r="AX27" i="1"/>
  <c r="AV27" i="1" s="1"/>
  <c r="AU27" i="1"/>
  <c r="AT27" i="1"/>
  <c r="AS27" i="1"/>
  <c r="AR27" i="1"/>
  <c r="AQ27" i="1"/>
  <c r="AP27" i="1"/>
  <c r="AO27" i="1"/>
  <c r="AM27" i="1" s="1"/>
  <c r="AN27" i="1"/>
  <c r="AL27" i="1" s="1"/>
  <c r="AK27" i="1"/>
  <c r="AJ27" i="1"/>
  <c r="AI27" i="1"/>
  <c r="AH27" i="1"/>
  <c r="AG27" i="1"/>
  <c r="AF27" i="1"/>
  <c r="AE27" i="1"/>
  <c r="AC27" i="1" s="1"/>
  <c r="AD27" i="1"/>
  <c r="AB27" i="1" s="1"/>
  <c r="AA27" i="1"/>
  <c r="Z27" i="1"/>
  <c r="Y27" i="1"/>
  <c r="X27" i="1"/>
  <c r="W27" i="1"/>
  <c r="V27" i="1"/>
  <c r="U27" i="1"/>
  <c r="S27" i="1" s="1"/>
  <c r="T27" i="1"/>
  <c r="R27" i="1" s="1"/>
  <c r="Q27" i="1"/>
  <c r="P27" i="1"/>
  <c r="O27" i="1"/>
  <c r="M27" i="1" s="1"/>
  <c r="N27" i="1"/>
  <c r="L27" i="1" s="1"/>
  <c r="K27" i="1"/>
  <c r="I27" i="1"/>
  <c r="G27" i="1" s="1"/>
  <c r="H27" i="1"/>
  <c r="F27" i="1" s="1"/>
  <c r="BD21" i="1"/>
  <c r="BC21" i="1"/>
  <c r="BB21" i="1"/>
  <c r="BA21" i="1"/>
  <c r="AZ21" i="1"/>
  <c r="AY21" i="1"/>
  <c r="AW21" i="1" s="1"/>
  <c r="AX21" i="1"/>
  <c r="AV21" i="1" s="1"/>
  <c r="AU21" i="1"/>
  <c r="AT21" i="1"/>
  <c r="AS21" i="1"/>
  <c r="AR21" i="1"/>
  <c r="AQ21" i="1"/>
  <c r="AP21" i="1"/>
  <c r="AO21" i="1"/>
  <c r="AM21" i="1" s="1"/>
  <c r="AN21" i="1"/>
  <c r="AL21" i="1" s="1"/>
  <c r="AK21" i="1"/>
  <c r="AJ21" i="1"/>
  <c r="AI21" i="1"/>
  <c r="AH21" i="1"/>
  <c r="AG21" i="1"/>
  <c r="AF21" i="1"/>
  <c r="AE21" i="1"/>
  <c r="AC21" i="1" s="1"/>
  <c r="AD21" i="1"/>
  <c r="AB21" i="1" s="1"/>
  <c r="AA21" i="1"/>
  <c r="Z21" i="1"/>
  <c r="Y21" i="1"/>
  <c r="X21" i="1"/>
  <c r="W21" i="1"/>
  <c r="V21" i="1"/>
  <c r="U21" i="1"/>
  <c r="S21" i="1" s="1"/>
  <c r="T21" i="1"/>
  <c r="R21" i="1" s="1"/>
  <c r="Q21" i="1"/>
  <c r="P21" i="1"/>
  <c r="O21" i="1"/>
  <c r="M21" i="1" s="1"/>
  <c r="N21" i="1"/>
  <c r="L21" i="1" s="1"/>
  <c r="K21" i="1"/>
  <c r="I21" i="1"/>
  <c r="G21" i="1" s="1"/>
  <c r="H21" i="1"/>
  <c r="F21" i="1" s="1"/>
  <c r="H9" i="1"/>
  <c r="F9" i="1" s="1"/>
  <c r="I9" i="1"/>
  <c r="G9" i="1" s="1"/>
  <c r="K9" i="1"/>
  <c r="N9" i="1"/>
  <c r="L9" i="1" s="1"/>
  <c r="O9" i="1"/>
  <c r="M9" i="1" s="1"/>
  <c r="P9" i="1"/>
  <c r="Q9" i="1"/>
  <c r="T9" i="1"/>
  <c r="R9" i="1" s="1"/>
  <c r="U9" i="1"/>
  <c r="S9" i="1" s="1"/>
  <c r="V9" i="1"/>
  <c r="W9" i="1"/>
  <c r="X9" i="1"/>
  <c r="Y9" i="1"/>
  <c r="Z9" i="1"/>
  <c r="AA9" i="1"/>
  <c r="AD9" i="1"/>
  <c r="AB9" i="1" s="1"/>
  <c r="AE9" i="1"/>
  <c r="AC9" i="1" s="1"/>
  <c r="AF9" i="1"/>
  <c r="AG9" i="1"/>
  <c r="AH9" i="1"/>
  <c r="AI9" i="1"/>
  <c r="AJ9" i="1"/>
  <c r="AK9" i="1"/>
  <c r="AN9" i="1"/>
  <c r="AL9" i="1" s="1"/>
  <c r="AO9" i="1"/>
  <c r="AM9" i="1" s="1"/>
  <c r="AP9" i="1"/>
  <c r="AQ9" i="1"/>
  <c r="AR9" i="1"/>
  <c r="AS9" i="1"/>
  <c r="AT9" i="1"/>
  <c r="AU9" i="1"/>
  <c r="AX9" i="1"/>
  <c r="AV9" i="1" s="1"/>
  <c r="AY9" i="1"/>
  <c r="AW9" i="1" s="1"/>
  <c r="AZ9" i="1"/>
  <c r="BA9" i="1"/>
  <c r="BB9" i="1"/>
  <c r="BC9" i="1"/>
  <c r="BD9" i="1"/>
  <c r="F294" i="1" l="1"/>
  <c r="G294" i="1"/>
  <c r="R294" i="1"/>
  <c r="S294" i="1"/>
  <c r="AV294" i="1"/>
  <c r="AW294" i="1"/>
  <c r="AB294" i="1"/>
  <c r="AC294" i="1"/>
  <c r="AM294" i="1"/>
  <c r="AL294" i="1"/>
  <c r="AL100" i="1"/>
  <c r="G100" i="1"/>
  <c r="L100" i="1"/>
  <c r="L295" i="1" s="1"/>
  <c r="AB100" i="1"/>
  <c r="M100" i="1"/>
  <c r="M295" i="1" s="1"/>
  <c r="AC100" i="1"/>
  <c r="R100" i="1"/>
  <c r="AV100" i="1"/>
  <c r="S100" i="1"/>
  <c r="AW100" i="1"/>
  <c r="F100" i="1"/>
  <c r="AM100" i="1"/>
  <c r="BK251" i="1"/>
  <c r="BK257" i="1"/>
  <c r="BK227" i="1"/>
  <c r="BK275" i="1"/>
  <c r="BK281" i="1"/>
  <c r="BK287" i="1"/>
  <c r="BK221" i="1"/>
  <c r="BK245" i="1"/>
  <c r="BK215" i="1"/>
  <c r="BK239" i="1"/>
  <c r="BK269" i="1"/>
  <c r="BK293" i="1"/>
  <c r="AY100" i="1"/>
  <c r="U100" i="1"/>
  <c r="BK233" i="1"/>
  <c r="BK209" i="1"/>
  <c r="AU100" i="1"/>
  <c r="Q100" i="1"/>
  <c r="Y294" i="1"/>
  <c r="AO294" i="1"/>
  <c r="BC294" i="1"/>
  <c r="T100" i="1"/>
  <c r="AF100" i="1"/>
  <c r="P100" i="1"/>
  <c r="Z197" i="1"/>
  <c r="AP197" i="1"/>
  <c r="BD197" i="1"/>
  <c r="Z294" i="1"/>
  <c r="AP294" i="1"/>
  <c r="AE100" i="1"/>
  <c r="O100" i="1"/>
  <c r="K197" i="1"/>
  <c r="AA197" i="1"/>
  <c r="AQ197" i="1"/>
  <c r="K100" i="1"/>
  <c r="AX100" i="1"/>
  <c r="AP100" i="1"/>
  <c r="P197" i="1"/>
  <c r="AF197" i="1"/>
  <c r="AT197" i="1"/>
  <c r="P294" i="1"/>
  <c r="AF294" i="1"/>
  <c r="AT294" i="1"/>
  <c r="AD100" i="1"/>
  <c r="Q197" i="1"/>
  <c r="AG197" i="1"/>
  <c r="AU197" i="1"/>
  <c r="Q294" i="1"/>
  <c r="AG294" i="1"/>
  <c r="AU294" i="1"/>
  <c r="AA100" i="1"/>
  <c r="AO100" i="1"/>
  <c r="AN100" i="1"/>
  <c r="N100" i="1"/>
  <c r="AK100" i="1"/>
  <c r="U294" i="1"/>
  <c r="AY294" i="1"/>
  <c r="AZ100" i="1"/>
  <c r="V100" i="1"/>
  <c r="V197" i="1"/>
  <c r="AJ197" i="1"/>
  <c r="AZ197" i="1"/>
  <c r="K294" i="1"/>
  <c r="O294" i="1"/>
  <c r="AE294" i="1"/>
  <c r="AS294" i="1"/>
  <c r="AH197" i="1"/>
  <c r="T197" i="1"/>
  <c r="AX197" i="1"/>
  <c r="U197" i="1"/>
  <c r="AI197" i="1"/>
  <c r="AY197" i="1"/>
  <c r="T294" i="1"/>
  <c r="AH294" i="1"/>
  <c r="AX294" i="1"/>
  <c r="AI294" i="1"/>
  <c r="W197" i="1"/>
  <c r="AK197" i="1"/>
  <c r="BA197" i="1"/>
  <c r="V294" i="1"/>
  <c r="AJ294" i="1"/>
  <c r="AZ294" i="1"/>
  <c r="X197" i="1"/>
  <c r="AN197" i="1"/>
  <c r="BB197" i="1"/>
  <c r="BK203" i="1"/>
  <c r="W294" i="1"/>
  <c r="AK294" i="1"/>
  <c r="BA294" i="1"/>
  <c r="Y197" i="1"/>
  <c r="AO197" i="1"/>
  <c r="BC197" i="1"/>
  <c r="X294" i="1"/>
  <c r="AN294" i="1"/>
  <c r="BB294" i="1"/>
  <c r="BD294" i="1"/>
  <c r="AD197" i="1"/>
  <c r="AR197" i="1"/>
  <c r="AA294" i="1"/>
  <c r="AQ294" i="1"/>
  <c r="N197" i="1"/>
  <c r="O197" i="1"/>
  <c r="AE197" i="1"/>
  <c r="AS197" i="1"/>
  <c r="N294" i="1"/>
  <c r="AD294" i="1"/>
  <c r="AR294" i="1"/>
  <c r="H294" i="1"/>
  <c r="I294" i="1"/>
  <c r="J294" i="1"/>
  <c r="J197" i="1"/>
  <c r="H197" i="1"/>
  <c r="I197" i="1"/>
  <c r="H100" i="1"/>
  <c r="I100" i="1"/>
  <c r="DK281" i="4"/>
  <c r="DK184" i="4"/>
  <c r="DK257" i="4"/>
  <c r="DJ142" i="4"/>
  <c r="DK130" i="4"/>
  <c r="DK160" i="4"/>
  <c r="DK275" i="4"/>
  <c r="DK106" i="4"/>
  <c r="DJ178" i="4"/>
  <c r="DK178" i="4"/>
  <c r="DK209" i="4"/>
  <c r="DJ154" i="4"/>
  <c r="AA292" i="4"/>
  <c r="AA291" i="4"/>
  <c r="DJ293" i="4"/>
  <c r="AA290" i="4"/>
  <c r="AA289" i="4"/>
  <c r="AA265" i="4"/>
  <c r="BK33" i="1"/>
  <c r="BK69" i="1"/>
  <c r="BK118" i="1"/>
  <c r="BK166" i="1"/>
  <c r="BK142" i="1"/>
  <c r="BK124" i="1"/>
  <c r="BK172" i="1"/>
  <c r="BK196" i="1"/>
  <c r="BK148" i="1"/>
  <c r="BK106" i="1"/>
  <c r="BK130" i="1"/>
  <c r="BK154" i="1"/>
  <c r="BK178" i="1"/>
  <c r="BK112" i="1"/>
  <c r="BK136" i="1"/>
  <c r="BK160" i="1"/>
  <c r="BK184" i="1"/>
  <c r="AA188" i="4"/>
  <c r="DI171" i="4"/>
  <c r="BK81" i="1"/>
  <c r="BK93" i="1"/>
  <c r="BK57" i="1"/>
  <c r="BK27" i="1"/>
  <c r="BK87" i="1"/>
  <c r="BK75" i="1"/>
  <c r="BK63" i="1"/>
  <c r="BK51" i="1"/>
  <c r="BK45" i="1"/>
  <c r="BK39" i="1"/>
  <c r="BK21" i="1"/>
  <c r="DJ87" i="4"/>
  <c r="AA123" i="4"/>
  <c r="AA117" i="4"/>
  <c r="AA107" i="4"/>
  <c r="AA109" i="4"/>
  <c r="AA176" i="4"/>
  <c r="AA185" i="4"/>
  <c r="AA186" i="4"/>
  <c r="AA187" i="4"/>
  <c r="AA182" i="4"/>
  <c r="AA181" i="4"/>
  <c r="AA151" i="4"/>
  <c r="AA167" i="4"/>
  <c r="AA168" i="4"/>
  <c r="AA170" i="4"/>
  <c r="AA162" i="4"/>
  <c r="AA163" i="4"/>
  <c r="AA164" i="4"/>
  <c r="AA165" i="4"/>
  <c r="AA155" i="4"/>
  <c r="AA157" i="4"/>
  <c r="AA159" i="4"/>
  <c r="AA143" i="4"/>
  <c r="AA145" i="4"/>
  <c r="AA102" i="4"/>
  <c r="AA103" i="4"/>
  <c r="AA104" i="4"/>
  <c r="AA105" i="4"/>
  <c r="AA120" i="4"/>
  <c r="AA121" i="4"/>
  <c r="AA122" i="4"/>
  <c r="AA114" i="4"/>
  <c r="AA115" i="4"/>
  <c r="AA116" i="4"/>
  <c r="AA111" i="4"/>
  <c r="AA108" i="4"/>
  <c r="AA174" i="4"/>
  <c r="AA175" i="4"/>
  <c r="AA177" i="4"/>
  <c r="AA173" i="4"/>
  <c r="AA192" i="4"/>
  <c r="AA193" i="4"/>
  <c r="AA194" i="4"/>
  <c r="AA189" i="4"/>
  <c r="AA183" i="4"/>
  <c r="AA179" i="4"/>
  <c r="AA180" i="4"/>
  <c r="AA149" i="4"/>
  <c r="AA150" i="4"/>
  <c r="AA152" i="4"/>
  <c r="AA153" i="4"/>
  <c r="AA169" i="4"/>
  <c r="AA161" i="4"/>
  <c r="AA156" i="4"/>
  <c r="AA158" i="4"/>
  <c r="AA125" i="4"/>
  <c r="AA126" i="4"/>
  <c r="AA127" i="4"/>
  <c r="AA128" i="4"/>
  <c r="DI146" i="4"/>
  <c r="AA147" i="4"/>
  <c r="AA144" i="4"/>
  <c r="AA140" i="4"/>
  <c r="AA139" i="4"/>
  <c r="AA141" i="4"/>
  <c r="AA138" i="4"/>
  <c r="DI132" i="4"/>
  <c r="AA133" i="4"/>
  <c r="AA134" i="4"/>
  <c r="AA135" i="4"/>
  <c r="AA195" i="4"/>
  <c r="DI96" i="4"/>
  <c r="DK96" i="4"/>
  <c r="DI83" i="4"/>
  <c r="DK83" i="4"/>
  <c r="DI76" i="4"/>
  <c r="DK76" i="4"/>
  <c r="AA95" i="4"/>
  <c r="DK95" i="4"/>
  <c r="DI88" i="4"/>
  <c r="DK88" i="4"/>
  <c r="DI89" i="4"/>
  <c r="DK89" i="4"/>
  <c r="DI80" i="4"/>
  <c r="DK80" i="4"/>
  <c r="AA94" i="4"/>
  <c r="DK94" i="4"/>
  <c r="DI86" i="4"/>
  <c r="DK86" i="4"/>
  <c r="DI79" i="4"/>
  <c r="DK79" i="4"/>
  <c r="DI92" i="4"/>
  <c r="DK92" i="4"/>
  <c r="DI85" i="4"/>
  <c r="DK85" i="4"/>
  <c r="AA98" i="4"/>
  <c r="DK98" i="4"/>
  <c r="DI78" i="4"/>
  <c r="DK78" i="4"/>
  <c r="DI91" i="4"/>
  <c r="DK91" i="4"/>
  <c r="DI82" i="4"/>
  <c r="DK82" i="4"/>
  <c r="DI97" i="4"/>
  <c r="DK97" i="4"/>
  <c r="AA84" i="4"/>
  <c r="DK84" i="4"/>
  <c r="DI77" i="4"/>
  <c r="DK77" i="4"/>
  <c r="AA78" i="4"/>
  <c r="DI90" i="4"/>
  <c r="DK90" i="4"/>
  <c r="AA89" i="4"/>
  <c r="DI74" i="4"/>
  <c r="DK74" i="4"/>
  <c r="DI73" i="4"/>
  <c r="DK73" i="4"/>
  <c r="DI72" i="4"/>
  <c r="DK72" i="4"/>
  <c r="DI71" i="4"/>
  <c r="DK71" i="4"/>
  <c r="AA74" i="4"/>
  <c r="DI70" i="4"/>
  <c r="DK70" i="4"/>
  <c r="DI66" i="4"/>
  <c r="DK66" i="4"/>
  <c r="DI65" i="4"/>
  <c r="DK65" i="4"/>
  <c r="DI64" i="4"/>
  <c r="DK64" i="4"/>
  <c r="AA66" i="4"/>
  <c r="DI68" i="4"/>
  <c r="DK68" i="4"/>
  <c r="DI67" i="4"/>
  <c r="DK67" i="4"/>
  <c r="DI59" i="4"/>
  <c r="DK59" i="4"/>
  <c r="DI58" i="4"/>
  <c r="DK58" i="4"/>
  <c r="AA58" i="4"/>
  <c r="DI62" i="4"/>
  <c r="DK62" i="4"/>
  <c r="DI61" i="4"/>
  <c r="DK61" i="4"/>
  <c r="DI60" i="4"/>
  <c r="DK60" i="4"/>
  <c r="DI56" i="4"/>
  <c r="DK56" i="4"/>
  <c r="DI55" i="4"/>
  <c r="DK55" i="4"/>
  <c r="DI54" i="4"/>
  <c r="DK54" i="4"/>
  <c r="DI53" i="4"/>
  <c r="DK53" i="4"/>
  <c r="AA56" i="4"/>
  <c r="DI52" i="4"/>
  <c r="DK52" i="4"/>
  <c r="DI50" i="4"/>
  <c r="DK50" i="4"/>
  <c r="DI49" i="4"/>
  <c r="DK49" i="4"/>
  <c r="DI48" i="4"/>
  <c r="DK48" i="4"/>
  <c r="DI47" i="4"/>
  <c r="DK47" i="4"/>
  <c r="DI46" i="4"/>
  <c r="DK46" i="4"/>
  <c r="DI43" i="4"/>
  <c r="DK43" i="4"/>
  <c r="AA42" i="4"/>
  <c r="DK42" i="4"/>
  <c r="DI41" i="4"/>
  <c r="DK41" i="4"/>
  <c r="AA40" i="4"/>
  <c r="DK40" i="4"/>
  <c r="DI44" i="4"/>
  <c r="DK44" i="4"/>
  <c r="DI35" i="4"/>
  <c r="DK35" i="4"/>
  <c r="AA35" i="4"/>
  <c r="DI34" i="4"/>
  <c r="DK34" i="4"/>
  <c r="DI38" i="4"/>
  <c r="DK38" i="4"/>
  <c r="DI37" i="4"/>
  <c r="DK37" i="4"/>
  <c r="DI36" i="4"/>
  <c r="DK36" i="4"/>
  <c r="AA28" i="4"/>
  <c r="DK28" i="4"/>
  <c r="DI32" i="4"/>
  <c r="DK32" i="4"/>
  <c r="DI31" i="4"/>
  <c r="DK31" i="4"/>
  <c r="DI30" i="4"/>
  <c r="DK30" i="4"/>
  <c r="DI29" i="4"/>
  <c r="DK29" i="4"/>
  <c r="DI25" i="4"/>
  <c r="DK25" i="4"/>
  <c r="DI26" i="4"/>
  <c r="DK26" i="4"/>
  <c r="DI24" i="4"/>
  <c r="DK24" i="4"/>
  <c r="DI23" i="4"/>
  <c r="DK23" i="4"/>
  <c r="AA22" i="4"/>
  <c r="DK22" i="4"/>
  <c r="AA23" i="4"/>
  <c r="AA25" i="4"/>
  <c r="DI18" i="4"/>
  <c r="DK18" i="4"/>
  <c r="DI17" i="4"/>
  <c r="DK17" i="4"/>
  <c r="AA16" i="4"/>
  <c r="DK16" i="4"/>
  <c r="DI19" i="4"/>
  <c r="DK19" i="4"/>
  <c r="DI20" i="4"/>
  <c r="DK20" i="4"/>
  <c r="DI10" i="4"/>
  <c r="DK10" i="4"/>
  <c r="DI14" i="4"/>
  <c r="DK14" i="4"/>
  <c r="DI13" i="4"/>
  <c r="DK13" i="4"/>
  <c r="AA13" i="4"/>
  <c r="DI12" i="4"/>
  <c r="DK12" i="4"/>
  <c r="DI11" i="4"/>
  <c r="DK11" i="4"/>
  <c r="DI7" i="4"/>
  <c r="DK7" i="4"/>
  <c r="AA6" i="4"/>
  <c r="DK6" i="4"/>
  <c r="DI5" i="4"/>
  <c r="DK5" i="4"/>
  <c r="DI8" i="4"/>
  <c r="DK8" i="4"/>
  <c r="AA267" i="4"/>
  <c r="AA266" i="4"/>
  <c r="AA274" i="4"/>
  <c r="AA275" i="4" s="1"/>
  <c r="DI98" i="4"/>
  <c r="AA96" i="4"/>
  <c r="AA97" i="4"/>
  <c r="AA24" i="4"/>
  <c r="AA26" i="4"/>
  <c r="DI16" i="4"/>
  <c r="AA17" i="4"/>
  <c r="AA18" i="4"/>
  <c r="AA19" i="4"/>
  <c r="AA10" i="4"/>
  <c r="AA14" i="4"/>
  <c r="AA79" i="4"/>
  <c r="AA80" i="4"/>
  <c r="AA76" i="4"/>
  <c r="AA90" i="4"/>
  <c r="AA91" i="4"/>
  <c r="AA92" i="4"/>
  <c r="AA88" i="4"/>
  <c r="AA82" i="4"/>
  <c r="AA83" i="4"/>
  <c r="AA85" i="4"/>
  <c r="AA86" i="4"/>
  <c r="AA52" i="4"/>
  <c r="AA53" i="4"/>
  <c r="AA54" i="4"/>
  <c r="AA55" i="4"/>
  <c r="AA70" i="4"/>
  <c r="AA71" i="4"/>
  <c r="AA72" i="4"/>
  <c r="AA73" i="4"/>
  <c r="AA64" i="4"/>
  <c r="AA65" i="4"/>
  <c r="AA67" i="4"/>
  <c r="AA68" i="4"/>
  <c r="AA61" i="4"/>
  <c r="AA62" i="4"/>
  <c r="AA59" i="4"/>
  <c r="AA31" i="4"/>
  <c r="AA29" i="4"/>
  <c r="AA30" i="4"/>
  <c r="AA46" i="4"/>
  <c r="AA49" i="4"/>
  <c r="AA47" i="4"/>
  <c r="DI42" i="4"/>
  <c r="AA41" i="4"/>
  <c r="AA43" i="4"/>
  <c r="AA44" i="4"/>
  <c r="AA34" i="4"/>
  <c r="AA36" i="4"/>
  <c r="AA37" i="4"/>
  <c r="AA38" i="4"/>
  <c r="DI6" i="4"/>
  <c r="AA8" i="4"/>
  <c r="AA7" i="4"/>
  <c r="AA5" i="4"/>
  <c r="DI214" i="4"/>
  <c r="BK190" i="1"/>
  <c r="BK99" i="1"/>
  <c r="BK15" i="1"/>
  <c r="AA239" i="4"/>
  <c r="DJ203" i="4"/>
  <c r="DK154" i="4"/>
  <c r="AA227" i="4"/>
  <c r="DJ196" i="4"/>
  <c r="DJ124" i="4"/>
  <c r="DK227" i="4"/>
  <c r="DJ257" i="4"/>
  <c r="DJ251" i="4"/>
  <c r="DJ227" i="4"/>
  <c r="DK112" i="4"/>
  <c r="DJ63" i="4"/>
  <c r="DK215" i="4"/>
  <c r="DJ172" i="4"/>
  <c r="DJ81" i="4"/>
  <c r="DK203" i="4"/>
  <c r="DJ106" i="4"/>
  <c r="DJ15" i="4"/>
  <c r="DJ269" i="4"/>
  <c r="DJ221" i="4"/>
  <c r="DJ148" i="4"/>
  <c r="DH99" i="4"/>
  <c r="DJ51" i="4"/>
  <c r="DJ27" i="4"/>
  <c r="DJ275" i="4"/>
  <c r="DH27" i="4"/>
  <c r="DK239" i="4"/>
  <c r="AA209" i="4"/>
  <c r="AA281" i="4"/>
  <c r="DI243" i="4"/>
  <c r="DI223" i="4"/>
  <c r="DJ112" i="4"/>
  <c r="DH93" i="4"/>
  <c r="DJ75" i="4"/>
  <c r="DJ39" i="4"/>
  <c r="DH21" i="4"/>
  <c r="DJ215" i="4"/>
  <c r="DI110" i="4"/>
  <c r="DJ99" i="4"/>
  <c r="DH75" i="4"/>
  <c r="DH57" i="4"/>
  <c r="DH39" i="4"/>
  <c r="DI22" i="4"/>
  <c r="DK269" i="4"/>
  <c r="DK190" i="4"/>
  <c r="DH51" i="4"/>
  <c r="AA257" i="4"/>
  <c r="DJ190" i="4"/>
  <c r="DK172" i="4"/>
  <c r="DK118" i="4"/>
  <c r="AA215" i="4"/>
  <c r="DK293" i="4"/>
  <c r="DJ281" i="4"/>
  <c r="DK245" i="4"/>
  <c r="DJ160" i="4"/>
  <c r="DK142" i="4"/>
  <c r="DJ118" i="4"/>
  <c r="DJ57" i="4"/>
  <c r="DJ33" i="4"/>
  <c r="AA245" i="4"/>
  <c r="AA287" i="4"/>
  <c r="DK263" i="4"/>
  <c r="DJ245" i="4"/>
  <c r="DJ130" i="4"/>
  <c r="DH33" i="4"/>
  <c r="DK233" i="4"/>
  <c r="DH87" i="4"/>
  <c r="DH63" i="4"/>
  <c r="AA233" i="4"/>
  <c r="DJ233" i="4"/>
  <c r="DK221" i="4"/>
  <c r="DJ69" i="4"/>
  <c r="DJ45" i="4"/>
  <c r="DK196" i="4"/>
  <c r="DJ184" i="4"/>
  <c r="DK166" i="4"/>
  <c r="DK148" i="4"/>
  <c r="DJ93" i="4"/>
  <c r="DH45" i="4"/>
  <c r="DJ21" i="4"/>
  <c r="AA221" i="4"/>
  <c r="AA263" i="4"/>
  <c r="DK287" i="4"/>
  <c r="DJ263" i="4"/>
  <c r="DJ166" i="4"/>
  <c r="DK136" i="4"/>
  <c r="AA251" i="4"/>
  <c r="DJ287" i="4"/>
  <c r="DK251" i="4"/>
  <c r="DJ239" i="4"/>
  <c r="DJ136" i="4"/>
  <c r="DK124" i="4"/>
  <c r="DH69" i="4"/>
  <c r="DI282" i="4"/>
  <c r="DI213" i="4"/>
  <c r="DI113" i="4"/>
  <c r="DI94" i="4"/>
  <c r="DJ9" i="4"/>
  <c r="DI288" i="4"/>
  <c r="DI216" i="4"/>
  <c r="DI191" i="4"/>
  <c r="DI119" i="4"/>
  <c r="DI28" i="4"/>
  <c r="DH81" i="4"/>
  <c r="DJ209" i="4"/>
  <c r="DI131" i="4"/>
  <c r="DI40" i="4"/>
  <c r="DH15" i="4"/>
  <c r="DI234" i="4"/>
  <c r="DI137" i="4"/>
  <c r="AA203" i="4"/>
  <c r="AS100" i="1"/>
  <c r="BB100" i="1"/>
  <c r="AT100" i="1"/>
  <c r="AR100" i="1"/>
  <c r="BA100" i="1"/>
  <c r="AQ100" i="1"/>
  <c r="BD100" i="1"/>
  <c r="BC100" i="1"/>
  <c r="BK9" i="1"/>
  <c r="BD196" i="4"/>
  <c r="BD190" i="4"/>
  <c r="BD184" i="4"/>
  <c r="BD178" i="4"/>
  <c r="BD172" i="4"/>
  <c r="BD166" i="4"/>
  <c r="BD160" i="4"/>
  <c r="BD154" i="4"/>
  <c r="BD148" i="4"/>
  <c r="BD142" i="4"/>
  <c r="BD136" i="4"/>
  <c r="BD130" i="4"/>
  <c r="BD124" i="4"/>
  <c r="BD118" i="4"/>
  <c r="BD112" i="4"/>
  <c r="BD106" i="4"/>
  <c r="AZ295" i="1" l="1"/>
  <c r="P295" i="1"/>
  <c r="AP295" i="1"/>
  <c r="G295" i="1"/>
  <c r="F295" i="1"/>
  <c r="J295" i="1"/>
  <c r="AF295" i="1"/>
  <c r="S295" i="1"/>
  <c r="R295" i="1"/>
  <c r="AV295" i="1"/>
  <c r="AY295" i="1"/>
  <c r="AW295" i="1"/>
  <c r="AC295" i="1"/>
  <c r="AB295" i="1"/>
  <c r="AE295" i="1"/>
  <c r="AL295" i="1"/>
  <c r="AM295" i="1"/>
  <c r="AO295" i="1"/>
  <c r="O295" i="1"/>
  <c r="BD295" i="1"/>
  <c r="AD295" i="1"/>
  <c r="AN295" i="1"/>
  <c r="V295" i="1"/>
  <c r="Q295" i="1"/>
  <c r="BB295" i="1"/>
  <c r="U295" i="1"/>
  <c r="AQ295" i="1"/>
  <c r="AR295" i="1"/>
  <c r="AX295" i="1"/>
  <c r="AS295" i="1"/>
  <c r="BC295" i="1"/>
  <c r="T295" i="1"/>
  <c r="K295" i="1"/>
  <c r="BA295" i="1"/>
  <c r="I295" i="1"/>
  <c r="N295" i="1"/>
  <c r="H295" i="1"/>
  <c r="AK295" i="1"/>
  <c r="AT295" i="1"/>
  <c r="AA295" i="1"/>
  <c r="AU295" i="1"/>
  <c r="DK294" i="4"/>
  <c r="DJ294" i="4"/>
  <c r="DJ295" i="4" s="1"/>
  <c r="DI197" i="4"/>
  <c r="DI294" i="4"/>
  <c r="BK197" i="1"/>
  <c r="BK294" i="1"/>
  <c r="AA21" i="4"/>
  <c r="AA112" i="4"/>
  <c r="DK75" i="4"/>
  <c r="DK45" i="4"/>
  <c r="DK99" i="4"/>
  <c r="DK57" i="4"/>
  <c r="DK21" i="4"/>
  <c r="DK15" i="4"/>
  <c r="AA293" i="4"/>
  <c r="AA33" i="4"/>
  <c r="DK51" i="4"/>
  <c r="AA81" i="4"/>
  <c r="DK81" i="4"/>
  <c r="AA190" i="4"/>
  <c r="AA172" i="4"/>
  <c r="AA160" i="4"/>
  <c r="AA87" i="4"/>
  <c r="AA51" i="4"/>
  <c r="DK93" i="4"/>
  <c r="AA99" i="4"/>
  <c r="DK33" i="4"/>
  <c r="AA63" i="4"/>
  <c r="DK27" i="4"/>
  <c r="AA15" i="4"/>
  <c r="DK39" i="4"/>
  <c r="DK63" i="4"/>
  <c r="AA106" i="4"/>
  <c r="AA124" i="4"/>
  <c r="AA118" i="4"/>
  <c r="AA178" i="4"/>
  <c r="AA154" i="4"/>
  <c r="AA166" i="4"/>
  <c r="AA130" i="4"/>
  <c r="AA148" i="4"/>
  <c r="AA142" i="4"/>
  <c r="AA136" i="4"/>
  <c r="AA196" i="4"/>
  <c r="AA184" i="4"/>
  <c r="AA93" i="4"/>
  <c r="DK87" i="4"/>
  <c r="DK69" i="4"/>
  <c r="AA69" i="4"/>
  <c r="DJ100" i="4"/>
  <c r="AA57" i="4"/>
  <c r="AA39" i="4"/>
  <c r="AA27" i="4"/>
  <c r="AA269" i="4"/>
  <c r="AA75" i="4"/>
  <c r="AA45" i="4"/>
  <c r="AI100" i="1"/>
  <c r="AI295" i="1" s="1"/>
  <c r="AG100" i="1"/>
  <c r="AG295" i="1" s="1"/>
  <c r="AH100" i="1"/>
  <c r="AH295" i="1" s="1"/>
  <c r="W100" i="1"/>
  <c r="W295" i="1" s="1"/>
  <c r="Y100" i="1"/>
  <c r="Y295" i="1" s="1"/>
  <c r="Z100" i="1"/>
  <c r="Z295" i="1" s="1"/>
  <c r="X100" i="1"/>
  <c r="X295" i="1" s="1"/>
  <c r="AJ100" i="1"/>
  <c r="AJ295" i="1" s="1"/>
  <c r="BK295" i="1" l="1"/>
  <c r="AA294" i="4"/>
  <c r="BK100" i="1"/>
  <c r="CD293" i="4"/>
  <c r="CD287" i="4"/>
  <c r="CD281" i="4"/>
  <c r="CD275" i="4"/>
  <c r="CD269" i="4"/>
  <c r="CD263" i="4"/>
  <c r="CD221" i="4"/>
  <c r="CD148" i="4"/>
  <c r="CD124" i="4"/>
  <c r="CD118" i="4"/>
  <c r="CD93" i="4"/>
  <c r="CD99" i="4"/>
  <c r="AN293" i="4" l="1"/>
  <c r="AN287" i="4"/>
  <c r="BB293" i="4" l="1"/>
  <c r="BB287" i="4"/>
  <c r="BB275" i="4"/>
  <c r="BB269" i="4"/>
  <c r="BB263" i="4"/>
  <c r="BB221" i="4"/>
  <c r="BB148" i="4"/>
  <c r="BB136" i="4"/>
  <c r="BB130" i="4"/>
  <c r="BB124" i="4"/>
  <c r="BB118" i="4"/>
  <c r="BB99" i="4"/>
  <c r="CS14" i="4" l="1"/>
  <c r="BQ14" i="4"/>
  <c r="BC14" i="4"/>
  <c r="CE14" i="4"/>
  <c r="BQ294" i="3"/>
  <c r="BP294" i="3"/>
  <c r="BO294" i="3"/>
  <c r="BN294" i="3"/>
  <c r="BM294" i="3"/>
  <c r="BL294" i="3"/>
  <c r="BK294" i="3"/>
  <c r="BJ294" i="3"/>
  <c r="BI294" i="3"/>
  <c r="BH294" i="3"/>
  <c r="BG294" i="3"/>
  <c r="BF294" i="3"/>
  <c r="BE294" i="3"/>
  <c r="BD294" i="3"/>
  <c r="BC294" i="3"/>
  <c r="BB294" i="3"/>
  <c r="BA294" i="3"/>
  <c r="AZ294" i="3"/>
  <c r="AY294" i="3"/>
  <c r="AX294" i="3"/>
  <c r="AW294" i="3"/>
  <c r="AV294" i="3"/>
  <c r="AU294" i="3"/>
  <c r="AT294" i="3"/>
  <c r="AS294" i="3"/>
  <c r="AR294" i="3"/>
  <c r="AQ294" i="3"/>
  <c r="AP294" i="3"/>
  <c r="AO294" i="3"/>
  <c r="AN294" i="3"/>
  <c r="AM294" i="3"/>
  <c r="AL294" i="3"/>
  <c r="AK294" i="3"/>
  <c r="AJ294" i="3"/>
  <c r="AI294" i="3"/>
  <c r="AH294" i="3"/>
  <c r="AG294" i="3"/>
  <c r="AF294" i="3"/>
  <c r="AE294" i="3"/>
  <c r="AD294" i="3"/>
  <c r="AC294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BQ197" i="3"/>
  <c r="BP197" i="3"/>
  <c r="BO197" i="3"/>
  <c r="BN197" i="3"/>
  <c r="BM197" i="3"/>
  <c r="BL197" i="3"/>
  <c r="BK197" i="3"/>
  <c r="BJ197" i="3"/>
  <c r="BI197" i="3"/>
  <c r="BH197" i="3"/>
  <c r="BG197" i="3"/>
  <c r="BF197" i="3"/>
  <c r="BE197" i="3"/>
  <c r="BD197" i="3"/>
  <c r="BC197" i="3"/>
  <c r="BB197" i="3"/>
  <c r="BA197" i="3"/>
  <c r="AZ197" i="3"/>
  <c r="AY197" i="3"/>
  <c r="AX197" i="3"/>
  <c r="AW197" i="3"/>
  <c r="AV197" i="3"/>
  <c r="AU197" i="3"/>
  <c r="AT197" i="3"/>
  <c r="AS197" i="3"/>
  <c r="AR197" i="3"/>
  <c r="AQ197" i="3"/>
  <c r="AP197" i="3"/>
  <c r="AO197" i="3"/>
  <c r="AN197" i="3"/>
  <c r="AM197" i="3"/>
  <c r="AL197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E100" i="3"/>
  <c r="BQ293" i="3"/>
  <c r="BP293" i="3"/>
  <c r="BO293" i="3"/>
  <c r="BN293" i="3"/>
  <c r="BM293" i="3"/>
  <c r="BL293" i="3"/>
  <c r="BK293" i="3"/>
  <c r="BJ293" i="3"/>
  <c r="BI293" i="3"/>
  <c r="BH293" i="3"/>
  <c r="BG293" i="3"/>
  <c r="BF293" i="3"/>
  <c r="BE293" i="3"/>
  <c r="BD293" i="3"/>
  <c r="BC293" i="3"/>
  <c r="BB293" i="3"/>
  <c r="BA293" i="3"/>
  <c r="AZ293" i="3"/>
  <c r="AY293" i="3"/>
  <c r="AX293" i="3"/>
  <c r="AW293" i="3"/>
  <c r="AV293" i="3"/>
  <c r="AU293" i="3"/>
  <c r="AT293" i="3"/>
  <c r="AS293" i="3"/>
  <c r="AR293" i="3"/>
  <c r="AQ293" i="3"/>
  <c r="AP293" i="3"/>
  <c r="AO293" i="3"/>
  <c r="AN293" i="3"/>
  <c r="AM293" i="3"/>
  <c r="AL293" i="3"/>
  <c r="AK293" i="3"/>
  <c r="AJ293" i="3"/>
  <c r="AI293" i="3"/>
  <c r="AH293" i="3"/>
  <c r="AG293" i="3"/>
  <c r="AF293" i="3"/>
  <c r="AE293" i="3"/>
  <c r="AD293" i="3"/>
  <c r="AC293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BQ287" i="3"/>
  <c r="BP287" i="3"/>
  <c r="BO287" i="3"/>
  <c r="BN287" i="3"/>
  <c r="BM287" i="3"/>
  <c r="BL287" i="3"/>
  <c r="BK287" i="3"/>
  <c r="BJ287" i="3"/>
  <c r="BI287" i="3"/>
  <c r="BH287" i="3"/>
  <c r="BG287" i="3"/>
  <c r="BF287" i="3"/>
  <c r="BE287" i="3"/>
  <c r="BD287" i="3"/>
  <c r="BC287" i="3"/>
  <c r="BB287" i="3"/>
  <c r="BA287" i="3"/>
  <c r="AZ287" i="3"/>
  <c r="AY287" i="3"/>
  <c r="AX287" i="3"/>
  <c r="AW287" i="3"/>
  <c r="AV287" i="3"/>
  <c r="AU287" i="3"/>
  <c r="AT287" i="3"/>
  <c r="AS287" i="3"/>
  <c r="AR287" i="3"/>
  <c r="AQ287" i="3"/>
  <c r="AP287" i="3"/>
  <c r="AO287" i="3"/>
  <c r="AN287" i="3"/>
  <c r="AM287" i="3"/>
  <c r="AL287" i="3"/>
  <c r="AK287" i="3"/>
  <c r="AJ287" i="3"/>
  <c r="AI287" i="3"/>
  <c r="AH287" i="3"/>
  <c r="AG287" i="3"/>
  <c r="AF287" i="3"/>
  <c r="AE287" i="3"/>
  <c r="AD287" i="3"/>
  <c r="AC287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BQ281" i="3"/>
  <c r="BP281" i="3"/>
  <c r="BO281" i="3"/>
  <c r="BN281" i="3"/>
  <c r="BM281" i="3"/>
  <c r="BL281" i="3"/>
  <c r="BK281" i="3"/>
  <c r="BJ281" i="3"/>
  <c r="BI281" i="3"/>
  <c r="BH281" i="3"/>
  <c r="BG281" i="3"/>
  <c r="BF281" i="3"/>
  <c r="BE281" i="3"/>
  <c r="BD281" i="3"/>
  <c r="BC281" i="3"/>
  <c r="BB281" i="3"/>
  <c r="BA281" i="3"/>
  <c r="AZ281" i="3"/>
  <c r="AY281" i="3"/>
  <c r="AX281" i="3"/>
  <c r="AW281" i="3"/>
  <c r="AV281" i="3"/>
  <c r="AU281" i="3"/>
  <c r="AT281" i="3"/>
  <c r="AS281" i="3"/>
  <c r="AR281" i="3"/>
  <c r="AQ281" i="3"/>
  <c r="AP281" i="3"/>
  <c r="AO281" i="3"/>
  <c r="AN281" i="3"/>
  <c r="AM281" i="3"/>
  <c r="AL281" i="3"/>
  <c r="AK281" i="3"/>
  <c r="AJ281" i="3"/>
  <c r="AI281" i="3"/>
  <c r="AH281" i="3"/>
  <c r="AG281" i="3"/>
  <c r="AF281" i="3"/>
  <c r="AE281" i="3"/>
  <c r="AD281" i="3"/>
  <c r="AC281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BQ275" i="3"/>
  <c r="BP275" i="3"/>
  <c r="BO275" i="3"/>
  <c r="BN275" i="3"/>
  <c r="BM275" i="3"/>
  <c r="BL275" i="3"/>
  <c r="BK275" i="3"/>
  <c r="BJ275" i="3"/>
  <c r="BI275" i="3"/>
  <c r="BH275" i="3"/>
  <c r="BG275" i="3"/>
  <c r="BF275" i="3"/>
  <c r="BE275" i="3"/>
  <c r="BD275" i="3"/>
  <c r="BC275" i="3"/>
  <c r="BB275" i="3"/>
  <c r="BA275" i="3"/>
  <c r="AZ275" i="3"/>
  <c r="AY275" i="3"/>
  <c r="AX275" i="3"/>
  <c r="AW275" i="3"/>
  <c r="AV275" i="3"/>
  <c r="AU275" i="3"/>
  <c r="AT275" i="3"/>
  <c r="AS275" i="3"/>
  <c r="AR275" i="3"/>
  <c r="AQ275" i="3"/>
  <c r="AP275" i="3"/>
  <c r="AO275" i="3"/>
  <c r="AN275" i="3"/>
  <c r="AM275" i="3"/>
  <c r="AL275" i="3"/>
  <c r="AK275" i="3"/>
  <c r="AJ275" i="3"/>
  <c r="AI275" i="3"/>
  <c r="AH275" i="3"/>
  <c r="AG275" i="3"/>
  <c r="AF275" i="3"/>
  <c r="AE275" i="3"/>
  <c r="AD275" i="3"/>
  <c r="AC275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BQ269" i="3"/>
  <c r="BP269" i="3"/>
  <c r="BO269" i="3"/>
  <c r="BN269" i="3"/>
  <c r="BM269" i="3"/>
  <c r="BL269" i="3"/>
  <c r="BK269" i="3"/>
  <c r="BJ269" i="3"/>
  <c r="BI269" i="3"/>
  <c r="BH269" i="3"/>
  <c r="BG269" i="3"/>
  <c r="BF269" i="3"/>
  <c r="BE269" i="3"/>
  <c r="BD269" i="3"/>
  <c r="BC269" i="3"/>
  <c r="BB269" i="3"/>
  <c r="BA269" i="3"/>
  <c r="AZ269" i="3"/>
  <c r="AY269" i="3"/>
  <c r="AX269" i="3"/>
  <c r="AW269" i="3"/>
  <c r="AV269" i="3"/>
  <c r="AU269" i="3"/>
  <c r="AT269" i="3"/>
  <c r="AS269" i="3"/>
  <c r="AR269" i="3"/>
  <c r="AQ269" i="3"/>
  <c r="AP269" i="3"/>
  <c r="AO269" i="3"/>
  <c r="AN269" i="3"/>
  <c r="AM269" i="3"/>
  <c r="AL269" i="3"/>
  <c r="AK269" i="3"/>
  <c r="AJ269" i="3"/>
  <c r="AI269" i="3"/>
  <c r="AH269" i="3"/>
  <c r="AG269" i="3"/>
  <c r="AF269" i="3"/>
  <c r="AE269" i="3"/>
  <c r="AD269" i="3"/>
  <c r="AC269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BQ263" i="3"/>
  <c r="BP263" i="3"/>
  <c r="BO263" i="3"/>
  <c r="BN263" i="3"/>
  <c r="BM263" i="3"/>
  <c r="BL263" i="3"/>
  <c r="BK263" i="3"/>
  <c r="BJ263" i="3"/>
  <c r="BI263" i="3"/>
  <c r="BH263" i="3"/>
  <c r="BG263" i="3"/>
  <c r="BF263" i="3"/>
  <c r="BE263" i="3"/>
  <c r="BD263" i="3"/>
  <c r="BC263" i="3"/>
  <c r="BB263" i="3"/>
  <c r="BA263" i="3"/>
  <c r="AZ263" i="3"/>
  <c r="AY263" i="3"/>
  <c r="AX263" i="3"/>
  <c r="AW263" i="3"/>
  <c r="AV263" i="3"/>
  <c r="AU263" i="3"/>
  <c r="AT263" i="3"/>
  <c r="AS263" i="3"/>
  <c r="AR263" i="3"/>
  <c r="AQ263" i="3"/>
  <c r="AP263" i="3"/>
  <c r="AO263" i="3"/>
  <c r="AN263" i="3"/>
  <c r="AM263" i="3"/>
  <c r="AL263" i="3"/>
  <c r="AK263" i="3"/>
  <c r="AJ263" i="3"/>
  <c r="AI263" i="3"/>
  <c r="AH263" i="3"/>
  <c r="AG263" i="3"/>
  <c r="AF263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BQ257" i="3"/>
  <c r="BP257" i="3"/>
  <c r="BO257" i="3"/>
  <c r="BN257" i="3"/>
  <c r="BM257" i="3"/>
  <c r="BL257" i="3"/>
  <c r="BK257" i="3"/>
  <c r="BJ257" i="3"/>
  <c r="BI257" i="3"/>
  <c r="BH257" i="3"/>
  <c r="BG257" i="3"/>
  <c r="BF257" i="3"/>
  <c r="BE257" i="3"/>
  <c r="BD257" i="3"/>
  <c r="BC257" i="3"/>
  <c r="BB257" i="3"/>
  <c r="BA257" i="3"/>
  <c r="AZ257" i="3"/>
  <c r="AY257" i="3"/>
  <c r="AX257" i="3"/>
  <c r="AW257" i="3"/>
  <c r="AV257" i="3"/>
  <c r="AU257" i="3"/>
  <c r="AT257" i="3"/>
  <c r="AS257" i="3"/>
  <c r="AR257" i="3"/>
  <c r="AQ257" i="3"/>
  <c r="AP257" i="3"/>
  <c r="AO257" i="3"/>
  <c r="AN257" i="3"/>
  <c r="AM257" i="3"/>
  <c r="AL257" i="3"/>
  <c r="AK257" i="3"/>
  <c r="AJ257" i="3"/>
  <c r="AI257" i="3"/>
  <c r="AH257" i="3"/>
  <c r="AG257" i="3"/>
  <c r="AF257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BQ251" i="3"/>
  <c r="BP251" i="3"/>
  <c r="BO251" i="3"/>
  <c r="BN251" i="3"/>
  <c r="BM251" i="3"/>
  <c r="BL251" i="3"/>
  <c r="BK251" i="3"/>
  <c r="BJ251" i="3"/>
  <c r="BI251" i="3"/>
  <c r="BH251" i="3"/>
  <c r="BG251" i="3"/>
  <c r="BF251" i="3"/>
  <c r="BE251" i="3"/>
  <c r="BD251" i="3"/>
  <c r="BC251" i="3"/>
  <c r="BB251" i="3"/>
  <c r="BA251" i="3"/>
  <c r="AZ251" i="3"/>
  <c r="AY251" i="3"/>
  <c r="AX251" i="3"/>
  <c r="AW251" i="3"/>
  <c r="AV251" i="3"/>
  <c r="AU251" i="3"/>
  <c r="AT251" i="3"/>
  <c r="AS251" i="3"/>
  <c r="AR251" i="3"/>
  <c r="AQ251" i="3"/>
  <c r="AP251" i="3"/>
  <c r="AO251" i="3"/>
  <c r="AN251" i="3"/>
  <c r="AM251" i="3"/>
  <c r="AL251" i="3"/>
  <c r="AK251" i="3"/>
  <c r="AJ251" i="3"/>
  <c r="AI251" i="3"/>
  <c r="AH251" i="3"/>
  <c r="AG251" i="3"/>
  <c r="AF251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BQ245" i="3"/>
  <c r="BP245" i="3"/>
  <c r="BO245" i="3"/>
  <c r="BN245" i="3"/>
  <c r="BM245" i="3"/>
  <c r="BL245" i="3"/>
  <c r="BK245" i="3"/>
  <c r="BJ245" i="3"/>
  <c r="BI245" i="3"/>
  <c r="BH245" i="3"/>
  <c r="BG245" i="3"/>
  <c r="BF245" i="3"/>
  <c r="BE245" i="3"/>
  <c r="BD245" i="3"/>
  <c r="BC245" i="3"/>
  <c r="BB245" i="3"/>
  <c r="BA245" i="3"/>
  <c r="AZ245" i="3"/>
  <c r="AY245" i="3"/>
  <c r="AX245" i="3"/>
  <c r="AW245" i="3"/>
  <c r="AV245" i="3"/>
  <c r="AU245" i="3"/>
  <c r="AT245" i="3"/>
  <c r="AS245" i="3"/>
  <c r="AR245" i="3"/>
  <c r="AQ245" i="3"/>
  <c r="AP245" i="3"/>
  <c r="AO245" i="3"/>
  <c r="AN245" i="3"/>
  <c r="AM245" i="3"/>
  <c r="AL245" i="3"/>
  <c r="AK245" i="3"/>
  <c r="AJ245" i="3"/>
  <c r="AI245" i="3"/>
  <c r="AH245" i="3"/>
  <c r="AG245" i="3"/>
  <c r="AF245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BQ239" i="3"/>
  <c r="BP239" i="3"/>
  <c r="BO239" i="3"/>
  <c r="BN239" i="3"/>
  <c r="BM239" i="3"/>
  <c r="BL239" i="3"/>
  <c r="BK239" i="3"/>
  <c r="BJ239" i="3"/>
  <c r="BI239" i="3"/>
  <c r="BH239" i="3"/>
  <c r="BG239" i="3"/>
  <c r="BF239" i="3"/>
  <c r="BE239" i="3"/>
  <c r="BD239" i="3"/>
  <c r="BC239" i="3"/>
  <c r="BB239" i="3"/>
  <c r="BA239" i="3"/>
  <c r="AZ239" i="3"/>
  <c r="AY239" i="3"/>
  <c r="AX239" i="3"/>
  <c r="AW239" i="3"/>
  <c r="AV239" i="3"/>
  <c r="AU239" i="3"/>
  <c r="AT239" i="3"/>
  <c r="AS239" i="3"/>
  <c r="AR239" i="3"/>
  <c r="AQ239" i="3"/>
  <c r="AP239" i="3"/>
  <c r="AO239" i="3"/>
  <c r="AN239" i="3"/>
  <c r="AM239" i="3"/>
  <c r="AL239" i="3"/>
  <c r="AK239" i="3"/>
  <c r="AJ239" i="3"/>
  <c r="AI239" i="3"/>
  <c r="AH239" i="3"/>
  <c r="AG239" i="3"/>
  <c r="AF239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BQ233" i="3"/>
  <c r="BP233" i="3"/>
  <c r="BO233" i="3"/>
  <c r="BN233" i="3"/>
  <c r="BM233" i="3"/>
  <c r="BL233" i="3"/>
  <c r="BK233" i="3"/>
  <c r="BJ233" i="3"/>
  <c r="BI233" i="3"/>
  <c r="BH233" i="3"/>
  <c r="BG233" i="3"/>
  <c r="BF233" i="3"/>
  <c r="BE233" i="3"/>
  <c r="BD233" i="3"/>
  <c r="BC233" i="3"/>
  <c r="BB233" i="3"/>
  <c r="BA233" i="3"/>
  <c r="AZ233" i="3"/>
  <c r="AY233" i="3"/>
  <c r="AX233" i="3"/>
  <c r="AW233" i="3"/>
  <c r="AV233" i="3"/>
  <c r="AU233" i="3"/>
  <c r="AT233" i="3"/>
  <c r="AS233" i="3"/>
  <c r="AR233" i="3"/>
  <c r="AQ233" i="3"/>
  <c r="AP233" i="3"/>
  <c r="AO233" i="3"/>
  <c r="AN233" i="3"/>
  <c r="AM233" i="3"/>
  <c r="AL233" i="3"/>
  <c r="AK233" i="3"/>
  <c r="AJ233" i="3"/>
  <c r="AI233" i="3"/>
  <c r="AH233" i="3"/>
  <c r="AG233" i="3"/>
  <c r="AF233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BQ227" i="3"/>
  <c r="BP227" i="3"/>
  <c r="BO227" i="3"/>
  <c r="BN227" i="3"/>
  <c r="BM227" i="3"/>
  <c r="BL227" i="3"/>
  <c r="BK227" i="3"/>
  <c r="BJ227" i="3"/>
  <c r="BI227" i="3"/>
  <c r="BH227" i="3"/>
  <c r="BG227" i="3"/>
  <c r="BF227" i="3"/>
  <c r="BE227" i="3"/>
  <c r="BD227" i="3"/>
  <c r="BC227" i="3"/>
  <c r="BB227" i="3"/>
  <c r="BA227" i="3"/>
  <c r="AZ227" i="3"/>
  <c r="AY227" i="3"/>
  <c r="AX227" i="3"/>
  <c r="AW227" i="3"/>
  <c r="AV227" i="3"/>
  <c r="AU227" i="3"/>
  <c r="AT227" i="3"/>
  <c r="AS227" i="3"/>
  <c r="AR227" i="3"/>
  <c r="AQ227" i="3"/>
  <c r="AP227" i="3"/>
  <c r="AO227" i="3"/>
  <c r="AN227" i="3"/>
  <c r="AM227" i="3"/>
  <c r="AL227" i="3"/>
  <c r="AK227" i="3"/>
  <c r="AJ227" i="3"/>
  <c r="AI227" i="3"/>
  <c r="AH227" i="3"/>
  <c r="AG227" i="3"/>
  <c r="AF227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BQ221" i="3"/>
  <c r="BP221" i="3"/>
  <c r="BO221" i="3"/>
  <c r="BN221" i="3"/>
  <c r="BM221" i="3"/>
  <c r="BL221" i="3"/>
  <c r="BK221" i="3"/>
  <c r="BJ221" i="3"/>
  <c r="BI221" i="3"/>
  <c r="BH221" i="3"/>
  <c r="BG221" i="3"/>
  <c r="BF221" i="3"/>
  <c r="BE221" i="3"/>
  <c r="BD221" i="3"/>
  <c r="BC221" i="3"/>
  <c r="BB221" i="3"/>
  <c r="BA221" i="3"/>
  <c r="AZ221" i="3"/>
  <c r="AY221" i="3"/>
  <c r="AX221" i="3"/>
  <c r="AW221" i="3"/>
  <c r="AV221" i="3"/>
  <c r="AU221" i="3"/>
  <c r="AT221" i="3"/>
  <c r="AS221" i="3"/>
  <c r="AR221" i="3"/>
  <c r="AQ221" i="3"/>
  <c r="AP221" i="3"/>
  <c r="AO221" i="3"/>
  <c r="AN221" i="3"/>
  <c r="AM221" i="3"/>
  <c r="AL221" i="3"/>
  <c r="AK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BQ215" i="3"/>
  <c r="BP215" i="3"/>
  <c r="BO215" i="3"/>
  <c r="BN215" i="3"/>
  <c r="BM215" i="3"/>
  <c r="BL215" i="3"/>
  <c r="BK215" i="3"/>
  <c r="BJ215" i="3"/>
  <c r="BI215" i="3"/>
  <c r="BH215" i="3"/>
  <c r="BG215" i="3"/>
  <c r="BF215" i="3"/>
  <c r="BE215" i="3"/>
  <c r="BD215" i="3"/>
  <c r="BC215" i="3"/>
  <c r="BB215" i="3"/>
  <c r="BA215" i="3"/>
  <c r="AZ215" i="3"/>
  <c r="AY215" i="3"/>
  <c r="AX215" i="3"/>
  <c r="AW215" i="3"/>
  <c r="AV215" i="3"/>
  <c r="AU215" i="3"/>
  <c r="AT215" i="3"/>
  <c r="AS215" i="3"/>
  <c r="AR215" i="3"/>
  <c r="AQ215" i="3"/>
  <c r="AP215" i="3"/>
  <c r="AO215" i="3"/>
  <c r="AN215" i="3"/>
  <c r="AM215" i="3"/>
  <c r="AL215" i="3"/>
  <c r="AK215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BQ209" i="3"/>
  <c r="BP209" i="3"/>
  <c r="BO209" i="3"/>
  <c r="BN209" i="3"/>
  <c r="BM209" i="3"/>
  <c r="BL209" i="3"/>
  <c r="BK209" i="3"/>
  <c r="BJ209" i="3"/>
  <c r="BI209" i="3"/>
  <c r="BH209" i="3"/>
  <c r="BG209" i="3"/>
  <c r="BF209" i="3"/>
  <c r="BE209" i="3"/>
  <c r="BD209" i="3"/>
  <c r="BC209" i="3"/>
  <c r="BB209" i="3"/>
  <c r="BA209" i="3"/>
  <c r="AZ209" i="3"/>
  <c r="AY209" i="3"/>
  <c r="AX209" i="3"/>
  <c r="AW209" i="3"/>
  <c r="AV209" i="3"/>
  <c r="AU209" i="3"/>
  <c r="AT209" i="3"/>
  <c r="AS209" i="3"/>
  <c r="AR209" i="3"/>
  <c r="AQ209" i="3"/>
  <c r="AP209" i="3"/>
  <c r="AO209" i="3"/>
  <c r="AN209" i="3"/>
  <c r="AM209" i="3"/>
  <c r="AL209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BQ203" i="3"/>
  <c r="BP203" i="3"/>
  <c r="BO203" i="3"/>
  <c r="BN203" i="3"/>
  <c r="BM203" i="3"/>
  <c r="BL203" i="3"/>
  <c r="BK203" i="3"/>
  <c r="BJ203" i="3"/>
  <c r="BI203" i="3"/>
  <c r="BH203" i="3"/>
  <c r="BG203" i="3"/>
  <c r="BF203" i="3"/>
  <c r="BE203" i="3"/>
  <c r="BD203" i="3"/>
  <c r="BC203" i="3"/>
  <c r="BB203" i="3"/>
  <c r="BA203" i="3"/>
  <c r="AZ203" i="3"/>
  <c r="AY203" i="3"/>
  <c r="AX203" i="3"/>
  <c r="AW203" i="3"/>
  <c r="AV203" i="3"/>
  <c r="AU203" i="3"/>
  <c r="AT203" i="3"/>
  <c r="AS203" i="3"/>
  <c r="AR203" i="3"/>
  <c r="AQ203" i="3"/>
  <c r="AP203" i="3"/>
  <c r="AO203" i="3"/>
  <c r="AN203" i="3"/>
  <c r="AM203" i="3"/>
  <c r="AL203" i="3"/>
  <c r="AK203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BQ196" i="3"/>
  <c r="BP196" i="3"/>
  <c r="BO196" i="3"/>
  <c r="BN196" i="3"/>
  <c r="BM196" i="3"/>
  <c r="BL196" i="3"/>
  <c r="BK196" i="3"/>
  <c r="BJ196" i="3"/>
  <c r="BI196" i="3"/>
  <c r="BH196" i="3"/>
  <c r="BG196" i="3"/>
  <c r="BF196" i="3"/>
  <c r="BE196" i="3"/>
  <c r="BD196" i="3"/>
  <c r="BC196" i="3"/>
  <c r="BB196" i="3"/>
  <c r="BA196" i="3"/>
  <c r="AZ196" i="3"/>
  <c r="AY196" i="3"/>
  <c r="AX196" i="3"/>
  <c r="AW196" i="3"/>
  <c r="AV196" i="3"/>
  <c r="AU196" i="3"/>
  <c r="AT196" i="3"/>
  <c r="AS196" i="3"/>
  <c r="AR196" i="3"/>
  <c r="AQ196" i="3"/>
  <c r="AP196" i="3"/>
  <c r="AO196" i="3"/>
  <c r="AN196" i="3"/>
  <c r="AM196" i="3"/>
  <c r="AL196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BQ190" i="3"/>
  <c r="BP190" i="3"/>
  <c r="BO190" i="3"/>
  <c r="BN190" i="3"/>
  <c r="BM190" i="3"/>
  <c r="BL190" i="3"/>
  <c r="BK190" i="3"/>
  <c r="BJ190" i="3"/>
  <c r="BI190" i="3"/>
  <c r="BH190" i="3"/>
  <c r="BG190" i="3"/>
  <c r="BF190" i="3"/>
  <c r="BE190" i="3"/>
  <c r="BD190" i="3"/>
  <c r="BC190" i="3"/>
  <c r="BB190" i="3"/>
  <c r="BA190" i="3"/>
  <c r="AZ190" i="3"/>
  <c r="AY190" i="3"/>
  <c r="AX190" i="3"/>
  <c r="AW190" i="3"/>
  <c r="AV190" i="3"/>
  <c r="AU190" i="3"/>
  <c r="AT190" i="3"/>
  <c r="AS190" i="3"/>
  <c r="AR190" i="3"/>
  <c r="AQ190" i="3"/>
  <c r="AP190" i="3"/>
  <c r="AO190" i="3"/>
  <c r="AN190" i="3"/>
  <c r="AM190" i="3"/>
  <c r="AL190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BQ184" i="3"/>
  <c r="BP184" i="3"/>
  <c r="BO184" i="3"/>
  <c r="BN184" i="3"/>
  <c r="BM184" i="3"/>
  <c r="BL184" i="3"/>
  <c r="BK184" i="3"/>
  <c r="BJ184" i="3"/>
  <c r="BI184" i="3"/>
  <c r="BH184" i="3"/>
  <c r="BG184" i="3"/>
  <c r="BF184" i="3"/>
  <c r="BE184" i="3"/>
  <c r="BD184" i="3"/>
  <c r="BC184" i="3"/>
  <c r="BB184" i="3"/>
  <c r="BA184" i="3"/>
  <c r="AZ184" i="3"/>
  <c r="AY184" i="3"/>
  <c r="AX184" i="3"/>
  <c r="AW184" i="3"/>
  <c r="AV184" i="3"/>
  <c r="AU184" i="3"/>
  <c r="AT184" i="3"/>
  <c r="AS184" i="3"/>
  <c r="AR184" i="3"/>
  <c r="AQ184" i="3"/>
  <c r="AP184" i="3"/>
  <c r="AO184" i="3"/>
  <c r="AN184" i="3"/>
  <c r="AM184" i="3"/>
  <c r="AL184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BQ178" i="3"/>
  <c r="BP178" i="3"/>
  <c r="BO178" i="3"/>
  <c r="BN178" i="3"/>
  <c r="BM178" i="3"/>
  <c r="BL178" i="3"/>
  <c r="BK178" i="3"/>
  <c r="BJ178" i="3"/>
  <c r="BI178" i="3"/>
  <c r="BH178" i="3"/>
  <c r="BG178" i="3"/>
  <c r="BF178" i="3"/>
  <c r="BE178" i="3"/>
  <c r="BD178" i="3"/>
  <c r="BC178" i="3"/>
  <c r="BB178" i="3"/>
  <c r="BA178" i="3"/>
  <c r="AZ178" i="3"/>
  <c r="AY178" i="3"/>
  <c r="AX178" i="3"/>
  <c r="AW178" i="3"/>
  <c r="AV178" i="3"/>
  <c r="AU178" i="3"/>
  <c r="AT178" i="3"/>
  <c r="AS178" i="3"/>
  <c r="AR178" i="3"/>
  <c r="AQ178" i="3"/>
  <c r="AP178" i="3"/>
  <c r="AO178" i="3"/>
  <c r="AN178" i="3"/>
  <c r="AM178" i="3"/>
  <c r="AL178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BQ172" i="3"/>
  <c r="BP172" i="3"/>
  <c r="BO172" i="3"/>
  <c r="BN172" i="3"/>
  <c r="BM172" i="3"/>
  <c r="BL172" i="3"/>
  <c r="BK172" i="3"/>
  <c r="BJ172" i="3"/>
  <c r="BI172" i="3"/>
  <c r="BH172" i="3"/>
  <c r="BG172" i="3"/>
  <c r="BF172" i="3"/>
  <c r="BE172" i="3"/>
  <c r="BD172" i="3"/>
  <c r="BC172" i="3"/>
  <c r="BB172" i="3"/>
  <c r="BA172" i="3"/>
  <c r="AZ172" i="3"/>
  <c r="AY172" i="3"/>
  <c r="AX172" i="3"/>
  <c r="AW172" i="3"/>
  <c r="AV172" i="3"/>
  <c r="AU172" i="3"/>
  <c r="AT172" i="3"/>
  <c r="AS172" i="3"/>
  <c r="AR172" i="3"/>
  <c r="AQ172" i="3"/>
  <c r="AP172" i="3"/>
  <c r="AO172" i="3"/>
  <c r="AN172" i="3"/>
  <c r="AM172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BQ166" i="3"/>
  <c r="BP166" i="3"/>
  <c r="BO166" i="3"/>
  <c r="BN166" i="3"/>
  <c r="BM166" i="3"/>
  <c r="BL166" i="3"/>
  <c r="BK166" i="3"/>
  <c r="BJ166" i="3"/>
  <c r="BI166" i="3"/>
  <c r="BH166" i="3"/>
  <c r="BG166" i="3"/>
  <c r="BF166" i="3"/>
  <c r="BE166" i="3"/>
  <c r="BD166" i="3"/>
  <c r="BC166" i="3"/>
  <c r="BB166" i="3"/>
  <c r="BA166" i="3"/>
  <c r="AZ166" i="3"/>
  <c r="AY166" i="3"/>
  <c r="AX166" i="3"/>
  <c r="AW166" i="3"/>
  <c r="AV166" i="3"/>
  <c r="AU166" i="3"/>
  <c r="AT166" i="3"/>
  <c r="AS166" i="3"/>
  <c r="AR166" i="3"/>
  <c r="AQ166" i="3"/>
  <c r="AP166" i="3"/>
  <c r="AO166" i="3"/>
  <c r="AN166" i="3"/>
  <c r="AM166" i="3"/>
  <c r="AL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BQ160" i="3"/>
  <c r="BP160" i="3"/>
  <c r="BO160" i="3"/>
  <c r="BN160" i="3"/>
  <c r="BM160" i="3"/>
  <c r="BL160" i="3"/>
  <c r="BK160" i="3"/>
  <c r="BJ160" i="3"/>
  <c r="BI160" i="3"/>
  <c r="BH160" i="3"/>
  <c r="BG160" i="3"/>
  <c r="BF160" i="3"/>
  <c r="BE160" i="3"/>
  <c r="BD160" i="3"/>
  <c r="BC160" i="3"/>
  <c r="BB160" i="3"/>
  <c r="BA160" i="3"/>
  <c r="AZ160" i="3"/>
  <c r="AY160" i="3"/>
  <c r="AX160" i="3"/>
  <c r="AW160" i="3"/>
  <c r="AV160" i="3"/>
  <c r="AU160" i="3"/>
  <c r="AT160" i="3"/>
  <c r="AS160" i="3"/>
  <c r="AR160" i="3"/>
  <c r="AQ160" i="3"/>
  <c r="AP160" i="3"/>
  <c r="AO160" i="3"/>
  <c r="AN160" i="3"/>
  <c r="AM160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BQ154" i="3"/>
  <c r="BP154" i="3"/>
  <c r="BO154" i="3"/>
  <c r="BN154" i="3"/>
  <c r="BM154" i="3"/>
  <c r="BL154" i="3"/>
  <c r="BK154" i="3"/>
  <c r="BJ154" i="3"/>
  <c r="BI154" i="3"/>
  <c r="BH154" i="3"/>
  <c r="BG154" i="3"/>
  <c r="BF154" i="3"/>
  <c r="BE154" i="3"/>
  <c r="BD154" i="3"/>
  <c r="BC154" i="3"/>
  <c r="BB154" i="3"/>
  <c r="BA154" i="3"/>
  <c r="AZ154" i="3"/>
  <c r="AY154" i="3"/>
  <c r="AX154" i="3"/>
  <c r="AW154" i="3"/>
  <c r="AV154" i="3"/>
  <c r="AU154" i="3"/>
  <c r="AT154" i="3"/>
  <c r="AS154" i="3"/>
  <c r="AR154" i="3"/>
  <c r="AQ154" i="3"/>
  <c r="AP154" i="3"/>
  <c r="AO154" i="3"/>
  <c r="AN154" i="3"/>
  <c r="AM154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BQ148" i="3"/>
  <c r="BP148" i="3"/>
  <c r="BO148" i="3"/>
  <c r="BN148" i="3"/>
  <c r="BM148" i="3"/>
  <c r="BL148" i="3"/>
  <c r="BK148" i="3"/>
  <c r="BJ148" i="3"/>
  <c r="BI148" i="3"/>
  <c r="BH148" i="3"/>
  <c r="BG148" i="3"/>
  <c r="BF148" i="3"/>
  <c r="BE148" i="3"/>
  <c r="BD148" i="3"/>
  <c r="BC148" i="3"/>
  <c r="BB148" i="3"/>
  <c r="BA148" i="3"/>
  <c r="AZ148" i="3"/>
  <c r="AY148" i="3"/>
  <c r="AX148" i="3"/>
  <c r="AW148" i="3"/>
  <c r="AV148" i="3"/>
  <c r="AU148" i="3"/>
  <c r="AT148" i="3"/>
  <c r="AS148" i="3"/>
  <c r="AR148" i="3"/>
  <c r="AQ148" i="3"/>
  <c r="AP148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BQ142" i="3"/>
  <c r="BP142" i="3"/>
  <c r="BO142" i="3"/>
  <c r="BN142" i="3"/>
  <c r="BM142" i="3"/>
  <c r="BL142" i="3"/>
  <c r="BK142" i="3"/>
  <c r="BJ142" i="3"/>
  <c r="BI142" i="3"/>
  <c r="BH142" i="3"/>
  <c r="BG142" i="3"/>
  <c r="BF142" i="3"/>
  <c r="BE142" i="3"/>
  <c r="BD142" i="3"/>
  <c r="BC142" i="3"/>
  <c r="BB142" i="3"/>
  <c r="BA142" i="3"/>
  <c r="AZ142" i="3"/>
  <c r="AY142" i="3"/>
  <c r="AX142" i="3"/>
  <c r="AW142" i="3"/>
  <c r="AV142" i="3"/>
  <c r="AU142" i="3"/>
  <c r="AT142" i="3"/>
  <c r="AS142" i="3"/>
  <c r="AR142" i="3"/>
  <c r="AQ142" i="3"/>
  <c r="AP142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BQ136" i="3"/>
  <c r="BP136" i="3"/>
  <c r="BO136" i="3"/>
  <c r="BN136" i="3"/>
  <c r="BM136" i="3"/>
  <c r="BL136" i="3"/>
  <c r="BK136" i="3"/>
  <c r="BJ136" i="3"/>
  <c r="BI136" i="3"/>
  <c r="BH136" i="3"/>
  <c r="BG136" i="3"/>
  <c r="BF136" i="3"/>
  <c r="BE136" i="3"/>
  <c r="BD136" i="3"/>
  <c r="BC136" i="3"/>
  <c r="BB136" i="3"/>
  <c r="BA136" i="3"/>
  <c r="AZ136" i="3"/>
  <c r="AY136" i="3"/>
  <c r="AX136" i="3"/>
  <c r="AW136" i="3"/>
  <c r="AV136" i="3"/>
  <c r="AU136" i="3"/>
  <c r="AT136" i="3"/>
  <c r="AS136" i="3"/>
  <c r="AR136" i="3"/>
  <c r="AQ136" i="3"/>
  <c r="AP136" i="3"/>
  <c r="AO136" i="3"/>
  <c r="AN136" i="3"/>
  <c r="AM136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BQ130" i="3"/>
  <c r="BP130" i="3"/>
  <c r="BO130" i="3"/>
  <c r="BN130" i="3"/>
  <c r="BM130" i="3"/>
  <c r="BL130" i="3"/>
  <c r="BK130" i="3"/>
  <c r="BJ130" i="3"/>
  <c r="BI130" i="3"/>
  <c r="BH130" i="3"/>
  <c r="BG130" i="3"/>
  <c r="BF130" i="3"/>
  <c r="BE130" i="3"/>
  <c r="BD130" i="3"/>
  <c r="BC130" i="3"/>
  <c r="BB130" i="3"/>
  <c r="BA130" i="3"/>
  <c r="AZ130" i="3"/>
  <c r="AY130" i="3"/>
  <c r="AX130" i="3"/>
  <c r="AW130" i="3"/>
  <c r="AV130" i="3"/>
  <c r="AU130" i="3"/>
  <c r="AT130" i="3"/>
  <c r="AS130" i="3"/>
  <c r="AR130" i="3"/>
  <c r="AQ130" i="3"/>
  <c r="AP130" i="3"/>
  <c r="AO130" i="3"/>
  <c r="AN130" i="3"/>
  <c r="AM130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BQ124" i="3"/>
  <c r="BP124" i="3"/>
  <c r="BO124" i="3"/>
  <c r="BN124" i="3"/>
  <c r="BM124" i="3"/>
  <c r="BL124" i="3"/>
  <c r="BK124" i="3"/>
  <c r="BJ124" i="3"/>
  <c r="BI124" i="3"/>
  <c r="BH124" i="3"/>
  <c r="BG124" i="3"/>
  <c r="BF124" i="3"/>
  <c r="BE124" i="3"/>
  <c r="BD124" i="3"/>
  <c r="BC124" i="3"/>
  <c r="BB124" i="3"/>
  <c r="BA124" i="3"/>
  <c r="AZ124" i="3"/>
  <c r="AY124" i="3"/>
  <c r="AX124" i="3"/>
  <c r="AW124" i="3"/>
  <c r="AV124" i="3"/>
  <c r="AU124" i="3"/>
  <c r="AT124" i="3"/>
  <c r="AS124" i="3"/>
  <c r="AR124" i="3"/>
  <c r="AQ124" i="3"/>
  <c r="AP124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BQ118" i="3"/>
  <c r="BP118" i="3"/>
  <c r="BO118" i="3"/>
  <c r="BN118" i="3"/>
  <c r="BM118" i="3"/>
  <c r="BL118" i="3"/>
  <c r="BK118" i="3"/>
  <c r="BJ118" i="3"/>
  <c r="BI118" i="3"/>
  <c r="BH118" i="3"/>
  <c r="BG118" i="3"/>
  <c r="BF118" i="3"/>
  <c r="BE118" i="3"/>
  <c r="BD118" i="3"/>
  <c r="BC118" i="3"/>
  <c r="BB118" i="3"/>
  <c r="BA118" i="3"/>
  <c r="AZ118" i="3"/>
  <c r="AY118" i="3"/>
  <c r="AX118" i="3"/>
  <c r="AW118" i="3"/>
  <c r="AV118" i="3"/>
  <c r="AU118" i="3"/>
  <c r="AT118" i="3"/>
  <c r="AS118" i="3"/>
  <c r="AR118" i="3"/>
  <c r="AQ118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BQ112" i="3"/>
  <c r="BP112" i="3"/>
  <c r="BO112" i="3"/>
  <c r="BN112" i="3"/>
  <c r="BM112" i="3"/>
  <c r="BL112" i="3"/>
  <c r="BK112" i="3"/>
  <c r="BJ112" i="3"/>
  <c r="BI112" i="3"/>
  <c r="BH112" i="3"/>
  <c r="BG112" i="3"/>
  <c r="BF112" i="3"/>
  <c r="BE112" i="3"/>
  <c r="BD112" i="3"/>
  <c r="BC112" i="3"/>
  <c r="BB112" i="3"/>
  <c r="BA112" i="3"/>
  <c r="AZ112" i="3"/>
  <c r="AY112" i="3"/>
  <c r="AX112" i="3"/>
  <c r="AW112" i="3"/>
  <c r="AV112" i="3"/>
  <c r="AU112" i="3"/>
  <c r="AT112" i="3"/>
  <c r="AS112" i="3"/>
  <c r="AR112" i="3"/>
  <c r="AQ112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BQ106" i="3"/>
  <c r="BP106" i="3"/>
  <c r="BO106" i="3"/>
  <c r="BN106" i="3"/>
  <c r="BM106" i="3"/>
  <c r="BL106" i="3"/>
  <c r="BK106" i="3"/>
  <c r="BJ106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BQ93" i="3"/>
  <c r="BP93" i="3"/>
  <c r="BO93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E9" i="3"/>
  <c r="CT178" i="4"/>
  <c r="DG14" i="4"/>
  <c r="AB148" i="4"/>
  <c r="AC148" i="4"/>
  <c r="AD148" i="4"/>
  <c r="AK148" i="4"/>
  <c r="AL148" i="4"/>
  <c r="AM148" i="4"/>
  <c r="AN148" i="4"/>
  <c r="T9" i="4"/>
  <c r="AO14" i="4"/>
  <c r="BQ292" i="3"/>
  <c r="BP292" i="3"/>
  <c r="BN292" i="3"/>
  <c r="BM292" i="3"/>
  <c r="BQ291" i="3"/>
  <c r="BP291" i="3"/>
  <c r="BO291" i="3"/>
  <c r="BN291" i="3"/>
  <c r="AW291" i="3" s="1"/>
  <c r="BM291" i="3"/>
  <c r="BE291" i="3"/>
  <c r="AG291" i="3"/>
  <c r="BQ290" i="3"/>
  <c r="BP290" i="3"/>
  <c r="BN290" i="3"/>
  <c r="AG290" i="3" s="1"/>
  <c r="BM290" i="3"/>
  <c r="BE290" i="3"/>
  <c r="AW290" i="3"/>
  <c r="AO290" i="3"/>
  <c r="BQ289" i="3"/>
  <c r="BP289" i="3"/>
  <c r="BN289" i="3"/>
  <c r="BO289" i="3" s="1"/>
  <c r="BM289" i="3"/>
  <c r="AW289" i="3"/>
  <c r="AO289" i="3"/>
  <c r="AG289" i="3"/>
  <c r="Y289" i="3"/>
  <c r="BQ288" i="3"/>
  <c r="BP288" i="3"/>
  <c r="BO288" i="3"/>
  <c r="BN288" i="3"/>
  <c r="BM288" i="3"/>
  <c r="BE288" i="3"/>
  <c r="AW288" i="3"/>
  <c r="AO288" i="3"/>
  <c r="AG288" i="3"/>
  <c r="Y288" i="3"/>
  <c r="BQ286" i="3"/>
  <c r="BP286" i="3"/>
  <c r="BN286" i="3"/>
  <c r="BO286" i="3" s="1"/>
  <c r="BM286" i="3"/>
  <c r="AW286" i="3"/>
  <c r="AO286" i="3"/>
  <c r="AG286" i="3"/>
  <c r="Y286" i="3"/>
  <c r="BQ285" i="3"/>
  <c r="BP285" i="3"/>
  <c r="BO285" i="3"/>
  <c r="BN285" i="3"/>
  <c r="BM285" i="3"/>
  <c r="BE285" i="3"/>
  <c r="AW285" i="3"/>
  <c r="AO285" i="3"/>
  <c r="AG285" i="3"/>
  <c r="Y285" i="3"/>
  <c r="BQ284" i="3"/>
  <c r="BP284" i="3"/>
  <c r="BN284" i="3"/>
  <c r="BO284" i="3" s="1"/>
  <c r="BM284" i="3"/>
  <c r="AW284" i="3"/>
  <c r="AO284" i="3"/>
  <c r="AG284" i="3"/>
  <c r="Y284" i="3"/>
  <c r="BQ283" i="3"/>
  <c r="BP283" i="3"/>
  <c r="BN283" i="3"/>
  <c r="BM283" i="3"/>
  <c r="BQ282" i="3"/>
  <c r="BP282" i="3"/>
  <c r="BO282" i="3"/>
  <c r="BN282" i="3"/>
  <c r="BM282" i="3"/>
  <c r="BE282" i="3"/>
  <c r="BQ280" i="3"/>
  <c r="BP280" i="3"/>
  <c r="BN280" i="3"/>
  <c r="BM280" i="3"/>
  <c r="BQ279" i="3"/>
  <c r="BP279" i="3"/>
  <c r="BO279" i="3"/>
  <c r="BN279" i="3"/>
  <c r="AW279" i="3" s="1"/>
  <c r="BM279" i="3"/>
  <c r="BE279" i="3"/>
  <c r="BQ278" i="3"/>
  <c r="BP278" i="3"/>
  <c r="BN278" i="3"/>
  <c r="AG278" i="3" s="1"/>
  <c r="BM278" i="3"/>
  <c r="BE278" i="3"/>
  <c r="AW278" i="3"/>
  <c r="AO278" i="3"/>
  <c r="BQ277" i="3"/>
  <c r="BP277" i="3"/>
  <c r="BN277" i="3"/>
  <c r="BO277" i="3" s="1"/>
  <c r="BM277" i="3"/>
  <c r="AW277" i="3"/>
  <c r="AO277" i="3"/>
  <c r="AG277" i="3"/>
  <c r="Y277" i="3"/>
  <c r="BQ276" i="3"/>
  <c r="BP276" i="3"/>
  <c r="BO276" i="3"/>
  <c r="BN276" i="3"/>
  <c r="BM276" i="3"/>
  <c r="BE276" i="3"/>
  <c r="AW276" i="3"/>
  <c r="AO276" i="3"/>
  <c r="AG276" i="3"/>
  <c r="Y276" i="3"/>
  <c r="BQ274" i="3"/>
  <c r="BP274" i="3"/>
  <c r="BN274" i="3"/>
  <c r="BO274" i="3" s="1"/>
  <c r="BM274" i="3"/>
  <c r="AW274" i="3"/>
  <c r="AO274" i="3"/>
  <c r="AG274" i="3"/>
  <c r="Y274" i="3"/>
  <c r="BQ273" i="3"/>
  <c r="BP273" i="3"/>
  <c r="BO273" i="3"/>
  <c r="BN273" i="3"/>
  <c r="BM273" i="3"/>
  <c r="BE273" i="3"/>
  <c r="AW273" i="3"/>
  <c r="AO273" i="3"/>
  <c r="AG273" i="3"/>
  <c r="Y273" i="3"/>
  <c r="BQ272" i="3"/>
  <c r="BP272" i="3"/>
  <c r="BN272" i="3"/>
  <c r="BO272" i="3" s="1"/>
  <c r="BM272" i="3"/>
  <c r="BE272" i="3"/>
  <c r="AW272" i="3"/>
  <c r="AO272" i="3"/>
  <c r="AG272" i="3"/>
  <c r="Y272" i="3"/>
  <c r="BQ271" i="3"/>
  <c r="BP271" i="3"/>
  <c r="BN271" i="3"/>
  <c r="BM271" i="3"/>
  <c r="BQ270" i="3"/>
  <c r="BP270" i="3"/>
  <c r="BO270" i="3"/>
  <c r="BN270" i="3"/>
  <c r="BM270" i="3"/>
  <c r="BE270" i="3"/>
  <c r="BQ268" i="3"/>
  <c r="BP268" i="3"/>
  <c r="BN268" i="3"/>
  <c r="BM268" i="3"/>
  <c r="BQ267" i="3"/>
  <c r="BP267" i="3"/>
  <c r="BO267" i="3"/>
  <c r="BN267" i="3"/>
  <c r="AW267" i="3" s="1"/>
  <c r="BM267" i="3"/>
  <c r="BE267" i="3"/>
  <c r="BQ266" i="3"/>
  <c r="BP266" i="3"/>
  <c r="BN266" i="3"/>
  <c r="AG266" i="3" s="1"/>
  <c r="BM266" i="3"/>
  <c r="BE266" i="3"/>
  <c r="AW266" i="3"/>
  <c r="AO266" i="3"/>
  <c r="BQ265" i="3"/>
  <c r="BP265" i="3"/>
  <c r="BN265" i="3"/>
  <c r="BO265" i="3" s="1"/>
  <c r="BM265" i="3"/>
  <c r="AW265" i="3"/>
  <c r="AO265" i="3"/>
  <c r="AG265" i="3"/>
  <c r="Y265" i="3"/>
  <c r="BQ264" i="3"/>
  <c r="BP264" i="3"/>
  <c r="BO264" i="3"/>
  <c r="BN264" i="3"/>
  <c r="BM264" i="3"/>
  <c r="BE264" i="3"/>
  <c r="AW264" i="3"/>
  <c r="AO264" i="3"/>
  <c r="AG264" i="3"/>
  <c r="Y264" i="3"/>
  <c r="BQ262" i="3"/>
  <c r="BP262" i="3"/>
  <c r="BN262" i="3"/>
  <c r="BO262" i="3" s="1"/>
  <c r="BM262" i="3"/>
  <c r="AW262" i="3"/>
  <c r="AO262" i="3"/>
  <c r="AG262" i="3"/>
  <c r="Y262" i="3"/>
  <c r="BQ261" i="3"/>
  <c r="BP261" i="3"/>
  <c r="BO261" i="3"/>
  <c r="BN261" i="3"/>
  <c r="BM261" i="3"/>
  <c r="BE261" i="3"/>
  <c r="AW261" i="3"/>
  <c r="AO261" i="3"/>
  <c r="AG261" i="3"/>
  <c r="Y261" i="3"/>
  <c r="BQ260" i="3"/>
  <c r="BP260" i="3"/>
  <c r="BO260" i="3"/>
  <c r="BN260" i="3"/>
  <c r="BM260" i="3"/>
  <c r="BE260" i="3"/>
  <c r="AW260" i="3"/>
  <c r="AO260" i="3"/>
  <c r="AG260" i="3"/>
  <c r="Y260" i="3"/>
  <c r="BQ259" i="3"/>
  <c r="BP259" i="3"/>
  <c r="BN259" i="3"/>
  <c r="BM259" i="3"/>
  <c r="BQ258" i="3"/>
  <c r="BP258" i="3"/>
  <c r="BO258" i="3"/>
  <c r="BN258" i="3"/>
  <c r="BM258" i="3"/>
  <c r="BE258" i="3"/>
  <c r="BQ256" i="3"/>
  <c r="BP256" i="3"/>
  <c r="BN256" i="3"/>
  <c r="BM256" i="3"/>
  <c r="BQ255" i="3"/>
  <c r="BP255" i="3"/>
  <c r="BO255" i="3"/>
  <c r="BN255" i="3"/>
  <c r="AW255" i="3" s="1"/>
  <c r="BM255" i="3"/>
  <c r="BE255" i="3"/>
  <c r="BQ254" i="3"/>
  <c r="BP254" i="3"/>
  <c r="BN254" i="3"/>
  <c r="AG254" i="3" s="1"/>
  <c r="BM254" i="3"/>
  <c r="BE254" i="3"/>
  <c r="AW254" i="3"/>
  <c r="AO254" i="3"/>
  <c r="BQ253" i="3"/>
  <c r="BP253" i="3"/>
  <c r="BN253" i="3"/>
  <c r="BO253" i="3" s="1"/>
  <c r="BM253" i="3"/>
  <c r="AW253" i="3"/>
  <c r="AO253" i="3"/>
  <c r="AG253" i="3"/>
  <c r="Y253" i="3"/>
  <c r="BQ252" i="3"/>
  <c r="BP252" i="3"/>
  <c r="BO252" i="3"/>
  <c r="BN252" i="3"/>
  <c r="BM252" i="3"/>
  <c r="BE252" i="3"/>
  <c r="AW252" i="3"/>
  <c r="AO252" i="3"/>
  <c r="AG252" i="3"/>
  <c r="Y252" i="3"/>
  <c r="BQ250" i="3"/>
  <c r="BP250" i="3"/>
  <c r="BN250" i="3"/>
  <c r="BO250" i="3" s="1"/>
  <c r="BM250" i="3"/>
  <c r="AW250" i="3"/>
  <c r="AO250" i="3"/>
  <c r="AG250" i="3"/>
  <c r="Y250" i="3"/>
  <c r="BQ249" i="3"/>
  <c r="BP249" i="3"/>
  <c r="BO249" i="3"/>
  <c r="BN249" i="3"/>
  <c r="BM249" i="3"/>
  <c r="BE249" i="3"/>
  <c r="AW249" i="3"/>
  <c r="AO249" i="3"/>
  <c r="AG249" i="3"/>
  <c r="Y249" i="3"/>
  <c r="BQ248" i="3"/>
  <c r="BP248" i="3"/>
  <c r="BO248" i="3"/>
  <c r="BN248" i="3"/>
  <c r="BM248" i="3"/>
  <c r="BE248" i="3"/>
  <c r="AW248" i="3"/>
  <c r="AO248" i="3"/>
  <c r="AG248" i="3"/>
  <c r="Y248" i="3"/>
  <c r="BQ247" i="3"/>
  <c r="BP247" i="3"/>
  <c r="BN247" i="3"/>
  <c r="BM247" i="3"/>
  <c r="BQ246" i="3"/>
  <c r="BP246" i="3"/>
  <c r="BO246" i="3"/>
  <c r="BN246" i="3"/>
  <c r="BM246" i="3"/>
  <c r="BE246" i="3"/>
  <c r="BQ244" i="3"/>
  <c r="BP244" i="3"/>
  <c r="BN244" i="3"/>
  <c r="BM244" i="3"/>
  <c r="BQ243" i="3"/>
  <c r="BP243" i="3"/>
  <c r="BO243" i="3"/>
  <c r="BN243" i="3"/>
  <c r="AW243" i="3" s="1"/>
  <c r="BM243" i="3"/>
  <c r="BE243" i="3"/>
  <c r="BQ242" i="3"/>
  <c r="BP242" i="3"/>
  <c r="BN242" i="3"/>
  <c r="AG242" i="3" s="1"/>
  <c r="BM242" i="3"/>
  <c r="BE242" i="3"/>
  <c r="AW242" i="3"/>
  <c r="AO242" i="3"/>
  <c r="BQ241" i="3"/>
  <c r="BP241" i="3"/>
  <c r="BN241" i="3"/>
  <c r="BO241" i="3" s="1"/>
  <c r="BM241" i="3"/>
  <c r="AW241" i="3"/>
  <c r="AO241" i="3"/>
  <c r="AG241" i="3"/>
  <c r="Y241" i="3"/>
  <c r="BQ240" i="3"/>
  <c r="BP240" i="3"/>
  <c r="BO240" i="3"/>
  <c r="BN240" i="3"/>
  <c r="BM240" i="3"/>
  <c r="BE240" i="3"/>
  <c r="AW240" i="3"/>
  <c r="AO240" i="3"/>
  <c r="AG240" i="3"/>
  <c r="Y240" i="3"/>
  <c r="BQ238" i="3"/>
  <c r="BP238" i="3"/>
  <c r="BN238" i="3"/>
  <c r="BO238" i="3" s="1"/>
  <c r="BM238" i="3"/>
  <c r="AW238" i="3"/>
  <c r="AO238" i="3"/>
  <c r="AG238" i="3"/>
  <c r="Y238" i="3"/>
  <c r="BQ237" i="3"/>
  <c r="BP237" i="3"/>
  <c r="BO237" i="3"/>
  <c r="BN237" i="3"/>
  <c r="BM237" i="3"/>
  <c r="BE237" i="3"/>
  <c r="AW237" i="3"/>
  <c r="AO237" i="3"/>
  <c r="AG237" i="3"/>
  <c r="Y237" i="3"/>
  <c r="BQ236" i="3"/>
  <c r="BP236" i="3"/>
  <c r="BO236" i="3"/>
  <c r="BN236" i="3"/>
  <c r="BM236" i="3"/>
  <c r="BE236" i="3"/>
  <c r="AW236" i="3"/>
  <c r="AO236" i="3"/>
  <c r="AG236" i="3"/>
  <c r="Y236" i="3"/>
  <c r="BQ235" i="3"/>
  <c r="BP235" i="3"/>
  <c r="BN235" i="3"/>
  <c r="BM235" i="3"/>
  <c r="BQ234" i="3"/>
  <c r="BP234" i="3"/>
  <c r="BO234" i="3"/>
  <c r="BN234" i="3"/>
  <c r="BM234" i="3"/>
  <c r="BE234" i="3"/>
  <c r="BQ232" i="3"/>
  <c r="BP232" i="3"/>
  <c r="BN232" i="3"/>
  <c r="BM232" i="3"/>
  <c r="BQ231" i="3"/>
  <c r="BP231" i="3"/>
  <c r="BO231" i="3"/>
  <c r="BN231" i="3"/>
  <c r="AW231" i="3" s="1"/>
  <c r="BM231" i="3"/>
  <c r="BE231" i="3"/>
  <c r="BQ230" i="3"/>
  <c r="BP230" i="3"/>
  <c r="BN230" i="3"/>
  <c r="AG230" i="3" s="1"/>
  <c r="BM230" i="3"/>
  <c r="BE230" i="3"/>
  <c r="AW230" i="3"/>
  <c r="AO230" i="3"/>
  <c r="BQ229" i="3"/>
  <c r="BP229" i="3"/>
  <c r="BN229" i="3"/>
  <c r="BO229" i="3" s="1"/>
  <c r="BM229" i="3"/>
  <c r="AW229" i="3"/>
  <c r="AO229" i="3"/>
  <c r="AG229" i="3"/>
  <c r="Y229" i="3"/>
  <c r="BQ228" i="3"/>
  <c r="BP228" i="3"/>
  <c r="BO228" i="3"/>
  <c r="BN228" i="3"/>
  <c r="BM228" i="3"/>
  <c r="BE228" i="3"/>
  <c r="AW228" i="3"/>
  <c r="AO228" i="3"/>
  <c r="AG228" i="3"/>
  <c r="Y228" i="3"/>
  <c r="BQ226" i="3"/>
  <c r="BP226" i="3"/>
  <c r="BN226" i="3"/>
  <c r="BO226" i="3" s="1"/>
  <c r="BM226" i="3"/>
  <c r="AW226" i="3"/>
  <c r="AO226" i="3"/>
  <c r="AG226" i="3"/>
  <c r="Y226" i="3"/>
  <c r="BQ225" i="3"/>
  <c r="BP225" i="3"/>
  <c r="BO225" i="3"/>
  <c r="BN225" i="3"/>
  <c r="BM225" i="3"/>
  <c r="BE225" i="3"/>
  <c r="AW225" i="3"/>
  <c r="AO225" i="3"/>
  <c r="AG225" i="3"/>
  <c r="Y225" i="3"/>
  <c r="BQ224" i="3"/>
  <c r="BP224" i="3"/>
  <c r="BO224" i="3"/>
  <c r="BN224" i="3"/>
  <c r="BM224" i="3"/>
  <c r="BE224" i="3"/>
  <c r="AW224" i="3"/>
  <c r="AO224" i="3"/>
  <c r="AG224" i="3"/>
  <c r="Y224" i="3"/>
  <c r="BQ223" i="3"/>
  <c r="BP223" i="3"/>
  <c r="BN223" i="3"/>
  <c r="BM223" i="3"/>
  <c r="BQ222" i="3"/>
  <c r="BP222" i="3"/>
  <c r="BO222" i="3"/>
  <c r="BN222" i="3"/>
  <c r="BM222" i="3"/>
  <c r="BE222" i="3"/>
  <c r="BQ220" i="3"/>
  <c r="BP220" i="3"/>
  <c r="BN220" i="3"/>
  <c r="BM220" i="3"/>
  <c r="BQ219" i="3"/>
  <c r="BP219" i="3"/>
  <c r="BO219" i="3"/>
  <c r="BN219" i="3"/>
  <c r="AW219" i="3" s="1"/>
  <c r="BM219" i="3"/>
  <c r="BE219" i="3"/>
  <c r="BQ218" i="3"/>
  <c r="BP218" i="3"/>
  <c r="BN218" i="3"/>
  <c r="AG218" i="3" s="1"/>
  <c r="BM218" i="3"/>
  <c r="BE218" i="3"/>
  <c r="AW218" i="3"/>
  <c r="AO218" i="3"/>
  <c r="BQ217" i="3"/>
  <c r="BP217" i="3"/>
  <c r="BN217" i="3"/>
  <c r="BO217" i="3" s="1"/>
  <c r="BM217" i="3"/>
  <c r="AW217" i="3"/>
  <c r="AO217" i="3"/>
  <c r="AG217" i="3"/>
  <c r="Y217" i="3"/>
  <c r="BQ216" i="3"/>
  <c r="BP216" i="3"/>
  <c r="BO216" i="3"/>
  <c r="BN216" i="3"/>
  <c r="BM216" i="3"/>
  <c r="BE216" i="3"/>
  <c r="AW216" i="3"/>
  <c r="AO216" i="3"/>
  <c r="AG216" i="3"/>
  <c r="Y216" i="3"/>
  <c r="BQ214" i="3"/>
  <c r="BP214" i="3"/>
  <c r="BN214" i="3"/>
  <c r="BO214" i="3" s="1"/>
  <c r="BM214" i="3"/>
  <c r="AW214" i="3"/>
  <c r="AO214" i="3"/>
  <c r="AG214" i="3"/>
  <c r="Y214" i="3"/>
  <c r="BQ213" i="3"/>
  <c r="BP213" i="3"/>
  <c r="BO213" i="3"/>
  <c r="BN213" i="3"/>
  <c r="BM213" i="3"/>
  <c r="BE213" i="3"/>
  <c r="AW213" i="3"/>
  <c r="AO213" i="3"/>
  <c r="AG213" i="3"/>
  <c r="Y213" i="3"/>
  <c r="BQ212" i="3"/>
  <c r="BP212" i="3"/>
  <c r="BO212" i="3"/>
  <c r="BN212" i="3"/>
  <c r="BM212" i="3"/>
  <c r="BE212" i="3"/>
  <c r="AW212" i="3"/>
  <c r="AO212" i="3"/>
  <c r="AG212" i="3"/>
  <c r="Y212" i="3"/>
  <c r="BQ211" i="3"/>
  <c r="BP211" i="3"/>
  <c r="BN211" i="3"/>
  <c r="BM211" i="3"/>
  <c r="BQ210" i="3"/>
  <c r="BP210" i="3"/>
  <c r="BO210" i="3"/>
  <c r="BN210" i="3"/>
  <c r="BM210" i="3"/>
  <c r="BE210" i="3"/>
  <c r="BQ208" i="3"/>
  <c r="BP208" i="3"/>
  <c r="BN208" i="3"/>
  <c r="BM208" i="3"/>
  <c r="BQ207" i="3"/>
  <c r="BP207" i="3"/>
  <c r="BO207" i="3"/>
  <c r="BN207" i="3"/>
  <c r="AW207" i="3" s="1"/>
  <c r="BM207" i="3"/>
  <c r="BE207" i="3"/>
  <c r="BQ206" i="3"/>
  <c r="BP206" i="3"/>
  <c r="BO206" i="3"/>
  <c r="BN206" i="3"/>
  <c r="AG206" i="3" s="1"/>
  <c r="BM206" i="3"/>
  <c r="BE206" i="3"/>
  <c r="AW206" i="3"/>
  <c r="AO206" i="3"/>
  <c r="BQ205" i="3"/>
  <c r="BP205" i="3"/>
  <c r="BN205" i="3"/>
  <c r="BO205" i="3" s="1"/>
  <c r="BM205" i="3"/>
  <c r="AW205" i="3"/>
  <c r="AO205" i="3"/>
  <c r="AG205" i="3"/>
  <c r="Y205" i="3"/>
  <c r="BQ204" i="3"/>
  <c r="BP204" i="3"/>
  <c r="BO204" i="3"/>
  <c r="BN204" i="3"/>
  <c r="BM204" i="3"/>
  <c r="BE204" i="3"/>
  <c r="AW204" i="3"/>
  <c r="AO204" i="3"/>
  <c r="AG204" i="3"/>
  <c r="Y204" i="3"/>
  <c r="BQ202" i="3"/>
  <c r="BP202" i="3"/>
  <c r="BN202" i="3"/>
  <c r="BO202" i="3" s="1"/>
  <c r="BM202" i="3"/>
  <c r="AW202" i="3"/>
  <c r="AO202" i="3"/>
  <c r="AG202" i="3"/>
  <c r="Y202" i="3"/>
  <c r="BQ201" i="3"/>
  <c r="BP201" i="3"/>
  <c r="BO201" i="3"/>
  <c r="BN201" i="3"/>
  <c r="BM201" i="3"/>
  <c r="BE201" i="3"/>
  <c r="AW201" i="3"/>
  <c r="AO201" i="3"/>
  <c r="AG201" i="3"/>
  <c r="Y201" i="3"/>
  <c r="BQ200" i="3"/>
  <c r="BP200" i="3"/>
  <c r="BO200" i="3"/>
  <c r="BN200" i="3"/>
  <c r="BM200" i="3"/>
  <c r="BE200" i="3"/>
  <c r="AW200" i="3"/>
  <c r="AO200" i="3"/>
  <c r="AG200" i="3"/>
  <c r="Y200" i="3"/>
  <c r="BQ199" i="3"/>
  <c r="BP199" i="3"/>
  <c r="BN199" i="3"/>
  <c r="BM199" i="3"/>
  <c r="BQ198" i="3"/>
  <c r="BP198" i="3"/>
  <c r="BO198" i="3"/>
  <c r="BN198" i="3"/>
  <c r="BM198" i="3"/>
  <c r="BE198" i="3"/>
  <c r="BQ195" i="3"/>
  <c r="BP195" i="3"/>
  <c r="BN195" i="3"/>
  <c r="BO195" i="3" s="1"/>
  <c r="BM195" i="3"/>
  <c r="BE195" i="3"/>
  <c r="AO195" i="3"/>
  <c r="AG195" i="3"/>
  <c r="Y195" i="3"/>
  <c r="BQ194" i="3"/>
  <c r="BP194" i="3"/>
  <c r="BN194" i="3"/>
  <c r="BO194" i="3" s="1"/>
  <c r="BM194" i="3"/>
  <c r="Y194" i="3"/>
  <c r="BQ193" i="3"/>
  <c r="BP193" i="3"/>
  <c r="BO193" i="3"/>
  <c r="BN193" i="3"/>
  <c r="AW193" i="3" s="1"/>
  <c r="BM193" i="3"/>
  <c r="BE193" i="3"/>
  <c r="AO193" i="3"/>
  <c r="AG193" i="3"/>
  <c r="Y193" i="3"/>
  <c r="BQ192" i="3"/>
  <c r="BP192" i="3"/>
  <c r="BO192" i="3"/>
  <c r="BN192" i="3"/>
  <c r="BE192" i="3" s="1"/>
  <c r="BM192" i="3"/>
  <c r="AO192" i="3"/>
  <c r="BQ191" i="3"/>
  <c r="BP191" i="3"/>
  <c r="BN191" i="3"/>
  <c r="BM191" i="3"/>
  <c r="BE191" i="3"/>
  <c r="AW191" i="3"/>
  <c r="Y191" i="3"/>
  <c r="BQ189" i="3"/>
  <c r="BP189" i="3"/>
  <c r="BO189" i="3"/>
  <c r="BN189" i="3"/>
  <c r="BM189" i="3"/>
  <c r="BQ188" i="3"/>
  <c r="BP188" i="3"/>
  <c r="BN188" i="3"/>
  <c r="BM188" i="3"/>
  <c r="BE188" i="3"/>
  <c r="AW188" i="3"/>
  <c r="Y188" i="3"/>
  <c r="BQ187" i="3"/>
  <c r="BP187" i="3"/>
  <c r="BO187" i="3"/>
  <c r="BN187" i="3"/>
  <c r="Y187" i="3" s="1"/>
  <c r="BM187" i="3"/>
  <c r="BE187" i="3"/>
  <c r="AW187" i="3"/>
  <c r="AO187" i="3"/>
  <c r="AG187" i="3"/>
  <c r="BQ186" i="3"/>
  <c r="BP186" i="3"/>
  <c r="BN186" i="3"/>
  <c r="BO186" i="3" s="1"/>
  <c r="BM186" i="3"/>
  <c r="BE186" i="3"/>
  <c r="AO186" i="3"/>
  <c r="AG186" i="3"/>
  <c r="Y186" i="3"/>
  <c r="BQ185" i="3"/>
  <c r="BP185" i="3"/>
  <c r="BN185" i="3"/>
  <c r="BM185" i="3"/>
  <c r="AW185" i="3"/>
  <c r="Y185" i="3"/>
  <c r="BQ183" i="3"/>
  <c r="BP183" i="3"/>
  <c r="BN183" i="3"/>
  <c r="BO183" i="3" s="1"/>
  <c r="BM183" i="3"/>
  <c r="BE183" i="3"/>
  <c r="AO183" i="3"/>
  <c r="AG183" i="3"/>
  <c r="Y183" i="3"/>
  <c r="BQ182" i="3"/>
  <c r="BP182" i="3"/>
  <c r="BN182" i="3"/>
  <c r="BM182" i="3"/>
  <c r="AW182" i="3"/>
  <c r="Y182" i="3"/>
  <c r="BQ181" i="3"/>
  <c r="BP181" i="3"/>
  <c r="BO181" i="3"/>
  <c r="BN181" i="3"/>
  <c r="AW181" i="3" s="1"/>
  <c r="BM181" i="3"/>
  <c r="BE181" i="3"/>
  <c r="AO181" i="3"/>
  <c r="AG181" i="3"/>
  <c r="Y181" i="3"/>
  <c r="BQ180" i="3"/>
  <c r="BP180" i="3"/>
  <c r="BN180" i="3"/>
  <c r="BM180" i="3"/>
  <c r="BQ179" i="3"/>
  <c r="BP179" i="3"/>
  <c r="BN179" i="3"/>
  <c r="Y179" i="3" s="1"/>
  <c r="BM179" i="3"/>
  <c r="BE179" i="3"/>
  <c r="AW179" i="3"/>
  <c r="BQ177" i="3"/>
  <c r="BP177" i="3"/>
  <c r="BO177" i="3"/>
  <c r="BN177" i="3"/>
  <c r="BM177" i="3"/>
  <c r="AO177" i="3"/>
  <c r="BQ176" i="3"/>
  <c r="BP176" i="3"/>
  <c r="BN176" i="3"/>
  <c r="BM176" i="3"/>
  <c r="BE176" i="3"/>
  <c r="AW176" i="3"/>
  <c r="Y176" i="3"/>
  <c r="BQ175" i="3"/>
  <c r="BP175" i="3"/>
  <c r="BO175" i="3"/>
  <c r="BN175" i="3"/>
  <c r="Y175" i="3" s="1"/>
  <c r="BM175" i="3"/>
  <c r="BE175" i="3"/>
  <c r="AW175" i="3"/>
  <c r="AO175" i="3"/>
  <c r="AG175" i="3"/>
  <c r="BQ174" i="3"/>
  <c r="BP174" i="3"/>
  <c r="BN174" i="3"/>
  <c r="BE174" i="3" s="1"/>
  <c r="BM174" i="3"/>
  <c r="BQ173" i="3"/>
  <c r="BP173" i="3"/>
  <c r="BN173" i="3"/>
  <c r="BM173" i="3"/>
  <c r="BE173" i="3"/>
  <c r="AW173" i="3"/>
  <c r="AO173" i="3"/>
  <c r="Y173" i="3"/>
  <c r="BQ171" i="3"/>
  <c r="BP171" i="3"/>
  <c r="BN171" i="3"/>
  <c r="BM171" i="3"/>
  <c r="BE171" i="3"/>
  <c r="AO171" i="3"/>
  <c r="AG171" i="3"/>
  <c r="Y171" i="3"/>
  <c r="BQ170" i="3"/>
  <c r="BP170" i="3"/>
  <c r="BN170" i="3"/>
  <c r="BM170" i="3"/>
  <c r="BQ169" i="3"/>
  <c r="BP169" i="3"/>
  <c r="BO169" i="3"/>
  <c r="BN169" i="3"/>
  <c r="AW169" i="3" s="1"/>
  <c r="BM169" i="3"/>
  <c r="BE169" i="3"/>
  <c r="AO169" i="3"/>
  <c r="AG169" i="3"/>
  <c r="Y169" i="3"/>
  <c r="BQ168" i="3"/>
  <c r="BP168" i="3"/>
  <c r="BO168" i="3"/>
  <c r="BN168" i="3"/>
  <c r="BM168" i="3"/>
  <c r="AO168" i="3"/>
  <c r="Y168" i="3"/>
  <c r="BQ167" i="3"/>
  <c r="BP167" i="3"/>
  <c r="BN167" i="3"/>
  <c r="BM167" i="3"/>
  <c r="BQ165" i="3"/>
  <c r="BP165" i="3"/>
  <c r="BO165" i="3"/>
  <c r="BN165" i="3"/>
  <c r="BM165" i="3"/>
  <c r="BQ164" i="3"/>
  <c r="BP164" i="3"/>
  <c r="BO164" i="3"/>
  <c r="BN164" i="3"/>
  <c r="AG164" i="3" s="1"/>
  <c r="BM164" i="3"/>
  <c r="BE164" i="3"/>
  <c r="AW164" i="3"/>
  <c r="AO164" i="3"/>
  <c r="Y164" i="3"/>
  <c r="BQ163" i="3"/>
  <c r="BP163" i="3"/>
  <c r="BO163" i="3"/>
  <c r="BN163" i="3"/>
  <c r="BM163" i="3"/>
  <c r="BE163" i="3"/>
  <c r="AW163" i="3"/>
  <c r="AO163" i="3"/>
  <c r="AG163" i="3"/>
  <c r="Y163" i="3"/>
  <c r="BQ162" i="3"/>
  <c r="BP162" i="3"/>
  <c r="BN162" i="3"/>
  <c r="BO162" i="3" s="1"/>
  <c r="BM162" i="3"/>
  <c r="BE162" i="3"/>
  <c r="AO162" i="3"/>
  <c r="AG162" i="3"/>
  <c r="Y162" i="3"/>
  <c r="BQ161" i="3"/>
  <c r="BP161" i="3"/>
  <c r="BN161" i="3"/>
  <c r="BM161" i="3"/>
  <c r="BQ159" i="3"/>
  <c r="BP159" i="3"/>
  <c r="BN159" i="3"/>
  <c r="BM159" i="3"/>
  <c r="BQ158" i="3"/>
  <c r="BP158" i="3"/>
  <c r="BN158" i="3"/>
  <c r="BM158" i="3"/>
  <c r="BE158" i="3"/>
  <c r="BQ157" i="3"/>
  <c r="BP157" i="3"/>
  <c r="BN157" i="3"/>
  <c r="AG157" i="3" s="1"/>
  <c r="BM157" i="3"/>
  <c r="BE157" i="3"/>
  <c r="AO157" i="3"/>
  <c r="BQ156" i="3"/>
  <c r="BP156" i="3"/>
  <c r="BN156" i="3"/>
  <c r="BO156" i="3" s="1"/>
  <c r="BM156" i="3"/>
  <c r="BE156" i="3"/>
  <c r="AW156" i="3"/>
  <c r="AO156" i="3"/>
  <c r="Y156" i="3"/>
  <c r="BQ155" i="3"/>
  <c r="BP155" i="3"/>
  <c r="BO155" i="3"/>
  <c r="BN155" i="3"/>
  <c r="BM155" i="3"/>
  <c r="BE155" i="3"/>
  <c r="AW155" i="3"/>
  <c r="AO155" i="3"/>
  <c r="AG155" i="3"/>
  <c r="Y155" i="3"/>
  <c r="BQ153" i="3"/>
  <c r="BP153" i="3"/>
  <c r="BN153" i="3"/>
  <c r="BO153" i="3" s="1"/>
  <c r="BM153" i="3"/>
  <c r="BE153" i="3"/>
  <c r="AW153" i="3"/>
  <c r="AO153" i="3"/>
  <c r="Y153" i="3"/>
  <c r="BQ152" i="3"/>
  <c r="BP152" i="3"/>
  <c r="BO152" i="3"/>
  <c r="BN152" i="3"/>
  <c r="BM152" i="3"/>
  <c r="BE152" i="3"/>
  <c r="AW152" i="3"/>
  <c r="AO152" i="3"/>
  <c r="AG152" i="3"/>
  <c r="Y152" i="3"/>
  <c r="BQ151" i="3"/>
  <c r="BP151" i="3"/>
  <c r="BO151" i="3"/>
  <c r="BN151" i="3"/>
  <c r="BM151" i="3"/>
  <c r="BE151" i="3"/>
  <c r="AW151" i="3"/>
  <c r="AO151" i="3"/>
  <c r="AG151" i="3"/>
  <c r="Y151" i="3"/>
  <c r="BQ150" i="3"/>
  <c r="BP150" i="3"/>
  <c r="BN150" i="3"/>
  <c r="BM150" i="3"/>
  <c r="BQ149" i="3"/>
  <c r="BP149" i="3"/>
  <c r="BN149" i="3"/>
  <c r="BM149" i="3"/>
  <c r="BE149" i="3"/>
  <c r="BQ147" i="3"/>
  <c r="BP147" i="3"/>
  <c r="BN147" i="3"/>
  <c r="BM147" i="3"/>
  <c r="BQ146" i="3"/>
  <c r="BP146" i="3"/>
  <c r="BN146" i="3"/>
  <c r="BM146" i="3"/>
  <c r="BQ145" i="3"/>
  <c r="BP145" i="3"/>
  <c r="BN145" i="3"/>
  <c r="AG145" i="3" s="1"/>
  <c r="BM145" i="3"/>
  <c r="BE145" i="3"/>
  <c r="AO145" i="3"/>
  <c r="BQ144" i="3"/>
  <c r="BP144" i="3"/>
  <c r="BN144" i="3"/>
  <c r="BO144" i="3" s="1"/>
  <c r="BM144" i="3"/>
  <c r="BE144" i="3"/>
  <c r="AW144" i="3"/>
  <c r="AO144" i="3"/>
  <c r="Y144" i="3"/>
  <c r="BQ143" i="3"/>
  <c r="BP143" i="3"/>
  <c r="BO143" i="3"/>
  <c r="BN143" i="3"/>
  <c r="BM143" i="3"/>
  <c r="BE143" i="3"/>
  <c r="AW143" i="3"/>
  <c r="AO143" i="3"/>
  <c r="AG143" i="3"/>
  <c r="Y143" i="3"/>
  <c r="BQ141" i="3"/>
  <c r="BP141" i="3"/>
  <c r="BN141" i="3"/>
  <c r="BO141" i="3" s="1"/>
  <c r="BM141" i="3"/>
  <c r="BE141" i="3"/>
  <c r="AW141" i="3"/>
  <c r="AO141" i="3"/>
  <c r="Y141" i="3"/>
  <c r="BQ140" i="3"/>
  <c r="BP140" i="3"/>
  <c r="BO140" i="3"/>
  <c r="BN140" i="3"/>
  <c r="BM140" i="3"/>
  <c r="BE140" i="3"/>
  <c r="AW140" i="3"/>
  <c r="AO140" i="3"/>
  <c r="AG140" i="3"/>
  <c r="Y140" i="3"/>
  <c r="BQ139" i="3"/>
  <c r="BP139" i="3"/>
  <c r="BO139" i="3"/>
  <c r="BN139" i="3"/>
  <c r="BM139" i="3"/>
  <c r="BE139" i="3"/>
  <c r="AW139" i="3"/>
  <c r="AO139" i="3"/>
  <c r="AG139" i="3"/>
  <c r="Y139" i="3"/>
  <c r="BQ138" i="3"/>
  <c r="BP138" i="3"/>
  <c r="BN138" i="3"/>
  <c r="BM138" i="3"/>
  <c r="BQ137" i="3"/>
  <c r="BP137" i="3"/>
  <c r="BN137" i="3"/>
  <c r="BM137" i="3"/>
  <c r="BE137" i="3"/>
  <c r="BQ135" i="3"/>
  <c r="BP135" i="3"/>
  <c r="BN135" i="3"/>
  <c r="BM135" i="3"/>
  <c r="BQ134" i="3"/>
  <c r="BP134" i="3"/>
  <c r="BN134" i="3"/>
  <c r="BM134" i="3"/>
  <c r="BE134" i="3"/>
  <c r="BQ133" i="3"/>
  <c r="BP133" i="3"/>
  <c r="BN133" i="3"/>
  <c r="AG133" i="3" s="1"/>
  <c r="BM133" i="3"/>
  <c r="BE133" i="3"/>
  <c r="AO133" i="3"/>
  <c r="BQ132" i="3"/>
  <c r="BP132" i="3"/>
  <c r="BN132" i="3"/>
  <c r="BO132" i="3" s="1"/>
  <c r="BM132" i="3"/>
  <c r="BE132" i="3"/>
  <c r="AW132" i="3"/>
  <c r="AO132" i="3"/>
  <c r="Y132" i="3"/>
  <c r="BQ131" i="3"/>
  <c r="BP131" i="3"/>
  <c r="BO131" i="3"/>
  <c r="BN131" i="3"/>
  <c r="BM131" i="3"/>
  <c r="BE131" i="3"/>
  <c r="AW131" i="3"/>
  <c r="AO131" i="3"/>
  <c r="AG131" i="3"/>
  <c r="Y131" i="3"/>
  <c r="BQ129" i="3"/>
  <c r="BP129" i="3"/>
  <c r="BN129" i="3"/>
  <c r="BO129" i="3" s="1"/>
  <c r="BM129" i="3"/>
  <c r="BE129" i="3"/>
  <c r="AW129" i="3"/>
  <c r="AO129" i="3"/>
  <c r="Y129" i="3"/>
  <c r="BQ128" i="3"/>
  <c r="BP128" i="3"/>
  <c r="BO128" i="3"/>
  <c r="BN128" i="3"/>
  <c r="BM128" i="3"/>
  <c r="BE128" i="3"/>
  <c r="AW128" i="3"/>
  <c r="AO128" i="3"/>
  <c r="AG128" i="3"/>
  <c r="Y128" i="3"/>
  <c r="BQ127" i="3"/>
  <c r="BP127" i="3"/>
  <c r="BO127" i="3"/>
  <c r="BN127" i="3"/>
  <c r="BE127" i="3" s="1"/>
  <c r="BM127" i="3"/>
  <c r="AW127" i="3"/>
  <c r="AO127" i="3"/>
  <c r="AG127" i="3"/>
  <c r="Y127" i="3"/>
  <c r="BQ126" i="3"/>
  <c r="BP126" i="3"/>
  <c r="BN126" i="3"/>
  <c r="BM126" i="3"/>
  <c r="BQ125" i="3"/>
  <c r="BP125" i="3"/>
  <c r="BN125" i="3"/>
  <c r="BE125" i="3" s="1"/>
  <c r="BM125" i="3"/>
  <c r="BQ123" i="3"/>
  <c r="BP123" i="3"/>
  <c r="BN123" i="3"/>
  <c r="BM123" i="3"/>
  <c r="BQ122" i="3"/>
  <c r="BP122" i="3"/>
  <c r="BN122" i="3"/>
  <c r="BM122" i="3"/>
  <c r="BE122" i="3"/>
  <c r="BQ121" i="3"/>
  <c r="BP121" i="3"/>
  <c r="BN121" i="3"/>
  <c r="AG121" i="3" s="1"/>
  <c r="BM121" i="3"/>
  <c r="BE121" i="3"/>
  <c r="AO121" i="3"/>
  <c r="BQ120" i="3"/>
  <c r="BP120" i="3"/>
  <c r="BN120" i="3"/>
  <c r="BO120" i="3" s="1"/>
  <c r="BM120" i="3"/>
  <c r="BE120" i="3"/>
  <c r="AW120" i="3"/>
  <c r="AO120" i="3"/>
  <c r="Y120" i="3"/>
  <c r="BQ119" i="3"/>
  <c r="BP119" i="3"/>
  <c r="BO119" i="3"/>
  <c r="BN119" i="3"/>
  <c r="BM119" i="3"/>
  <c r="BE119" i="3"/>
  <c r="AW119" i="3"/>
  <c r="AO119" i="3"/>
  <c r="AG119" i="3"/>
  <c r="Y119" i="3"/>
  <c r="BQ117" i="3"/>
  <c r="BP117" i="3"/>
  <c r="BN117" i="3"/>
  <c r="BO117" i="3" s="1"/>
  <c r="BM117" i="3"/>
  <c r="BE117" i="3"/>
  <c r="AW117" i="3"/>
  <c r="AO117" i="3"/>
  <c r="Y117" i="3"/>
  <c r="BQ116" i="3"/>
  <c r="BP116" i="3"/>
  <c r="BO116" i="3"/>
  <c r="BN116" i="3"/>
  <c r="BM116" i="3"/>
  <c r="BE116" i="3"/>
  <c r="AW116" i="3"/>
  <c r="AO116" i="3"/>
  <c r="AG116" i="3"/>
  <c r="Y116" i="3"/>
  <c r="BQ115" i="3"/>
  <c r="BP115" i="3"/>
  <c r="BO115" i="3"/>
  <c r="BN115" i="3"/>
  <c r="BE115" i="3" s="1"/>
  <c r="BM115" i="3"/>
  <c r="AW115" i="3"/>
  <c r="AO115" i="3"/>
  <c r="AG115" i="3"/>
  <c r="Y115" i="3"/>
  <c r="BQ114" i="3"/>
  <c r="BP114" i="3"/>
  <c r="BN114" i="3"/>
  <c r="BM114" i="3"/>
  <c r="BQ113" i="3"/>
  <c r="BP113" i="3"/>
  <c r="BN113" i="3"/>
  <c r="BM113" i="3"/>
  <c r="BE113" i="3"/>
  <c r="BQ111" i="3"/>
  <c r="BP111" i="3"/>
  <c r="BN111" i="3"/>
  <c r="BM111" i="3"/>
  <c r="BQ110" i="3"/>
  <c r="BP110" i="3"/>
  <c r="BN110" i="3"/>
  <c r="BM110" i="3"/>
  <c r="BE110" i="3"/>
  <c r="BQ109" i="3"/>
  <c r="BP109" i="3"/>
  <c r="BN109" i="3"/>
  <c r="BM109" i="3"/>
  <c r="BE109" i="3"/>
  <c r="AO109" i="3"/>
  <c r="BQ108" i="3"/>
  <c r="BP108" i="3"/>
  <c r="BN108" i="3"/>
  <c r="BO108" i="3" s="1"/>
  <c r="BM108" i="3"/>
  <c r="BE108" i="3"/>
  <c r="AW108" i="3"/>
  <c r="AO108" i="3"/>
  <c r="Y108" i="3"/>
  <c r="BQ107" i="3"/>
  <c r="BP107" i="3"/>
  <c r="BO107" i="3"/>
  <c r="BN107" i="3"/>
  <c r="BM107" i="3"/>
  <c r="BE107" i="3"/>
  <c r="AW107" i="3"/>
  <c r="AO107" i="3"/>
  <c r="AG107" i="3"/>
  <c r="Y107" i="3"/>
  <c r="BQ105" i="3"/>
  <c r="BP105" i="3"/>
  <c r="BN105" i="3"/>
  <c r="BO105" i="3" s="1"/>
  <c r="BM105" i="3"/>
  <c r="BE105" i="3"/>
  <c r="AW105" i="3"/>
  <c r="AO105" i="3"/>
  <c r="Y105" i="3"/>
  <c r="BQ104" i="3"/>
  <c r="BP104" i="3"/>
  <c r="BO104" i="3"/>
  <c r="BN104" i="3"/>
  <c r="BM104" i="3"/>
  <c r="BE104" i="3"/>
  <c r="AW104" i="3"/>
  <c r="AO104" i="3"/>
  <c r="AG104" i="3"/>
  <c r="Y104" i="3"/>
  <c r="BQ103" i="3"/>
  <c r="BP103" i="3"/>
  <c r="BO103" i="3"/>
  <c r="BN103" i="3"/>
  <c r="BM103" i="3"/>
  <c r="BE103" i="3"/>
  <c r="AW103" i="3"/>
  <c r="AO103" i="3"/>
  <c r="AG103" i="3"/>
  <c r="Y103" i="3"/>
  <c r="BQ102" i="3"/>
  <c r="BP102" i="3"/>
  <c r="BN102" i="3"/>
  <c r="BM102" i="3"/>
  <c r="BQ101" i="3"/>
  <c r="BP101" i="3"/>
  <c r="BN101" i="3"/>
  <c r="BM101" i="3"/>
  <c r="BE101" i="3"/>
  <c r="BQ98" i="3"/>
  <c r="BP98" i="3"/>
  <c r="BO98" i="3"/>
  <c r="BN98" i="3"/>
  <c r="BM98" i="3"/>
  <c r="BE98" i="3"/>
  <c r="AW98" i="3"/>
  <c r="AO98" i="3"/>
  <c r="AG98" i="3"/>
  <c r="Y98" i="3"/>
  <c r="BQ97" i="3"/>
  <c r="BP97" i="3"/>
  <c r="BO97" i="3"/>
  <c r="BN97" i="3"/>
  <c r="BE97" i="3" s="1"/>
  <c r="BM97" i="3"/>
  <c r="AW97" i="3"/>
  <c r="AO97" i="3"/>
  <c r="AG97" i="3"/>
  <c r="Y97" i="3"/>
  <c r="BQ96" i="3"/>
  <c r="BP96" i="3"/>
  <c r="BN96" i="3"/>
  <c r="BM96" i="3"/>
  <c r="Y96" i="3"/>
  <c r="BQ95" i="3"/>
  <c r="BP95" i="3"/>
  <c r="BN95" i="3"/>
  <c r="BE95" i="3" s="1"/>
  <c r="BM95" i="3"/>
  <c r="BQ94" i="3"/>
  <c r="BP94" i="3"/>
  <c r="BN94" i="3"/>
  <c r="AO94" i="3" s="1"/>
  <c r="BM94" i="3"/>
  <c r="BE94" i="3"/>
  <c r="BQ92" i="3"/>
  <c r="BP92" i="3"/>
  <c r="BN92" i="3"/>
  <c r="BE92" i="3" s="1"/>
  <c r="BM92" i="3"/>
  <c r="BQ91" i="3"/>
  <c r="BP91" i="3"/>
  <c r="BO91" i="3"/>
  <c r="BN91" i="3"/>
  <c r="BM91" i="3"/>
  <c r="BE91" i="3"/>
  <c r="AW91" i="3"/>
  <c r="BQ90" i="3"/>
  <c r="BP90" i="3"/>
  <c r="BN90" i="3"/>
  <c r="BO90" i="3" s="1"/>
  <c r="BM90" i="3"/>
  <c r="BE90" i="3"/>
  <c r="AW90" i="3"/>
  <c r="AO90" i="3"/>
  <c r="AG90" i="3"/>
  <c r="Y90" i="3"/>
  <c r="BQ89" i="3"/>
  <c r="BP89" i="3"/>
  <c r="BO89" i="3"/>
  <c r="BN89" i="3"/>
  <c r="BM89" i="3"/>
  <c r="BE89" i="3"/>
  <c r="AW89" i="3"/>
  <c r="AO89" i="3"/>
  <c r="AG89" i="3"/>
  <c r="Y89" i="3"/>
  <c r="BQ88" i="3"/>
  <c r="BP88" i="3"/>
  <c r="BO88" i="3"/>
  <c r="BN88" i="3"/>
  <c r="BE88" i="3" s="1"/>
  <c r="BM88" i="3"/>
  <c r="AW88" i="3"/>
  <c r="AO88" i="3"/>
  <c r="AG88" i="3"/>
  <c r="Y88" i="3"/>
  <c r="BQ86" i="3"/>
  <c r="BP86" i="3"/>
  <c r="BO86" i="3"/>
  <c r="BN86" i="3"/>
  <c r="BM86" i="3"/>
  <c r="BE86" i="3"/>
  <c r="AW86" i="3"/>
  <c r="AO86" i="3"/>
  <c r="AG86" i="3"/>
  <c r="Y86" i="3"/>
  <c r="BQ85" i="3"/>
  <c r="BP85" i="3"/>
  <c r="BO85" i="3"/>
  <c r="BN85" i="3"/>
  <c r="BE85" i="3" s="1"/>
  <c r="BM85" i="3"/>
  <c r="AW85" i="3"/>
  <c r="AO85" i="3"/>
  <c r="AG85" i="3"/>
  <c r="Y85" i="3"/>
  <c r="BQ84" i="3"/>
  <c r="BP84" i="3"/>
  <c r="BN84" i="3"/>
  <c r="BM84" i="3"/>
  <c r="AG84" i="3"/>
  <c r="Y84" i="3"/>
  <c r="BQ83" i="3"/>
  <c r="BP83" i="3"/>
  <c r="BN83" i="3"/>
  <c r="BM83" i="3"/>
  <c r="BE83" i="3"/>
  <c r="BQ82" i="3"/>
  <c r="BP82" i="3"/>
  <c r="BN82" i="3"/>
  <c r="BM82" i="3"/>
  <c r="BE82" i="3"/>
  <c r="AO82" i="3"/>
  <c r="BQ80" i="3"/>
  <c r="BP80" i="3"/>
  <c r="BO80" i="3"/>
  <c r="BN80" i="3"/>
  <c r="BM80" i="3"/>
  <c r="BE80" i="3"/>
  <c r="BQ79" i="3"/>
  <c r="BP79" i="3"/>
  <c r="BN79" i="3"/>
  <c r="BM79" i="3"/>
  <c r="BE79" i="3"/>
  <c r="BQ78" i="3"/>
  <c r="BP78" i="3"/>
  <c r="BO78" i="3"/>
  <c r="BN78" i="3"/>
  <c r="BM78" i="3"/>
  <c r="BE78" i="3"/>
  <c r="AW78" i="3"/>
  <c r="AO78" i="3"/>
  <c r="AG78" i="3"/>
  <c r="Y78" i="3"/>
  <c r="BQ77" i="3"/>
  <c r="BP77" i="3"/>
  <c r="BO77" i="3"/>
  <c r="BN77" i="3"/>
  <c r="BM77" i="3"/>
  <c r="BE77" i="3"/>
  <c r="AW77" i="3"/>
  <c r="AO77" i="3"/>
  <c r="AG77" i="3"/>
  <c r="Y77" i="3"/>
  <c r="BQ76" i="3"/>
  <c r="BP76" i="3"/>
  <c r="BO76" i="3"/>
  <c r="BN76" i="3"/>
  <c r="BE76" i="3" s="1"/>
  <c r="BM76" i="3"/>
  <c r="AW76" i="3"/>
  <c r="AO76" i="3"/>
  <c r="AG76" i="3"/>
  <c r="Y76" i="3"/>
  <c r="BQ74" i="3"/>
  <c r="BP74" i="3"/>
  <c r="BO74" i="3"/>
  <c r="BN74" i="3"/>
  <c r="BM74" i="3"/>
  <c r="BE74" i="3"/>
  <c r="AW74" i="3"/>
  <c r="AO74" i="3"/>
  <c r="AG74" i="3"/>
  <c r="Y74" i="3"/>
  <c r="BQ73" i="3"/>
  <c r="BP73" i="3"/>
  <c r="BO73" i="3"/>
  <c r="BN73" i="3"/>
  <c r="BE73" i="3" s="1"/>
  <c r="BM73" i="3"/>
  <c r="AW73" i="3"/>
  <c r="AO73" i="3"/>
  <c r="AG73" i="3"/>
  <c r="Y73" i="3"/>
  <c r="BQ72" i="3"/>
  <c r="BP72" i="3"/>
  <c r="BN72" i="3"/>
  <c r="AG72" i="3" s="1"/>
  <c r="BM72" i="3"/>
  <c r="AW72" i="3"/>
  <c r="Y72" i="3"/>
  <c r="BQ71" i="3"/>
  <c r="BP71" i="3"/>
  <c r="BO71" i="3"/>
  <c r="BN71" i="3"/>
  <c r="BM71" i="3"/>
  <c r="BE71" i="3"/>
  <c r="AW71" i="3"/>
  <c r="AG71" i="3"/>
  <c r="BQ70" i="3"/>
  <c r="BP70" i="3"/>
  <c r="BN70" i="3"/>
  <c r="Y70" i="3" s="1"/>
  <c r="BM70" i="3"/>
  <c r="BQ68" i="3"/>
  <c r="BP68" i="3"/>
  <c r="BN68" i="3"/>
  <c r="BO68" i="3" s="1"/>
  <c r="BM68" i="3"/>
  <c r="BE68" i="3"/>
  <c r="BQ67" i="3"/>
  <c r="BP67" i="3"/>
  <c r="BO67" i="3"/>
  <c r="BN67" i="3"/>
  <c r="Y67" i="3" s="1"/>
  <c r="BM67" i="3"/>
  <c r="BE67" i="3"/>
  <c r="AW67" i="3"/>
  <c r="AO67" i="3"/>
  <c r="AG67" i="3"/>
  <c r="BQ66" i="3"/>
  <c r="BP66" i="3"/>
  <c r="BN66" i="3"/>
  <c r="BO66" i="3" s="1"/>
  <c r="BM66" i="3"/>
  <c r="AG66" i="3"/>
  <c r="BQ65" i="3"/>
  <c r="BP65" i="3"/>
  <c r="BO65" i="3"/>
  <c r="BN65" i="3"/>
  <c r="BM65" i="3"/>
  <c r="BE65" i="3"/>
  <c r="AW65" i="3"/>
  <c r="AO65" i="3"/>
  <c r="AG65" i="3"/>
  <c r="Y65" i="3"/>
  <c r="BQ64" i="3"/>
  <c r="BP64" i="3"/>
  <c r="BO64" i="3"/>
  <c r="BN64" i="3"/>
  <c r="BE64" i="3" s="1"/>
  <c r="BM64" i="3"/>
  <c r="AW64" i="3"/>
  <c r="AO64" i="3"/>
  <c r="AG64" i="3"/>
  <c r="Y64" i="3"/>
  <c r="BQ62" i="3"/>
  <c r="BP62" i="3"/>
  <c r="BO62" i="3"/>
  <c r="BN62" i="3"/>
  <c r="BM62" i="3"/>
  <c r="BE62" i="3"/>
  <c r="AW62" i="3"/>
  <c r="AO62" i="3"/>
  <c r="AG62" i="3"/>
  <c r="Y62" i="3"/>
  <c r="BQ61" i="3"/>
  <c r="BP61" i="3"/>
  <c r="BO61" i="3"/>
  <c r="BN61" i="3"/>
  <c r="BE61" i="3" s="1"/>
  <c r="BM61" i="3"/>
  <c r="AW61" i="3"/>
  <c r="AO61" i="3"/>
  <c r="AG61" i="3"/>
  <c r="Y61" i="3"/>
  <c r="BQ60" i="3"/>
  <c r="BP60" i="3"/>
  <c r="BN60" i="3"/>
  <c r="BM60" i="3"/>
  <c r="AW60" i="3"/>
  <c r="AG60" i="3"/>
  <c r="Y60" i="3"/>
  <c r="BQ59" i="3"/>
  <c r="BP59" i="3"/>
  <c r="BO59" i="3"/>
  <c r="BN59" i="3"/>
  <c r="BM59" i="3"/>
  <c r="BE59" i="3"/>
  <c r="AW59" i="3"/>
  <c r="AG59" i="3"/>
  <c r="BQ58" i="3"/>
  <c r="BP58" i="3"/>
  <c r="BO58" i="3"/>
  <c r="BN58" i="3"/>
  <c r="Y58" i="3" s="1"/>
  <c r="BM58" i="3"/>
  <c r="BE58" i="3"/>
  <c r="AW58" i="3"/>
  <c r="BQ56" i="3"/>
  <c r="BP56" i="3"/>
  <c r="BO56" i="3"/>
  <c r="BN56" i="3"/>
  <c r="AG56" i="3" s="1"/>
  <c r="BM56" i="3"/>
  <c r="BE56" i="3"/>
  <c r="AO56" i="3"/>
  <c r="BQ55" i="3"/>
  <c r="BP55" i="3"/>
  <c r="BO55" i="3"/>
  <c r="BN55" i="3"/>
  <c r="BM55" i="3"/>
  <c r="BE55" i="3"/>
  <c r="AW55" i="3"/>
  <c r="AO55" i="3"/>
  <c r="AG55" i="3"/>
  <c r="Y55" i="3"/>
  <c r="BQ54" i="3"/>
  <c r="BP54" i="3"/>
  <c r="BO54" i="3"/>
  <c r="BN54" i="3"/>
  <c r="BM54" i="3"/>
  <c r="BE54" i="3"/>
  <c r="AW54" i="3"/>
  <c r="AO54" i="3"/>
  <c r="AG54" i="3"/>
  <c r="Y54" i="3"/>
  <c r="BQ53" i="3"/>
  <c r="BP53" i="3"/>
  <c r="BN53" i="3"/>
  <c r="BO53" i="3" s="1"/>
  <c r="BM53" i="3"/>
  <c r="BE53" i="3"/>
  <c r="AW53" i="3"/>
  <c r="AO53" i="3"/>
  <c r="AG53" i="3"/>
  <c r="Y53" i="3"/>
  <c r="BQ52" i="3"/>
  <c r="BP52" i="3"/>
  <c r="BN52" i="3"/>
  <c r="BE52" i="3" s="1"/>
  <c r="BM52" i="3"/>
  <c r="BQ50" i="3"/>
  <c r="BP50" i="3"/>
  <c r="BN50" i="3"/>
  <c r="BO50" i="3" s="1"/>
  <c r="BM50" i="3"/>
  <c r="BE50" i="3"/>
  <c r="AW50" i="3"/>
  <c r="AO50" i="3"/>
  <c r="AG50" i="3"/>
  <c r="Y50" i="3"/>
  <c r="BQ49" i="3"/>
  <c r="BP49" i="3"/>
  <c r="BN49" i="3"/>
  <c r="BE49" i="3" s="1"/>
  <c r="BM49" i="3"/>
  <c r="BQ48" i="3"/>
  <c r="BP48" i="3"/>
  <c r="BN48" i="3"/>
  <c r="AW48" i="3" s="1"/>
  <c r="BM48" i="3"/>
  <c r="BE48" i="3"/>
  <c r="BQ47" i="3"/>
  <c r="BP47" i="3"/>
  <c r="BO47" i="3"/>
  <c r="BN47" i="3"/>
  <c r="AG47" i="3" s="1"/>
  <c r="BM47" i="3"/>
  <c r="BE47" i="3"/>
  <c r="AO47" i="3"/>
  <c r="BQ46" i="3"/>
  <c r="BP46" i="3"/>
  <c r="BO46" i="3"/>
  <c r="BN46" i="3"/>
  <c r="BM46" i="3"/>
  <c r="BE46" i="3"/>
  <c r="AW46" i="3"/>
  <c r="AO46" i="3"/>
  <c r="AG46" i="3"/>
  <c r="Y46" i="3"/>
  <c r="BQ44" i="3"/>
  <c r="BP44" i="3"/>
  <c r="BO44" i="3"/>
  <c r="BN44" i="3"/>
  <c r="AG44" i="3" s="1"/>
  <c r="BM44" i="3"/>
  <c r="BE44" i="3"/>
  <c r="AO44" i="3"/>
  <c r="BQ43" i="3"/>
  <c r="BP43" i="3"/>
  <c r="BO43" i="3"/>
  <c r="BN43" i="3"/>
  <c r="BM43" i="3"/>
  <c r="BE43" i="3"/>
  <c r="AW43" i="3"/>
  <c r="AO43" i="3"/>
  <c r="AG43" i="3"/>
  <c r="Y43" i="3"/>
  <c r="BQ42" i="3"/>
  <c r="BP42" i="3"/>
  <c r="BO42" i="3"/>
  <c r="BN42" i="3"/>
  <c r="BM42" i="3"/>
  <c r="BE42" i="3"/>
  <c r="AW42" i="3"/>
  <c r="AO42" i="3"/>
  <c r="AG42" i="3"/>
  <c r="Y42" i="3"/>
  <c r="BQ41" i="3"/>
  <c r="BP41" i="3"/>
  <c r="BN41" i="3"/>
  <c r="BO41" i="3" s="1"/>
  <c r="BM41" i="3"/>
  <c r="BE41" i="3"/>
  <c r="AW41" i="3"/>
  <c r="AO41" i="3"/>
  <c r="AG41" i="3"/>
  <c r="Y41" i="3"/>
  <c r="BQ40" i="3"/>
  <c r="BP40" i="3"/>
  <c r="BN40" i="3"/>
  <c r="BE40" i="3" s="1"/>
  <c r="BM40" i="3"/>
  <c r="BQ38" i="3"/>
  <c r="BP38" i="3"/>
  <c r="BN38" i="3"/>
  <c r="BO38" i="3" s="1"/>
  <c r="BM38" i="3"/>
  <c r="BE38" i="3"/>
  <c r="AW38" i="3"/>
  <c r="AO38" i="3"/>
  <c r="AG38" i="3"/>
  <c r="Y38" i="3"/>
  <c r="BQ37" i="3"/>
  <c r="BP37" i="3"/>
  <c r="BN37" i="3"/>
  <c r="BE37" i="3" s="1"/>
  <c r="BM37" i="3"/>
  <c r="BQ36" i="3"/>
  <c r="BP36" i="3"/>
  <c r="BN36" i="3"/>
  <c r="AW36" i="3" s="1"/>
  <c r="BM36" i="3"/>
  <c r="BE36" i="3"/>
  <c r="BQ35" i="3"/>
  <c r="BP35" i="3"/>
  <c r="BO35" i="3"/>
  <c r="BN35" i="3"/>
  <c r="AG35" i="3" s="1"/>
  <c r="BM35" i="3"/>
  <c r="BE35" i="3"/>
  <c r="AO35" i="3"/>
  <c r="BQ34" i="3"/>
  <c r="BP34" i="3"/>
  <c r="BO34" i="3"/>
  <c r="BN34" i="3"/>
  <c r="BM34" i="3"/>
  <c r="BE34" i="3"/>
  <c r="AW34" i="3"/>
  <c r="AO34" i="3"/>
  <c r="AG34" i="3"/>
  <c r="Y34" i="3"/>
  <c r="BQ32" i="3"/>
  <c r="BP32" i="3"/>
  <c r="BO32" i="3"/>
  <c r="BN32" i="3"/>
  <c r="AG32" i="3" s="1"/>
  <c r="BM32" i="3"/>
  <c r="BE32" i="3"/>
  <c r="AO32" i="3"/>
  <c r="BQ31" i="3"/>
  <c r="BP31" i="3"/>
  <c r="BO31" i="3"/>
  <c r="BN31" i="3"/>
  <c r="BM31" i="3"/>
  <c r="BE31" i="3"/>
  <c r="AW31" i="3"/>
  <c r="AO31" i="3"/>
  <c r="AG31" i="3"/>
  <c r="Y31" i="3"/>
  <c r="BQ30" i="3"/>
  <c r="BP30" i="3"/>
  <c r="BO30" i="3"/>
  <c r="BN30" i="3"/>
  <c r="BM30" i="3"/>
  <c r="BE30" i="3"/>
  <c r="AW30" i="3"/>
  <c r="AO30" i="3"/>
  <c r="AG30" i="3"/>
  <c r="Y30" i="3"/>
  <c r="BQ29" i="3"/>
  <c r="BP29" i="3"/>
  <c r="BN29" i="3"/>
  <c r="BO29" i="3" s="1"/>
  <c r="BM29" i="3"/>
  <c r="BE29" i="3"/>
  <c r="AW29" i="3"/>
  <c r="AO29" i="3"/>
  <c r="AG29" i="3"/>
  <c r="Y29" i="3"/>
  <c r="BQ28" i="3"/>
  <c r="BP28" i="3"/>
  <c r="BN28" i="3"/>
  <c r="BE28" i="3" s="1"/>
  <c r="BM28" i="3"/>
  <c r="BQ26" i="3"/>
  <c r="BP26" i="3"/>
  <c r="BN26" i="3"/>
  <c r="BO26" i="3" s="1"/>
  <c r="BM26" i="3"/>
  <c r="BE26" i="3"/>
  <c r="AW26" i="3"/>
  <c r="AO26" i="3"/>
  <c r="AG26" i="3"/>
  <c r="Y26" i="3"/>
  <c r="BQ25" i="3"/>
  <c r="BP25" i="3"/>
  <c r="BN25" i="3"/>
  <c r="BE25" i="3" s="1"/>
  <c r="BM25" i="3"/>
  <c r="BQ24" i="3"/>
  <c r="BP24" i="3"/>
  <c r="BN24" i="3"/>
  <c r="AW24" i="3" s="1"/>
  <c r="BM24" i="3"/>
  <c r="BE24" i="3"/>
  <c r="BQ23" i="3"/>
  <c r="BP23" i="3"/>
  <c r="BO23" i="3"/>
  <c r="BN23" i="3"/>
  <c r="AG23" i="3" s="1"/>
  <c r="BM23" i="3"/>
  <c r="BE23" i="3"/>
  <c r="AO23" i="3"/>
  <c r="BQ22" i="3"/>
  <c r="BP22" i="3"/>
  <c r="BO22" i="3"/>
  <c r="BN22" i="3"/>
  <c r="BM22" i="3"/>
  <c r="BE22" i="3"/>
  <c r="AW22" i="3"/>
  <c r="AO22" i="3"/>
  <c r="AG22" i="3"/>
  <c r="Y22" i="3"/>
  <c r="BQ20" i="3"/>
  <c r="BP20" i="3"/>
  <c r="BO20" i="3"/>
  <c r="BN20" i="3"/>
  <c r="AG20" i="3" s="1"/>
  <c r="BM20" i="3"/>
  <c r="BE20" i="3"/>
  <c r="AO20" i="3"/>
  <c r="BQ19" i="3"/>
  <c r="BP19" i="3"/>
  <c r="BO19" i="3"/>
  <c r="BN19" i="3"/>
  <c r="BM19" i="3"/>
  <c r="BE19" i="3"/>
  <c r="AW19" i="3"/>
  <c r="AO19" i="3"/>
  <c r="AG19" i="3"/>
  <c r="Y19" i="3"/>
  <c r="BQ18" i="3"/>
  <c r="BP18" i="3"/>
  <c r="BO18" i="3"/>
  <c r="BN18" i="3"/>
  <c r="BM18" i="3"/>
  <c r="BE18" i="3"/>
  <c r="AW18" i="3"/>
  <c r="AO18" i="3"/>
  <c r="AG18" i="3"/>
  <c r="Y18" i="3"/>
  <c r="BQ17" i="3"/>
  <c r="BP17" i="3"/>
  <c r="BN17" i="3"/>
  <c r="BO17" i="3" s="1"/>
  <c r="BM17" i="3"/>
  <c r="BE17" i="3"/>
  <c r="AW17" i="3"/>
  <c r="AO17" i="3"/>
  <c r="AG17" i="3"/>
  <c r="Y17" i="3"/>
  <c r="BQ16" i="3"/>
  <c r="BP16" i="3"/>
  <c r="BN16" i="3"/>
  <c r="BE16" i="3" s="1"/>
  <c r="BM16" i="3"/>
  <c r="BQ13" i="3"/>
  <c r="BP13" i="3"/>
  <c r="BO13" i="3"/>
  <c r="BN13" i="3"/>
  <c r="BM13" i="3"/>
  <c r="BE13" i="3"/>
  <c r="AW13" i="3"/>
  <c r="AO13" i="3"/>
  <c r="AG13" i="3"/>
  <c r="Y13" i="3"/>
  <c r="BQ12" i="3"/>
  <c r="BP12" i="3"/>
  <c r="BN12" i="3"/>
  <c r="BE12" i="3" s="1"/>
  <c r="BM12" i="3"/>
  <c r="BQ11" i="3"/>
  <c r="BP11" i="3"/>
  <c r="BN11" i="3"/>
  <c r="AW11" i="3" s="1"/>
  <c r="BM11" i="3"/>
  <c r="BE11" i="3"/>
  <c r="BQ10" i="3"/>
  <c r="BP10" i="3"/>
  <c r="BO10" i="3"/>
  <c r="BN10" i="3"/>
  <c r="AG10" i="3" s="1"/>
  <c r="BM10" i="3"/>
  <c r="BE10" i="3"/>
  <c r="AO10" i="3"/>
  <c r="BQ8" i="3"/>
  <c r="BP8" i="3"/>
  <c r="BN8" i="3"/>
  <c r="AW8" i="3" s="1"/>
  <c r="BM8" i="3"/>
  <c r="BE8" i="3"/>
  <c r="BQ7" i="3"/>
  <c r="BP7" i="3"/>
  <c r="BO7" i="3"/>
  <c r="BN7" i="3"/>
  <c r="AG7" i="3" s="1"/>
  <c r="BM7" i="3"/>
  <c r="BE7" i="3"/>
  <c r="AO7" i="3"/>
  <c r="BQ6" i="3"/>
  <c r="BP6" i="3"/>
  <c r="BO6" i="3"/>
  <c r="BN6" i="3"/>
  <c r="BM6" i="3"/>
  <c r="BE6" i="3"/>
  <c r="AW6" i="3"/>
  <c r="AO6" i="3"/>
  <c r="AG6" i="3"/>
  <c r="Y6" i="3"/>
  <c r="BQ5" i="3"/>
  <c r="BP5" i="3"/>
  <c r="BO5" i="3"/>
  <c r="BN5" i="3"/>
  <c r="BM5" i="3"/>
  <c r="BE5" i="3"/>
  <c r="AW5" i="3"/>
  <c r="AO5" i="3"/>
  <c r="AG5" i="3"/>
  <c r="Y5" i="3"/>
  <c r="BQ4" i="3"/>
  <c r="BP4" i="3"/>
  <c r="BO4" i="3"/>
  <c r="BN4" i="3"/>
  <c r="BM4" i="3"/>
  <c r="BE4" i="3"/>
  <c r="AW4" i="3"/>
  <c r="AO4" i="3"/>
  <c r="AG4" i="3"/>
  <c r="Y4" i="3"/>
  <c r="DF293" i="4"/>
  <c r="DE293" i="4"/>
  <c r="DD293" i="4"/>
  <c r="DC293" i="4"/>
  <c r="CV293" i="4"/>
  <c r="CU293" i="4"/>
  <c r="CT293" i="4"/>
  <c r="CR293" i="4"/>
  <c r="CQ293" i="4"/>
  <c r="CP293" i="4"/>
  <c r="CO293" i="4"/>
  <c r="CH293" i="4"/>
  <c r="CG293" i="4"/>
  <c r="CF293" i="4"/>
  <c r="CC293" i="4"/>
  <c r="CB293" i="4"/>
  <c r="CA293" i="4"/>
  <c r="BT293" i="4"/>
  <c r="BS293" i="4"/>
  <c r="BR293" i="4"/>
  <c r="BP293" i="4"/>
  <c r="BO293" i="4"/>
  <c r="BN293" i="4"/>
  <c r="BM293" i="4"/>
  <c r="BF293" i="4"/>
  <c r="BE293" i="4"/>
  <c r="BD293" i="4"/>
  <c r="BA293" i="4"/>
  <c r="AZ293" i="4"/>
  <c r="AY293" i="4"/>
  <c r="AR293" i="4"/>
  <c r="AQ293" i="4"/>
  <c r="AP293" i="4"/>
  <c r="AM293" i="4"/>
  <c r="AL293" i="4"/>
  <c r="AK293" i="4"/>
  <c r="AD293" i="4"/>
  <c r="AC293" i="4"/>
  <c r="AB293" i="4"/>
  <c r="Z293" i="4"/>
  <c r="Y293" i="4"/>
  <c r="X293" i="4"/>
  <c r="W293" i="4"/>
  <c r="V293" i="4"/>
  <c r="U293" i="4"/>
  <c r="T293" i="4"/>
  <c r="S293" i="4"/>
  <c r="R293" i="4"/>
  <c r="Q293" i="4"/>
  <c r="J293" i="4"/>
  <c r="I293" i="4"/>
  <c r="H293" i="4"/>
  <c r="CE291" i="4"/>
  <c r="BC290" i="4"/>
  <c r="DF287" i="4"/>
  <c r="DE287" i="4"/>
  <c r="DD287" i="4"/>
  <c r="DC287" i="4"/>
  <c r="CV287" i="4"/>
  <c r="CU287" i="4"/>
  <c r="CT287" i="4"/>
  <c r="CR287" i="4"/>
  <c r="CQ287" i="4"/>
  <c r="CP287" i="4"/>
  <c r="CO287" i="4"/>
  <c r="CH287" i="4"/>
  <c r="CG287" i="4"/>
  <c r="CF287" i="4"/>
  <c r="CC287" i="4"/>
  <c r="CB287" i="4"/>
  <c r="CA287" i="4"/>
  <c r="BT287" i="4"/>
  <c r="BS287" i="4"/>
  <c r="BR287" i="4"/>
  <c r="BP287" i="4"/>
  <c r="BO287" i="4"/>
  <c r="BN287" i="4"/>
  <c r="BM287" i="4"/>
  <c r="BF287" i="4"/>
  <c r="BE287" i="4"/>
  <c r="BD287" i="4"/>
  <c r="BA287" i="4"/>
  <c r="AZ287" i="4"/>
  <c r="AY287" i="4"/>
  <c r="AR287" i="4"/>
  <c r="AQ287" i="4"/>
  <c r="AP287" i="4"/>
  <c r="AM287" i="4"/>
  <c r="AL287" i="4"/>
  <c r="AK287" i="4"/>
  <c r="AD287" i="4"/>
  <c r="AC287" i="4"/>
  <c r="AB287" i="4"/>
  <c r="Z287" i="4"/>
  <c r="Y287" i="4"/>
  <c r="X287" i="4"/>
  <c r="W287" i="4"/>
  <c r="V287" i="4"/>
  <c r="U287" i="4"/>
  <c r="T287" i="4"/>
  <c r="S287" i="4"/>
  <c r="R287" i="4"/>
  <c r="Q287" i="4"/>
  <c r="J287" i="4"/>
  <c r="I287" i="4"/>
  <c r="H287" i="4"/>
  <c r="CS282" i="4"/>
  <c r="DF281" i="4"/>
  <c r="DE281" i="4"/>
  <c r="DD281" i="4"/>
  <c r="DC281" i="4"/>
  <c r="CV281" i="4"/>
  <c r="CU281" i="4"/>
  <c r="CT281" i="4"/>
  <c r="CR281" i="4"/>
  <c r="CQ281" i="4"/>
  <c r="CP281" i="4"/>
  <c r="CO281" i="4"/>
  <c r="CH281" i="4"/>
  <c r="CG281" i="4"/>
  <c r="CF281" i="4"/>
  <c r="CC281" i="4"/>
  <c r="CB281" i="4"/>
  <c r="CA281" i="4"/>
  <c r="BT281" i="4"/>
  <c r="BS281" i="4"/>
  <c r="BR281" i="4"/>
  <c r="BP281" i="4"/>
  <c r="BO281" i="4"/>
  <c r="BN281" i="4"/>
  <c r="BM281" i="4"/>
  <c r="BF281" i="4"/>
  <c r="BE281" i="4"/>
  <c r="BD281" i="4"/>
  <c r="BB281" i="4"/>
  <c r="BA281" i="4"/>
  <c r="AZ281" i="4"/>
  <c r="AY281" i="4"/>
  <c r="AR281" i="4"/>
  <c r="AQ281" i="4"/>
  <c r="AP281" i="4"/>
  <c r="AN281" i="4"/>
  <c r="AM281" i="4"/>
  <c r="AL281" i="4"/>
  <c r="AK281" i="4"/>
  <c r="AD281" i="4"/>
  <c r="AC281" i="4"/>
  <c r="AB281" i="4"/>
  <c r="Z281" i="4"/>
  <c r="Y281" i="4"/>
  <c r="X281" i="4"/>
  <c r="W281" i="4"/>
  <c r="V281" i="4"/>
  <c r="U281" i="4"/>
  <c r="T281" i="4"/>
  <c r="S281" i="4"/>
  <c r="R281" i="4"/>
  <c r="Q281" i="4"/>
  <c r="J281" i="4"/>
  <c r="I281" i="4"/>
  <c r="H281" i="4"/>
  <c r="CE279" i="4"/>
  <c r="BC278" i="4"/>
  <c r="DF275" i="4"/>
  <c r="DE275" i="4"/>
  <c r="DD275" i="4"/>
  <c r="DC275" i="4"/>
  <c r="CV275" i="4"/>
  <c r="CU275" i="4"/>
  <c r="CT275" i="4"/>
  <c r="CR275" i="4"/>
  <c r="CQ275" i="4"/>
  <c r="CP275" i="4"/>
  <c r="CO275" i="4"/>
  <c r="CH275" i="4"/>
  <c r="CG275" i="4"/>
  <c r="CF275" i="4"/>
  <c r="CC275" i="4"/>
  <c r="CB275" i="4"/>
  <c r="CA275" i="4"/>
  <c r="BT275" i="4"/>
  <c r="BS275" i="4"/>
  <c r="BR275" i="4"/>
  <c r="BP275" i="4"/>
  <c r="BO275" i="4"/>
  <c r="BN275" i="4"/>
  <c r="BM275" i="4"/>
  <c r="BF275" i="4"/>
  <c r="BE275" i="4"/>
  <c r="BD275" i="4"/>
  <c r="BA275" i="4"/>
  <c r="AZ275" i="4"/>
  <c r="AY275" i="4"/>
  <c r="AR275" i="4"/>
  <c r="AQ275" i="4"/>
  <c r="AP275" i="4"/>
  <c r="AN275" i="4"/>
  <c r="AM275" i="4"/>
  <c r="AL275" i="4"/>
  <c r="AK275" i="4"/>
  <c r="AD275" i="4"/>
  <c r="AC275" i="4"/>
  <c r="AB275" i="4"/>
  <c r="Z275" i="4"/>
  <c r="Y275" i="4"/>
  <c r="X275" i="4"/>
  <c r="W275" i="4"/>
  <c r="V275" i="4"/>
  <c r="U275" i="4"/>
  <c r="T275" i="4"/>
  <c r="S275" i="4"/>
  <c r="R275" i="4"/>
  <c r="Q275" i="4"/>
  <c r="J275" i="4"/>
  <c r="I275" i="4"/>
  <c r="H275" i="4"/>
  <c r="CS270" i="4"/>
  <c r="DF269" i="4"/>
  <c r="DE269" i="4"/>
  <c r="DD269" i="4"/>
  <c r="DC269" i="4"/>
  <c r="CV269" i="4"/>
  <c r="CU269" i="4"/>
  <c r="CT269" i="4"/>
  <c r="CR269" i="4"/>
  <c r="CQ269" i="4"/>
  <c r="CP269" i="4"/>
  <c r="CO269" i="4"/>
  <c r="CH269" i="4"/>
  <c r="CG269" i="4"/>
  <c r="CF269" i="4"/>
  <c r="CC269" i="4"/>
  <c r="CB269" i="4"/>
  <c r="CA269" i="4"/>
  <c r="BT269" i="4"/>
  <c r="BS269" i="4"/>
  <c r="BR269" i="4"/>
  <c r="BP269" i="4"/>
  <c r="BO269" i="4"/>
  <c r="BN269" i="4"/>
  <c r="BM269" i="4"/>
  <c r="BF269" i="4"/>
  <c r="BE269" i="4"/>
  <c r="BD269" i="4"/>
  <c r="BA269" i="4"/>
  <c r="AZ269" i="4"/>
  <c r="AY269" i="4"/>
  <c r="AR269" i="4"/>
  <c r="AQ269" i="4"/>
  <c r="AP269" i="4"/>
  <c r="AN269" i="4"/>
  <c r="AM269" i="4"/>
  <c r="AL269" i="4"/>
  <c r="AK269" i="4"/>
  <c r="AD269" i="4"/>
  <c r="AC269" i="4"/>
  <c r="AB269" i="4"/>
  <c r="Z269" i="4"/>
  <c r="Y269" i="4"/>
  <c r="X269" i="4"/>
  <c r="W269" i="4"/>
  <c r="V269" i="4"/>
  <c r="U269" i="4"/>
  <c r="T269" i="4"/>
  <c r="S269" i="4"/>
  <c r="R269" i="4"/>
  <c r="Q269" i="4"/>
  <c r="J269" i="4"/>
  <c r="I269" i="4"/>
  <c r="H269" i="4"/>
  <c r="CE267" i="4"/>
  <c r="BC266" i="4"/>
  <c r="DF263" i="4"/>
  <c r="DE263" i="4"/>
  <c r="DD263" i="4"/>
  <c r="DC263" i="4"/>
  <c r="CV263" i="4"/>
  <c r="CU263" i="4"/>
  <c r="CT263" i="4"/>
  <c r="CR263" i="4"/>
  <c r="CQ263" i="4"/>
  <c r="CP263" i="4"/>
  <c r="CO263" i="4"/>
  <c r="CH263" i="4"/>
  <c r="CG263" i="4"/>
  <c r="CF263" i="4"/>
  <c r="CC263" i="4"/>
  <c r="CB263" i="4"/>
  <c r="CA263" i="4"/>
  <c r="BT263" i="4"/>
  <c r="BS263" i="4"/>
  <c r="BR263" i="4"/>
  <c r="BP263" i="4"/>
  <c r="BO263" i="4"/>
  <c r="BN263" i="4"/>
  <c r="BM263" i="4"/>
  <c r="BF263" i="4"/>
  <c r="BE263" i="4"/>
  <c r="BD263" i="4"/>
  <c r="BA263" i="4"/>
  <c r="AZ263" i="4"/>
  <c r="AY263" i="4"/>
  <c r="AR263" i="4"/>
  <c r="AQ263" i="4"/>
  <c r="AP263" i="4"/>
  <c r="AN263" i="4"/>
  <c r="AM263" i="4"/>
  <c r="AL263" i="4"/>
  <c r="AK263" i="4"/>
  <c r="AD263" i="4"/>
  <c r="AC263" i="4"/>
  <c r="AB263" i="4"/>
  <c r="Z263" i="4"/>
  <c r="Y263" i="4"/>
  <c r="X263" i="4"/>
  <c r="W263" i="4"/>
  <c r="V263" i="4"/>
  <c r="U263" i="4"/>
  <c r="T263" i="4"/>
  <c r="S263" i="4"/>
  <c r="R263" i="4"/>
  <c r="Q263" i="4"/>
  <c r="J263" i="4"/>
  <c r="I263" i="4"/>
  <c r="H263" i="4"/>
  <c r="CS258" i="4"/>
  <c r="DF257" i="4"/>
  <c r="DE257" i="4"/>
  <c r="DD257" i="4"/>
  <c r="DC257" i="4"/>
  <c r="CV257" i="4"/>
  <c r="CU257" i="4"/>
  <c r="CT257" i="4"/>
  <c r="CR257" i="4"/>
  <c r="CQ257" i="4"/>
  <c r="CP257" i="4"/>
  <c r="CO257" i="4"/>
  <c r="CH257" i="4"/>
  <c r="CG257" i="4"/>
  <c r="CF257" i="4"/>
  <c r="CD257" i="4"/>
  <c r="CC257" i="4"/>
  <c r="CB257" i="4"/>
  <c r="CA257" i="4"/>
  <c r="BT257" i="4"/>
  <c r="BS257" i="4"/>
  <c r="BR257" i="4"/>
  <c r="BP257" i="4"/>
  <c r="BO257" i="4"/>
  <c r="BN257" i="4"/>
  <c r="BM257" i="4"/>
  <c r="BF257" i="4"/>
  <c r="BE257" i="4"/>
  <c r="BD257" i="4"/>
  <c r="BB257" i="4"/>
  <c r="BA257" i="4"/>
  <c r="AZ257" i="4"/>
  <c r="AY257" i="4"/>
  <c r="AR257" i="4"/>
  <c r="AQ257" i="4"/>
  <c r="AP257" i="4"/>
  <c r="AN257" i="4"/>
  <c r="AM257" i="4"/>
  <c r="AL257" i="4"/>
  <c r="AK257" i="4"/>
  <c r="AD257" i="4"/>
  <c r="AC257" i="4"/>
  <c r="AB257" i="4"/>
  <c r="Z257" i="4"/>
  <c r="Y257" i="4"/>
  <c r="X257" i="4"/>
  <c r="W257" i="4"/>
  <c r="V257" i="4"/>
  <c r="U257" i="4"/>
  <c r="T257" i="4"/>
  <c r="S257" i="4"/>
  <c r="R257" i="4"/>
  <c r="Q257" i="4"/>
  <c r="J257" i="4"/>
  <c r="I257" i="4"/>
  <c r="H257" i="4"/>
  <c r="CE255" i="4"/>
  <c r="BC254" i="4"/>
  <c r="DF251" i="4"/>
  <c r="DE251" i="4"/>
  <c r="DD251" i="4"/>
  <c r="DC251" i="4"/>
  <c r="CV251" i="4"/>
  <c r="CU251" i="4"/>
  <c r="CT251" i="4"/>
  <c r="CR251" i="4"/>
  <c r="CQ251" i="4"/>
  <c r="CP251" i="4"/>
  <c r="CO251" i="4"/>
  <c r="CH251" i="4"/>
  <c r="CG251" i="4"/>
  <c r="CF251" i="4"/>
  <c r="CD251" i="4"/>
  <c r="CC251" i="4"/>
  <c r="CB251" i="4"/>
  <c r="CA251" i="4"/>
  <c r="BT251" i="4"/>
  <c r="BS251" i="4"/>
  <c r="BR251" i="4"/>
  <c r="BP251" i="4"/>
  <c r="BO251" i="4"/>
  <c r="BN251" i="4"/>
  <c r="BM251" i="4"/>
  <c r="BF251" i="4"/>
  <c r="BE251" i="4"/>
  <c r="BD251" i="4"/>
  <c r="BB251" i="4"/>
  <c r="BA251" i="4"/>
  <c r="AZ251" i="4"/>
  <c r="AY251" i="4"/>
  <c r="AR251" i="4"/>
  <c r="AQ251" i="4"/>
  <c r="AP251" i="4"/>
  <c r="AN251" i="4"/>
  <c r="AM251" i="4"/>
  <c r="AL251" i="4"/>
  <c r="AK251" i="4"/>
  <c r="AD251" i="4"/>
  <c r="AC251" i="4"/>
  <c r="AB251" i="4"/>
  <c r="Z251" i="4"/>
  <c r="Y251" i="4"/>
  <c r="X251" i="4"/>
  <c r="W251" i="4"/>
  <c r="V251" i="4"/>
  <c r="U251" i="4"/>
  <c r="T251" i="4"/>
  <c r="S251" i="4"/>
  <c r="R251" i="4"/>
  <c r="Q251" i="4"/>
  <c r="J251" i="4"/>
  <c r="I251" i="4"/>
  <c r="H251" i="4"/>
  <c r="CS246" i="4"/>
  <c r="DF245" i="4"/>
  <c r="DE245" i="4"/>
  <c r="DD245" i="4"/>
  <c r="DC245" i="4"/>
  <c r="CV245" i="4"/>
  <c r="CU245" i="4"/>
  <c r="CT245" i="4"/>
  <c r="CR245" i="4"/>
  <c r="CQ245" i="4"/>
  <c r="CP245" i="4"/>
  <c r="CO245" i="4"/>
  <c r="CH245" i="4"/>
  <c r="CG245" i="4"/>
  <c r="CF245" i="4"/>
  <c r="CD245" i="4"/>
  <c r="CC245" i="4"/>
  <c r="CB245" i="4"/>
  <c r="CA245" i="4"/>
  <c r="BT245" i="4"/>
  <c r="BS245" i="4"/>
  <c r="BR245" i="4"/>
  <c r="BP245" i="4"/>
  <c r="BO245" i="4"/>
  <c r="BN245" i="4"/>
  <c r="BM245" i="4"/>
  <c r="BF245" i="4"/>
  <c r="BE245" i="4"/>
  <c r="BD245" i="4"/>
  <c r="BB245" i="4"/>
  <c r="BA245" i="4"/>
  <c r="AZ245" i="4"/>
  <c r="AY245" i="4"/>
  <c r="AR245" i="4"/>
  <c r="AQ245" i="4"/>
  <c r="AP245" i="4"/>
  <c r="AN245" i="4"/>
  <c r="AM245" i="4"/>
  <c r="AL245" i="4"/>
  <c r="AK245" i="4"/>
  <c r="AD245" i="4"/>
  <c r="AC245" i="4"/>
  <c r="AB245" i="4"/>
  <c r="Z245" i="4"/>
  <c r="Y245" i="4"/>
  <c r="X245" i="4"/>
  <c r="W245" i="4"/>
  <c r="V245" i="4"/>
  <c r="U245" i="4"/>
  <c r="T245" i="4"/>
  <c r="S245" i="4"/>
  <c r="R245" i="4"/>
  <c r="Q245" i="4"/>
  <c r="J245" i="4"/>
  <c r="I245" i="4"/>
  <c r="H245" i="4"/>
  <c r="CE243" i="4"/>
  <c r="BC242" i="4"/>
  <c r="DF239" i="4"/>
  <c r="DE239" i="4"/>
  <c r="DD239" i="4"/>
  <c r="DC239" i="4"/>
  <c r="CV239" i="4"/>
  <c r="CU239" i="4"/>
  <c r="CT239" i="4"/>
  <c r="CR239" i="4"/>
  <c r="CQ239" i="4"/>
  <c r="CP239" i="4"/>
  <c r="CO239" i="4"/>
  <c r="CH239" i="4"/>
  <c r="CG239" i="4"/>
  <c r="CF239" i="4"/>
  <c r="CD239" i="4"/>
  <c r="CC239" i="4"/>
  <c r="CB239" i="4"/>
  <c r="CA239" i="4"/>
  <c r="BT239" i="4"/>
  <c r="BS239" i="4"/>
  <c r="BR239" i="4"/>
  <c r="BP239" i="4"/>
  <c r="BO239" i="4"/>
  <c r="BN239" i="4"/>
  <c r="BM239" i="4"/>
  <c r="BF239" i="4"/>
  <c r="BE239" i="4"/>
  <c r="BD239" i="4"/>
  <c r="BB239" i="4"/>
  <c r="BA239" i="4"/>
  <c r="AZ239" i="4"/>
  <c r="AY239" i="4"/>
  <c r="AR239" i="4"/>
  <c r="AQ239" i="4"/>
  <c r="AP239" i="4"/>
  <c r="AN239" i="4"/>
  <c r="AM239" i="4"/>
  <c r="AL239" i="4"/>
  <c r="AK239" i="4"/>
  <c r="AD239" i="4"/>
  <c r="AC239" i="4"/>
  <c r="AB239" i="4"/>
  <c r="Z239" i="4"/>
  <c r="Y239" i="4"/>
  <c r="X239" i="4"/>
  <c r="W239" i="4"/>
  <c r="V239" i="4"/>
  <c r="U239" i="4"/>
  <c r="T239" i="4"/>
  <c r="S239" i="4"/>
  <c r="R239" i="4"/>
  <c r="Q239" i="4"/>
  <c r="J239" i="4"/>
  <c r="I239" i="4"/>
  <c r="H239" i="4"/>
  <c r="CS234" i="4"/>
  <c r="DF233" i="4"/>
  <c r="DE233" i="4"/>
  <c r="DD233" i="4"/>
  <c r="DC233" i="4"/>
  <c r="CV233" i="4"/>
  <c r="CU233" i="4"/>
  <c r="CT233" i="4"/>
  <c r="CR233" i="4"/>
  <c r="CQ233" i="4"/>
  <c r="CP233" i="4"/>
  <c r="CO233" i="4"/>
  <c r="CH233" i="4"/>
  <c r="CG233" i="4"/>
  <c r="CF233" i="4"/>
  <c r="CD233" i="4"/>
  <c r="CC233" i="4"/>
  <c r="CB233" i="4"/>
  <c r="CA233" i="4"/>
  <c r="BT233" i="4"/>
  <c r="BS233" i="4"/>
  <c r="BR233" i="4"/>
  <c r="BP233" i="4"/>
  <c r="BO233" i="4"/>
  <c r="BN233" i="4"/>
  <c r="BM233" i="4"/>
  <c r="BF233" i="4"/>
  <c r="BE233" i="4"/>
  <c r="BD233" i="4"/>
  <c r="BB233" i="4"/>
  <c r="BA233" i="4"/>
  <c r="AZ233" i="4"/>
  <c r="AY233" i="4"/>
  <c r="AR233" i="4"/>
  <c r="AQ233" i="4"/>
  <c r="AP233" i="4"/>
  <c r="AN233" i="4"/>
  <c r="AM233" i="4"/>
  <c r="AL233" i="4"/>
  <c r="AK233" i="4"/>
  <c r="AD233" i="4"/>
  <c r="AC233" i="4"/>
  <c r="AB233" i="4"/>
  <c r="Z233" i="4"/>
  <c r="Y233" i="4"/>
  <c r="X233" i="4"/>
  <c r="W233" i="4"/>
  <c r="V233" i="4"/>
  <c r="U233" i="4"/>
  <c r="T233" i="4"/>
  <c r="S233" i="4"/>
  <c r="R233" i="4"/>
  <c r="Q233" i="4"/>
  <c r="J233" i="4"/>
  <c r="I233" i="4"/>
  <c r="H233" i="4"/>
  <c r="CS231" i="4"/>
  <c r="BQ230" i="4"/>
  <c r="DF227" i="4"/>
  <c r="DE227" i="4"/>
  <c r="DD227" i="4"/>
  <c r="DC227" i="4"/>
  <c r="CV227" i="4"/>
  <c r="CU227" i="4"/>
  <c r="CT227" i="4"/>
  <c r="CR227" i="4"/>
  <c r="CQ227" i="4"/>
  <c r="CP227" i="4"/>
  <c r="CO227" i="4"/>
  <c r="CH227" i="4"/>
  <c r="CG227" i="4"/>
  <c r="CF227" i="4"/>
  <c r="CD227" i="4"/>
  <c r="CC227" i="4"/>
  <c r="CB227" i="4"/>
  <c r="CA227" i="4"/>
  <c r="BT227" i="4"/>
  <c r="BS227" i="4"/>
  <c r="BR227" i="4"/>
  <c r="BP227" i="4"/>
  <c r="BO227" i="4"/>
  <c r="BN227" i="4"/>
  <c r="BM227" i="4"/>
  <c r="BF227" i="4"/>
  <c r="BE227" i="4"/>
  <c r="BD227" i="4"/>
  <c r="BB227" i="4"/>
  <c r="BA227" i="4"/>
  <c r="AZ227" i="4"/>
  <c r="AY227" i="4"/>
  <c r="AR227" i="4"/>
  <c r="AQ227" i="4"/>
  <c r="AP227" i="4"/>
  <c r="AN227" i="4"/>
  <c r="AM227" i="4"/>
  <c r="AL227" i="4"/>
  <c r="AK227" i="4"/>
  <c r="AD227" i="4"/>
  <c r="AC227" i="4"/>
  <c r="AB227" i="4"/>
  <c r="Z227" i="4"/>
  <c r="Y227" i="4"/>
  <c r="X227" i="4"/>
  <c r="W227" i="4"/>
  <c r="V227" i="4"/>
  <c r="U227" i="4"/>
  <c r="T227" i="4"/>
  <c r="S227" i="4"/>
  <c r="R227" i="4"/>
  <c r="Q227" i="4"/>
  <c r="J227" i="4"/>
  <c r="I227" i="4"/>
  <c r="H227" i="4"/>
  <c r="CS222" i="4"/>
  <c r="DF221" i="4"/>
  <c r="DE221" i="4"/>
  <c r="DD221" i="4"/>
  <c r="DC221" i="4"/>
  <c r="CV221" i="4"/>
  <c r="CU221" i="4"/>
  <c r="CT221" i="4"/>
  <c r="CR221" i="4"/>
  <c r="CQ221" i="4"/>
  <c r="CP221" i="4"/>
  <c r="CO221" i="4"/>
  <c r="CH221" i="4"/>
  <c r="CG221" i="4"/>
  <c r="CF221" i="4"/>
  <c r="CC221" i="4"/>
  <c r="CB221" i="4"/>
  <c r="CA221" i="4"/>
  <c r="BT221" i="4"/>
  <c r="BS221" i="4"/>
  <c r="BR221" i="4"/>
  <c r="BP221" i="4"/>
  <c r="BO221" i="4"/>
  <c r="BN221" i="4"/>
  <c r="BM221" i="4"/>
  <c r="BF221" i="4"/>
  <c r="BE221" i="4"/>
  <c r="BD221" i="4"/>
  <c r="BA221" i="4"/>
  <c r="AZ221" i="4"/>
  <c r="AY221" i="4"/>
  <c r="AR221" i="4"/>
  <c r="AQ221" i="4"/>
  <c r="AP221" i="4"/>
  <c r="AN221" i="4"/>
  <c r="AM221" i="4"/>
  <c r="AL221" i="4"/>
  <c r="AK221" i="4"/>
  <c r="AD221" i="4"/>
  <c r="AC221" i="4"/>
  <c r="AB221" i="4"/>
  <c r="Z221" i="4"/>
  <c r="Y221" i="4"/>
  <c r="X221" i="4"/>
  <c r="W221" i="4"/>
  <c r="V221" i="4"/>
  <c r="U221" i="4"/>
  <c r="T221" i="4"/>
  <c r="S221" i="4"/>
  <c r="R221" i="4"/>
  <c r="Q221" i="4"/>
  <c r="J221" i="4"/>
  <c r="I221" i="4"/>
  <c r="H221" i="4"/>
  <c r="BQ220" i="4"/>
  <c r="CS219" i="4"/>
  <c r="CS218" i="4"/>
  <c r="BQ216" i="4"/>
  <c r="DF215" i="4"/>
  <c r="DE215" i="4"/>
  <c r="DD215" i="4"/>
  <c r="DC215" i="4"/>
  <c r="CV215" i="4"/>
  <c r="CU215" i="4"/>
  <c r="CT215" i="4"/>
  <c r="CR215" i="4"/>
  <c r="CQ215" i="4"/>
  <c r="CP215" i="4"/>
  <c r="CO215" i="4"/>
  <c r="CH215" i="4"/>
  <c r="CG215" i="4"/>
  <c r="CF215" i="4"/>
  <c r="CD215" i="4"/>
  <c r="CC215" i="4"/>
  <c r="CB215" i="4"/>
  <c r="CA215" i="4"/>
  <c r="BT215" i="4"/>
  <c r="BS215" i="4"/>
  <c r="BR215" i="4"/>
  <c r="BP215" i="4"/>
  <c r="BO215" i="4"/>
  <c r="BN215" i="4"/>
  <c r="BM215" i="4"/>
  <c r="BF215" i="4"/>
  <c r="BE215" i="4"/>
  <c r="BD215" i="4"/>
  <c r="BB215" i="4"/>
  <c r="BA215" i="4"/>
  <c r="AZ215" i="4"/>
  <c r="AY215" i="4"/>
  <c r="AR215" i="4"/>
  <c r="AQ215" i="4"/>
  <c r="AP215" i="4"/>
  <c r="AN215" i="4"/>
  <c r="AM215" i="4"/>
  <c r="AL215" i="4"/>
  <c r="AK215" i="4"/>
  <c r="AD215" i="4"/>
  <c r="AC215" i="4"/>
  <c r="AB215" i="4"/>
  <c r="Z215" i="4"/>
  <c r="Y215" i="4"/>
  <c r="X215" i="4"/>
  <c r="W215" i="4"/>
  <c r="V215" i="4"/>
  <c r="U215" i="4"/>
  <c r="T215" i="4"/>
  <c r="S215" i="4"/>
  <c r="R215" i="4"/>
  <c r="Q215" i="4"/>
  <c r="J215" i="4"/>
  <c r="I215" i="4"/>
  <c r="H215" i="4"/>
  <c r="BQ213" i="4"/>
  <c r="AO212" i="4"/>
  <c r="CS211" i="4"/>
  <c r="CS210" i="4"/>
  <c r="DF209" i="4"/>
  <c r="DE209" i="4"/>
  <c r="DD209" i="4"/>
  <c r="DC209" i="4"/>
  <c r="CV209" i="4"/>
  <c r="CU209" i="4"/>
  <c r="CT209" i="4"/>
  <c r="CR209" i="4"/>
  <c r="CQ209" i="4"/>
  <c r="CP209" i="4"/>
  <c r="CO209" i="4"/>
  <c r="CH209" i="4"/>
  <c r="CG209" i="4"/>
  <c r="CF209" i="4"/>
  <c r="CD209" i="4"/>
  <c r="CC209" i="4"/>
  <c r="CB209" i="4"/>
  <c r="CA209" i="4"/>
  <c r="BT209" i="4"/>
  <c r="BS209" i="4"/>
  <c r="BR209" i="4"/>
  <c r="BP209" i="4"/>
  <c r="BO209" i="4"/>
  <c r="BN209" i="4"/>
  <c r="BM209" i="4"/>
  <c r="BF209" i="4"/>
  <c r="BE209" i="4"/>
  <c r="BD209" i="4"/>
  <c r="BB209" i="4"/>
  <c r="BA209" i="4"/>
  <c r="AZ209" i="4"/>
  <c r="AY209" i="4"/>
  <c r="AR209" i="4"/>
  <c r="AQ209" i="4"/>
  <c r="AP209" i="4"/>
  <c r="AN209" i="4"/>
  <c r="AM209" i="4"/>
  <c r="AL209" i="4"/>
  <c r="AK209" i="4"/>
  <c r="AD209" i="4"/>
  <c r="AC209" i="4"/>
  <c r="AB209" i="4"/>
  <c r="Z209" i="4"/>
  <c r="Y209" i="4"/>
  <c r="X209" i="4"/>
  <c r="W209" i="4"/>
  <c r="V209" i="4"/>
  <c r="U209" i="4"/>
  <c r="T209" i="4"/>
  <c r="S209" i="4"/>
  <c r="R209" i="4"/>
  <c r="Q209" i="4"/>
  <c r="J209" i="4"/>
  <c r="I209" i="4"/>
  <c r="H209" i="4"/>
  <c r="CS208" i="4"/>
  <c r="CS207" i="4"/>
  <c r="BQ206" i="4"/>
  <c r="BQ204" i="4"/>
  <c r="DF203" i="4"/>
  <c r="DE203" i="4"/>
  <c r="DD203" i="4"/>
  <c r="DC203" i="4"/>
  <c r="CV203" i="4"/>
  <c r="CU203" i="4"/>
  <c r="CT203" i="4"/>
  <c r="CR203" i="4"/>
  <c r="CQ203" i="4"/>
  <c r="CP203" i="4"/>
  <c r="CO203" i="4"/>
  <c r="CH203" i="4"/>
  <c r="CG203" i="4"/>
  <c r="CF203" i="4"/>
  <c r="CD203" i="4"/>
  <c r="CC203" i="4"/>
  <c r="CB203" i="4"/>
  <c r="CA203" i="4"/>
  <c r="BT203" i="4"/>
  <c r="BS203" i="4"/>
  <c r="BR203" i="4"/>
  <c r="BP203" i="4"/>
  <c r="BO203" i="4"/>
  <c r="BN203" i="4"/>
  <c r="BM203" i="4"/>
  <c r="BF203" i="4"/>
  <c r="BE203" i="4"/>
  <c r="BD203" i="4"/>
  <c r="BB203" i="4"/>
  <c r="BB294" i="4" s="1"/>
  <c r="BB295" i="4" s="1"/>
  <c r="BA203" i="4"/>
  <c r="AZ203" i="4"/>
  <c r="AY203" i="4"/>
  <c r="AR203" i="4"/>
  <c r="AQ203" i="4"/>
  <c r="AP203" i="4"/>
  <c r="AN203" i="4"/>
  <c r="AM203" i="4"/>
  <c r="AL203" i="4"/>
  <c r="AK203" i="4"/>
  <c r="AD203" i="4"/>
  <c r="AC203" i="4"/>
  <c r="AC294" i="4" s="1"/>
  <c r="AB203" i="4"/>
  <c r="Z203" i="4"/>
  <c r="Z294" i="4" s="1"/>
  <c r="Y203" i="4"/>
  <c r="Y294" i="4" s="1"/>
  <c r="X203" i="4"/>
  <c r="X294" i="4" s="1"/>
  <c r="W203" i="4"/>
  <c r="W294" i="4" s="1"/>
  <c r="V203" i="4"/>
  <c r="V294" i="4" s="1"/>
  <c r="U203" i="4"/>
  <c r="U294" i="4" s="1"/>
  <c r="T203" i="4"/>
  <c r="T294" i="4" s="1"/>
  <c r="S203" i="4"/>
  <c r="R203" i="4"/>
  <c r="Q203" i="4"/>
  <c r="J203" i="4"/>
  <c r="J294" i="4" s="1"/>
  <c r="I203" i="4"/>
  <c r="H203" i="4"/>
  <c r="CS201" i="4"/>
  <c r="AO200" i="4"/>
  <c r="CS199" i="4"/>
  <c r="CS198" i="4"/>
  <c r="DF196" i="4"/>
  <c r="DE196" i="4"/>
  <c r="DD196" i="4"/>
  <c r="DC196" i="4"/>
  <c r="CV196" i="4"/>
  <c r="CU196" i="4"/>
  <c r="CT196" i="4"/>
  <c r="CR196" i="4"/>
  <c r="CQ196" i="4"/>
  <c r="CP196" i="4"/>
  <c r="CO196" i="4"/>
  <c r="CH196" i="4"/>
  <c r="CG196" i="4"/>
  <c r="CF196" i="4"/>
  <c r="CD196" i="4"/>
  <c r="CC196" i="4"/>
  <c r="CB196" i="4"/>
  <c r="CA196" i="4"/>
  <c r="BT196" i="4"/>
  <c r="BS196" i="4"/>
  <c r="BR196" i="4"/>
  <c r="BP196" i="4"/>
  <c r="BO196" i="4"/>
  <c r="BN196" i="4"/>
  <c r="BM196" i="4"/>
  <c r="BF196" i="4"/>
  <c r="BE196" i="4"/>
  <c r="BB196" i="4"/>
  <c r="BA196" i="4"/>
  <c r="AZ196" i="4"/>
  <c r="AY196" i="4"/>
  <c r="AR196" i="4"/>
  <c r="AQ196" i="4"/>
  <c r="AP196" i="4"/>
  <c r="AN196" i="4"/>
  <c r="AM196" i="4"/>
  <c r="AL196" i="4"/>
  <c r="AK196" i="4"/>
  <c r="AD196" i="4"/>
  <c r="AC196" i="4"/>
  <c r="AB196" i="4"/>
  <c r="Z196" i="4"/>
  <c r="Y196" i="4"/>
  <c r="X196" i="4"/>
  <c r="W196" i="4"/>
  <c r="V196" i="4"/>
  <c r="U196" i="4"/>
  <c r="T196" i="4"/>
  <c r="S196" i="4"/>
  <c r="R196" i="4"/>
  <c r="Q196" i="4"/>
  <c r="J196" i="4"/>
  <c r="I196" i="4"/>
  <c r="H196" i="4"/>
  <c r="AO195" i="4"/>
  <c r="BQ194" i="4"/>
  <c r="DG193" i="4"/>
  <c r="AO192" i="4"/>
  <c r="CS191" i="4"/>
  <c r="DF190" i="4"/>
  <c r="DE190" i="4"/>
  <c r="DD190" i="4"/>
  <c r="DC190" i="4"/>
  <c r="CV190" i="4"/>
  <c r="CU190" i="4"/>
  <c r="CT190" i="4"/>
  <c r="CR190" i="4"/>
  <c r="CQ190" i="4"/>
  <c r="CP190" i="4"/>
  <c r="CO190" i="4"/>
  <c r="CH190" i="4"/>
  <c r="CG190" i="4"/>
  <c r="CF190" i="4"/>
  <c r="CD190" i="4"/>
  <c r="CC190" i="4"/>
  <c r="CB190" i="4"/>
  <c r="CA190" i="4"/>
  <c r="BT190" i="4"/>
  <c r="BS190" i="4"/>
  <c r="BR190" i="4"/>
  <c r="BP190" i="4"/>
  <c r="BO190" i="4"/>
  <c r="BN190" i="4"/>
  <c r="BM190" i="4"/>
  <c r="BF190" i="4"/>
  <c r="BE190" i="4"/>
  <c r="BB190" i="4"/>
  <c r="BA190" i="4"/>
  <c r="AZ190" i="4"/>
  <c r="AY190" i="4"/>
  <c r="AR190" i="4"/>
  <c r="AQ190" i="4"/>
  <c r="AP190" i="4"/>
  <c r="AM190" i="4"/>
  <c r="AL190" i="4"/>
  <c r="AK190" i="4"/>
  <c r="AD190" i="4"/>
  <c r="AC190" i="4"/>
  <c r="AB190" i="4"/>
  <c r="Z190" i="4"/>
  <c r="Y190" i="4"/>
  <c r="X190" i="4"/>
  <c r="W190" i="4"/>
  <c r="V190" i="4"/>
  <c r="U190" i="4"/>
  <c r="T190" i="4"/>
  <c r="S190" i="4"/>
  <c r="R190" i="4"/>
  <c r="Q190" i="4"/>
  <c r="J190" i="4"/>
  <c r="I190" i="4"/>
  <c r="H190" i="4"/>
  <c r="AO189" i="4"/>
  <c r="CS188" i="4"/>
  <c r="CS187" i="4"/>
  <c r="AO186" i="4"/>
  <c r="BC185" i="4"/>
  <c r="DF184" i="4"/>
  <c r="DE184" i="4"/>
  <c r="DD184" i="4"/>
  <c r="DC184" i="4"/>
  <c r="CV184" i="4"/>
  <c r="CU184" i="4"/>
  <c r="CT184" i="4"/>
  <c r="CR184" i="4"/>
  <c r="CQ184" i="4"/>
  <c r="CP184" i="4"/>
  <c r="CO184" i="4"/>
  <c r="CH184" i="4"/>
  <c r="CG184" i="4"/>
  <c r="CF184" i="4"/>
  <c r="CD184" i="4"/>
  <c r="CC184" i="4"/>
  <c r="CB184" i="4"/>
  <c r="CA184" i="4"/>
  <c r="BT184" i="4"/>
  <c r="BS184" i="4"/>
  <c r="BR184" i="4"/>
  <c r="BP184" i="4"/>
  <c r="BO184" i="4"/>
  <c r="BN184" i="4"/>
  <c r="BM184" i="4"/>
  <c r="BF184" i="4"/>
  <c r="BE184" i="4"/>
  <c r="BB184" i="4"/>
  <c r="BA184" i="4"/>
  <c r="AZ184" i="4"/>
  <c r="AY184" i="4"/>
  <c r="AR184" i="4"/>
  <c r="AQ184" i="4"/>
  <c r="AP184" i="4"/>
  <c r="AN184" i="4"/>
  <c r="AM184" i="4"/>
  <c r="AL184" i="4"/>
  <c r="AK184" i="4"/>
  <c r="AD184" i="4"/>
  <c r="AC184" i="4"/>
  <c r="AB184" i="4"/>
  <c r="Z184" i="4"/>
  <c r="Y184" i="4"/>
  <c r="X184" i="4"/>
  <c r="W184" i="4"/>
  <c r="V184" i="4"/>
  <c r="U184" i="4"/>
  <c r="T184" i="4"/>
  <c r="S184" i="4"/>
  <c r="R184" i="4"/>
  <c r="Q184" i="4"/>
  <c r="J184" i="4"/>
  <c r="I184" i="4"/>
  <c r="H184" i="4"/>
  <c r="AO183" i="4"/>
  <c r="BQ182" i="4"/>
  <c r="CS181" i="4"/>
  <c r="AO180" i="4"/>
  <c r="CS179" i="4"/>
  <c r="DF178" i="4"/>
  <c r="DE178" i="4"/>
  <c r="DD178" i="4"/>
  <c r="DC178" i="4"/>
  <c r="CV178" i="4"/>
  <c r="CU178" i="4"/>
  <c r="CR178" i="4"/>
  <c r="CQ178" i="4"/>
  <c r="CP178" i="4"/>
  <c r="CO178" i="4"/>
  <c r="CH178" i="4"/>
  <c r="CG178" i="4"/>
  <c r="CF178" i="4"/>
  <c r="CD178" i="4"/>
  <c r="CC178" i="4"/>
  <c r="CB178" i="4"/>
  <c r="CA178" i="4"/>
  <c r="BT178" i="4"/>
  <c r="BS178" i="4"/>
  <c r="BR178" i="4"/>
  <c r="BP178" i="4"/>
  <c r="BO178" i="4"/>
  <c r="BN178" i="4"/>
  <c r="BM178" i="4"/>
  <c r="BF178" i="4"/>
  <c r="BE178" i="4"/>
  <c r="BB178" i="4"/>
  <c r="BA178" i="4"/>
  <c r="AZ178" i="4"/>
  <c r="AY178" i="4"/>
  <c r="AR178" i="4"/>
  <c r="AQ178" i="4"/>
  <c r="AP178" i="4"/>
  <c r="AN178" i="4"/>
  <c r="AM178" i="4"/>
  <c r="AL178" i="4"/>
  <c r="AK178" i="4"/>
  <c r="AD178" i="4"/>
  <c r="AC178" i="4"/>
  <c r="AB178" i="4"/>
  <c r="Z178" i="4"/>
  <c r="Y178" i="4"/>
  <c r="X178" i="4"/>
  <c r="W178" i="4"/>
  <c r="V178" i="4"/>
  <c r="U178" i="4"/>
  <c r="T178" i="4"/>
  <c r="S178" i="4"/>
  <c r="R178" i="4"/>
  <c r="Q178" i="4"/>
  <c r="J178" i="4"/>
  <c r="I178" i="4"/>
  <c r="H178" i="4"/>
  <c r="AO177" i="4"/>
  <c r="CS176" i="4"/>
  <c r="BQ175" i="4"/>
  <c r="AO174" i="4"/>
  <c r="BQ173" i="4"/>
  <c r="DF172" i="4"/>
  <c r="DE172" i="4"/>
  <c r="DD172" i="4"/>
  <c r="DC172" i="4"/>
  <c r="CV172" i="4"/>
  <c r="CU172" i="4"/>
  <c r="CT172" i="4"/>
  <c r="CR172" i="4"/>
  <c r="CQ172" i="4"/>
  <c r="CP172" i="4"/>
  <c r="CO172" i="4"/>
  <c r="CH172" i="4"/>
  <c r="CG172" i="4"/>
  <c r="CF172" i="4"/>
  <c r="CD172" i="4"/>
  <c r="CC172" i="4"/>
  <c r="CB172" i="4"/>
  <c r="CA172" i="4"/>
  <c r="BT172" i="4"/>
  <c r="BS172" i="4"/>
  <c r="BR172" i="4"/>
  <c r="BP172" i="4"/>
  <c r="BO172" i="4"/>
  <c r="BN172" i="4"/>
  <c r="BM172" i="4"/>
  <c r="BF172" i="4"/>
  <c r="BE172" i="4"/>
  <c r="BB172" i="4"/>
  <c r="BA172" i="4"/>
  <c r="AZ172" i="4"/>
  <c r="AY172" i="4"/>
  <c r="AR172" i="4"/>
  <c r="AQ172" i="4"/>
  <c r="AP172" i="4"/>
  <c r="AN172" i="4"/>
  <c r="AM172" i="4"/>
  <c r="AL172" i="4"/>
  <c r="AK172" i="4"/>
  <c r="AD172" i="4"/>
  <c r="AC172" i="4"/>
  <c r="AB172" i="4"/>
  <c r="Z172" i="4"/>
  <c r="Y172" i="4"/>
  <c r="X172" i="4"/>
  <c r="W172" i="4"/>
  <c r="V172" i="4"/>
  <c r="U172" i="4"/>
  <c r="T172" i="4"/>
  <c r="S172" i="4"/>
  <c r="R172" i="4"/>
  <c r="Q172" i="4"/>
  <c r="J172" i="4"/>
  <c r="I172" i="4"/>
  <c r="H172" i="4"/>
  <c r="AO171" i="4"/>
  <c r="CS170" i="4"/>
  <c r="BQ169" i="4"/>
  <c r="AO168" i="4"/>
  <c r="CS167" i="4"/>
  <c r="DF166" i="4"/>
  <c r="DE166" i="4"/>
  <c r="DD166" i="4"/>
  <c r="DC166" i="4"/>
  <c r="CV166" i="4"/>
  <c r="CU166" i="4"/>
  <c r="CT166" i="4"/>
  <c r="CR166" i="4"/>
  <c r="CQ166" i="4"/>
  <c r="CP166" i="4"/>
  <c r="CO166" i="4"/>
  <c r="CH166" i="4"/>
  <c r="CG166" i="4"/>
  <c r="CF166" i="4"/>
  <c r="CD166" i="4"/>
  <c r="CC166" i="4"/>
  <c r="CB166" i="4"/>
  <c r="CA166" i="4"/>
  <c r="BT166" i="4"/>
  <c r="BS166" i="4"/>
  <c r="BR166" i="4"/>
  <c r="BP166" i="4"/>
  <c r="BO166" i="4"/>
  <c r="BN166" i="4"/>
  <c r="BM166" i="4"/>
  <c r="BF166" i="4"/>
  <c r="BE166" i="4"/>
  <c r="BB166" i="4"/>
  <c r="BA166" i="4"/>
  <c r="AZ166" i="4"/>
  <c r="AY166" i="4"/>
  <c r="AR166" i="4"/>
  <c r="AQ166" i="4"/>
  <c r="AP166" i="4"/>
  <c r="AN166" i="4"/>
  <c r="AM166" i="4"/>
  <c r="AL166" i="4"/>
  <c r="AK166" i="4"/>
  <c r="AD166" i="4"/>
  <c r="AC166" i="4"/>
  <c r="AB166" i="4"/>
  <c r="Z166" i="4"/>
  <c r="Y166" i="4"/>
  <c r="X166" i="4"/>
  <c r="W166" i="4"/>
  <c r="V166" i="4"/>
  <c r="U166" i="4"/>
  <c r="T166" i="4"/>
  <c r="S166" i="4"/>
  <c r="R166" i="4"/>
  <c r="Q166" i="4"/>
  <c r="J166" i="4"/>
  <c r="I166" i="4"/>
  <c r="H166" i="4"/>
  <c r="AO165" i="4"/>
  <c r="CS164" i="4"/>
  <c r="BQ163" i="4"/>
  <c r="AO162" i="4"/>
  <c r="CS161" i="4"/>
  <c r="DF160" i="4"/>
  <c r="DE160" i="4"/>
  <c r="DD160" i="4"/>
  <c r="DC160" i="4"/>
  <c r="CV160" i="4"/>
  <c r="CU160" i="4"/>
  <c r="CT160" i="4"/>
  <c r="CR160" i="4"/>
  <c r="CQ160" i="4"/>
  <c r="CP160" i="4"/>
  <c r="CO160" i="4"/>
  <c r="CH160" i="4"/>
  <c r="CG160" i="4"/>
  <c r="CF160" i="4"/>
  <c r="CD160" i="4"/>
  <c r="CC160" i="4"/>
  <c r="CB160" i="4"/>
  <c r="CA160" i="4"/>
  <c r="BT160" i="4"/>
  <c r="BS160" i="4"/>
  <c r="BR160" i="4"/>
  <c r="BP160" i="4"/>
  <c r="BO160" i="4"/>
  <c r="BN160" i="4"/>
  <c r="BM160" i="4"/>
  <c r="BF160" i="4"/>
  <c r="BE160" i="4"/>
  <c r="BB160" i="4"/>
  <c r="BA160" i="4"/>
  <c r="AZ160" i="4"/>
  <c r="AY160" i="4"/>
  <c r="AR160" i="4"/>
  <c r="AQ160" i="4"/>
  <c r="AP160" i="4"/>
  <c r="AN160" i="4"/>
  <c r="AM160" i="4"/>
  <c r="AL160" i="4"/>
  <c r="AK160" i="4"/>
  <c r="AD160" i="4"/>
  <c r="AC160" i="4"/>
  <c r="AB160" i="4"/>
  <c r="Z160" i="4"/>
  <c r="Y160" i="4"/>
  <c r="X160" i="4"/>
  <c r="W160" i="4"/>
  <c r="V160" i="4"/>
  <c r="U160" i="4"/>
  <c r="T160" i="4"/>
  <c r="S160" i="4"/>
  <c r="R160" i="4"/>
  <c r="Q160" i="4"/>
  <c r="J160" i="4"/>
  <c r="I160" i="4"/>
  <c r="H160" i="4"/>
  <c r="CE157" i="4"/>
  <c r="DF154" i="4"/>
  <c r="DE154" i="4"/>
  <c r="DD154" i="4"/>
  <c r="DC154" i="4"/>
  <c r="CV154" i="4"/>
  <c r="CU154" i="4"/>
  <c r="CT154" i="4"/>
  <c r="CR154" i="4"/>
  <c r="CQ154" i="4"/>
  <c r="CP154" i="4"/>
  <c r="CO154" i="4"/>
  <c r="CH154" i="4"/>
  <c r="CG154" i="4"/>
  <c r="CF154" i="4"/>
  <c r="CD154" i="4"/>
  <c r="CC154" i="4"/>
  <c r="CB154" i="4"/>
  <c r="CA154" i="4"/>
  <c r="BT154" i="4"/>
  <c r="BS154" i="4"/>
  <c r="BR154" i="4"/>
  <c r="BP154" i="4"/>
  <c r="BO154" i="4"/>
  <c r="BN154" i="4"/>
  <c r="BM154" i="4"/>
  <c r="BF154" i="4"/>
  <c r="BE154" i="4"/>
  <c r="BB154" i="4"/>
  <c r="BA154" i="4"/>
  <c r="AZ154" i="4"/>
  <c r="AY154" i="4"/>
  <c r="AR154" i="4"/>
  <c r="AQ154" i="4"/>
  <c r="AP154" i="4"/>
  <c r="AN154" i="4"/>
  <c r="AM154" i="4"/>
  <c r="AL154" i="4"/>
  <c r="AK154" i="4"/>
  <c r="AD154" i="4"/>
  <c r="AC154" i="4"/>
  <c r="AB154" i="4"/>
  <c r="Z154" i="4"/>
  <c r="Y154" i="4"/>
  <c r="X154" i="4"/>
  <c r="W154" i="4"/>
  <c r="V154" i="4"/>
  <c r="U154" i="4"/>
  <c r="T154" i="4"/>
  <c r="S154" i="4"/>
  <c r="R154" i="4"/>
  <c r="Q154" i="4"/>
  <c r="J154" i="4"/>
  <c r="I154" i="4"/>
  <c r="H154" i="4"/>
  <c r="CE153" i="4"/>
  <c r="CE152" i="4"/>
  <c r="CE151" i="4"/>
  <c r="CE150" i="4"/>
  <c r="CE149" i="4"/>
  <c r="DF148" i="4"/>
  <c r="DE148" i="4"/>
  <c r="DD148" i="4"/>
  <c r="DC148" i="4"/>
  <c r="CV148" i="4"/>
  <c r="CU148" i="4"/>
  <c r="CT148" i="4"/>
  <c r="CR148" i="4"/>
  <c r="CQ148" i="4"/>
  <c r="CP148" i="4"/>
  <c r="CO148" i="4"/>
  <c r="CH148" i="4"/>
  <c r="CG148" i="4"/>
  <c r="CF148" i="4"/>
  <c r="CC148" i="4"/>
  <c r="CB148" i="4"/>
  <c r="CA148" i="4"/>
  <c r="BT148" i="4"/>
  <c r="BS148" i="4"/>
  <c r="BR148" i="4"/>
  <c r="BP148" i="4"/>
  <c r="BO148" i="4"/>
  <c r="BN148" i="4"/>
  <c r="BM148" i="4"/>
  <c r="BF148" i="4"/>
  <c r="BE148" i="4"/>
  <c r="BA148" i="4"/>
  <c r="AZ148" i="4"/>
  <c r="AY148" i="4"/>
  <c r="AR148" i="4"/>
  <c r="AQ148" i="4"/>
  <c r="AP148" i="4"/>
  <c r="Z148" i="4"/>
  <c r="Y148" i="4"/>
  <c r="X148" i="4"/>
  <c r="W148" i="4"/>
  <c r="V148" i="4"/>
  <c r="U148" i="4"/>
  <c r="T148" i="4"/>
  <c r="S148" i="4"/>
  <c r="R148" i="4"/>
  <c r="Q148" i="4"/>
  <c r="J148" i="4"/>
  <c r="I148" i="4"/>
  <c r="H148" i="4"/>
  <c r="CE145" i="4"/>
  <c r="BC144" i="4"/>
  <c r="BC143" i="4"/>
  <c r="DF142" i="4"/>
  <c r="DE142" i="4"/>
  <c r="DD142" i="4"/>
  <c r="DC142" i="4"/>
  <c r="CV142" i="4"/>
  <c r="CU142" i="4"/>
  <c r="CT142" i="4"/>
  <c r="CR142" i="4"/>
  <c r="CQ142" i="4"/>
  <c r="CP142" i="4"/>
  <c r="CO142" i="4"/>
  <c r="CH142" i="4"/>
  <c r="CG142" i="4"/>
  <c r="CF142" i="4"/>
  <c r="CD142" i="4"/>
  <c r="CC142" i="4"/>
  <c r="CB142" i="4"/>
  <c r="CA142" i="4"/>
  <c r="BT142" i="4"/>
  <c r="BS142" i="4"/>
  <c r="BR142" i="4"/>
  <c r="BP142" i="4"/>
  <c r="BO142" i="4"/>
  <c r="BN142" i="4"/>
  <c r="BM142" i="4"/>
  <c r="BF142" i="4"/>
  <c r="BE142" i="4"/>
  <c r="BB142" i="4"/>
  <c r="BA142" i="4"/>
  <c r="AZ142" i="4"/>
  <c r="AY142" i="4"/>
  <c r="AR142" i="4"/>
  <c r="AQ142" i="4"/>
  <c r="AP142" i="4"/>
  <c r="AN142" i="4"/>
  <c r="AM142" i="4"/>
  <c r="AL142" i="4"/>
  <c r="AK142" i="4"/>
  <c r="AD142" i="4"/>
  <c r="AC142" i="4"/>
  <c r="AB142" i="4"/>
  <c r="Z142" i="4"/>
  <c r="Y142" i="4"/>
  <c r="X142" i="4"/>
  <c r="W142" i="4"/>
  <c r="V142" i="4"/>
  <c r="U142" i="4"/>
  <c r="T142" i="4"/>
  <c r="S142" i="4"/>
  <c r="R142" i="4"/>
  <c r="Q142" i="4"/>
  <c r="J142" i="4"/>
  <c r="I142" i="4"/>
  <c r="H142" i="4"/>
  <c r="BC141" i="4"/>
  <c r="BC140" i="4"/>
  <c r="AO137" i="4"/>
  <c r="DF136" i="4"/>
  <c r="DE136" i="4"/>
  <c r="DD136" i="4"/>
  <c r="DC136" i="4"/>
  <c r="CV136" i="4"/>
  <c r="CU136" i="4"/>
  <c r="CT136" i="4"/>
  <c r="CR136" i="4"/>
  <c r="CQ136" i="4"/>
  <c r="CP136" i="4"/>
  <c r="CO136" i="4"/>
  <c r="CH136" i="4"/>
  <c r="CG136" i="4"/>
  <c r="CF136" i="4"/>
  <c r="CD136" i="4"/>
  <c r="CC136" i="4"/>
  <c r="CB136" i="4"/>
  <c r="CA136" i="4"/>
  <c r="BT136" i="4"/>
  <c r="BS136" i="4"/>
  <c r="BR136" i="4"/>
  <c r="BP136" i="4"/>
  <c r="BO136" i="4"/>
  <c r="BN136" i="4"/>
  <c r="BM136" i="4"/>
  <c r="BF136" i="4"/>
  <c r="BE136" i="4"/>
  <c r="BA136" i="4"/>
  <c r="AZ136" i="4"/>
  <c r="AY136" i="4"/>
  <c r="AR136" i="4"/>
  <c r="AQ136" i="4"/>
  <c r="AP136" i="4"/>
  <c r="AN136" i="4"/>
  <c r="AM136" i="4"/>
  <c r="AL136" i="4"/>
  <c r="AK136" i="4"/>
  <c r="AD136" i="4"/>
  <c r="AC136" i="4"/>
  <c r="AB136" i="4"/>
  <c r="Z136" i="4"/>
  <c r="Y136" i="4"/>
  <c r="X136" i="4"/>
  <c r="W136" i="4"/>
  <c r="V136" i="4"/>
  <c r="U136" i="4"/>
  <c r="T136" i="4"/>
  <c r="S136" i="4"/>
  <c r="R136" i="4"/>
  <c r="Q136" i="4"/>
  <c r="J136" i="4"/>
  <c r="I136" i="4"/>
  <c r="H136" i="4"/>
  <c r="AO134" i="4"/>
  <c r="CS133" i="4"/>
  <c r="BC132" i="4"/>
  <c r="BQ131" i="4"/>
  <c r="DF130" i="4"/>
  <c r="DE130" i="4"/>
  <c r="DD130" i="4"/>
  <c r="DC130" i="4"/>
  <c r="CV130" i="4"/>
  <c r="CU130" i="4"/>
  <c r="CT130" i="4"/>
  <c r="CR130" i="4"/>
  <c r="CQ130" i="4"/>
  <c r="CP130" i="4"/>
  <c r="CO130" i="4"/>
  <c r="CH130" i="4"/>
  <c r="CG130" i="4"/>
  <c r="CF130" i="4"/>
  <c r="CD130" i="4"/>
  <c r="CC130" i="4"/>
  <c r="CB130" i="4"/>
  <c r="CA130" i="4"/>
  <c r="BT130" i="4"/>
  <c r="BS130" i="4"/>
  <c r="BR130" i="4"/>
  <c r="BP130" i="4"/>
  <c r="BO130" i="4"/>
  <c r="BN130" i="4"/>
  <c r="BM130" i="4"/>
  <c r="BF130" i="4"/>
  <c r="BE130" i="4"/>
  <c r="BA130" i="4"/>
  <c r="AZ130" i="4"/>
  <c r="AY130" i="4"/>
  <c r="AR130" i="4"/>
  <c r="AQ130" i="4"/>
  <c r="AP130" i="4"/>
  <c r="AN130" i="4"/>
  <c r="AM130" i="4"/>
  <c r="AL130" i="4"/>
  <c r="AK130" i="4"/>
  <c r="AD130" i="4"/>
  <c r="AC130" i="4"/>
  <c r="AB130" i="4"/>
  <c r="Z130" i="4"/>
  <c r="Y130" i="4"/>
  <c r="X130" i="4"/>
  <c r="W130" i="4"/>
  <c r="V130" i="4"/>
  <c r="U130" i="4"/>
  <c r="T130" i="4"/>
  <c r="S130" i="4"/>
  <c r="R130" i="4"/>
  <c r="Q130" i="4"/>
  <c r="J130" i="4"/>
  <c r="I130" i="4"/>
  <c r="H130" i="4"/>
  <c r="BC129" i="4"/>
  <c r="BQ128" i="4"/>
  <c r="AO125" i="4"/>
  <c r="DF124" i="4"/>
  <c r="DE124" i="4"/>
  <c r="DD124" i="4"/>
  <c r="DC124" i="4"/>
  <c r="CV124" i="4"/>
  <c r="CU124" i="4"/>
  <c r="CT124" i="4"/>
  <c r="CR124" i="4"/>
  <c r="CQ124" i="4"/>
  <c r="CP124" i="4"/>
  <c r="CO124" i="4"/>
  <c r="CH124" i="4"/>
  <c r="CG124" i="4"/>
  <c r="CF124" i="4"/>
  <c r="CC124" i="4"/>
  <c r="CB124" i="4"/>
  <c r="CA124" i="4"/>
  <c r="BT124" i="4"/>
  <c r="BS124" i="4"/>
  <c r="BR124" i="4"/>
  <c r="BP124" i="4"/>
  <c r="BO124" i="4"/>
  <c r="BN124" i="4"/>
  <c r="BM124" i="4"/>
  <c r="BF124" i="4"/>
  <c r="BE124" i="4"/>
  <c r="BA124" i="4"/>
  <c r="AZ124" i="4"/>
  <c r="AY124" i="4"/>
  <c r="AR124" i="4"/>
  <c r="AQ124" i="4"/>
  <c r="AP124" i="4"/>
  <c r="AN124" i="4"/>
  <c r="AM124" i="4"/>
  <c r="AL124" i="4"/>
  <c r="AK124" i="4"/>
  <c r="AD124" i="4"/>
  <c r="AC124" i="4"/>
  <c r="AB124" i="4"/>
  <c r="Z124" i="4"/>
  <c r="Y124" i="4"/>
  <c r="X124" i="4"/>
  <c r="W124" i="4"/>
  <c r="V124" i="4"/>
  <c r="U124" i="4"/>
  <c r="T124" i="4"/>
  <c r="S124" i="4"/>
  <c r="R124" i="4"/>
  <c r="Q124" i="4"/>
  <c r="J124" i="4"/>
  <c r="I124" i="4"/>
  <c r="H124" i="4"/>
  <c r="CS121" i="4"/>
  <c r="BC120" i="4"/>
  <c r="DF118" i="4"/>
  <c r="DE118" i="4"/>
  <c r="DD118" i="4"/>
  <c r="DC118" i="4"/>
  <c r="CV118" i="4"/>
  <c r="CU118" i="4"/>
  <c r="CT118" i="4"/>
  <c r="CR118" i="4"/>
  <c r="CQ118" i="4"/>
  <c r="CP118" i="4"/>
  <c r="CO118" i="4"/>
  <c r="CH118" i="4"/>
  <c r="CG118" i="4"/>
  <c r="CF118" i="4"/>
  <c r="CC118" i="4"/>
  <c r="CB118" i="4"/>
  <c r="CA118" i="4"/>
  <c r="BT118" i="4"/>
  <c r="BS118" i="4"/>
  <c r="BR118" i="4"/>
  <c r="BP118" i="4"/>
  <c r="BO118" i="4"/>
  <c r="BN118" i="4"/>
  <c r="BM118" i="4"/>
  <c r="BF118" i="4"/>
  <c r="BE118" i="4"/>
  <c r="BA118" i="4"/>
  <c r="AZ118" i="4"/>
  <c r="AY118" i="4"/>
  <c r="AR118" i="4"/>
  <c r="AQ118" i="4"/>
  <c r="AP118" i="4"/>
  <c r="AN118" i="4"/>
  <c r="AM118" i="4"/>
  <c r="AL118" i="4"/>
  <c r="AK118" i="4"/>
  <c r="AD118" i="4"/>
  <c r="AC118" i="4"/>
  <c r="AB118" i="4"/>
  <c r="Z118" i="4"/>
  <c r="Y118" i="4"/>
  <c r="X118" i="4"/>
  <c r="W118" i="4"/>
  <c r="V118" i="4"/>
  <c r="U118" i="4"/>
  <c r="T118" i="4"/>
  <c r="S118" i="4"/>
  <c r="R118" i="4"/>
  <c r="Q118" i="4"/>
  <c r="J118" i="4"/>
  <c r="I118" i="4"/>
  <c r="H118" i="4"/>
  <c r="BC117" i="4"/>
  <c r="CE116" i="4"/>
  <c r="CS115" i="4"/>
  <c r="DG113" i="4"/>
  <c r="DF112" i="4"/>
  <c r="DE112" i="4"/>
  <c r="DD112" i="4"/>
  <c r="DC112" i="4"/>
  <c r="CV112" i="4"/>
  <c r="CU112" i="4"/>
  <c r="CT112" i="4"/>
  <c r="CR112" i="4"/>
  <c r="CQ112" i="4"/>
  <c r="CP112" i="4"/>
  <c r="CO112" i="4"/>
  <c r="CH112" i="4"/>
  <c r="CG112" i="4"/>
  <c r="CF112" i="4"/>
  <c r="CD112" i="4"/>
  <c r="CC112" i="4"/>
  <c r="CB112" i="4"/>
  <c r="CA112" i="4"/>
  <c r="BT112" i="4"/>
  <c r="BS112" i="4"/>
  <c r="BR112" i="4"/>
  <c r="BP112" i="4"/>
  <c r="BO112" i="4"/>
  <c r="BN112" i="4"/>
  <c r="BM112" i="4"/>
  <c r="BF112" i="4"/>
  <c r="BE112" i="4"/>
  <c r="BB112" i="4"/>
  <c r="BA112" i="4"/>
  <c r="AZ112" i="4"/>
  <c r="AY112" i="4"/>
  <c r="AR112" i="4"/>
  <c r="AQ112" i="4"/>
  <c r="AP112" i="4"/>
  <c r="AN112" i="4"/>
  <c r="AM112" i="4"/>
  <c r="AL112" i="4"/>
  <c r="AK112" i="4"/>
  <c r="AD112" i="4"/>
  <c r="AC112" i="4"/>
  <c r="AB112" i="4"/>
  <c r="Z112" i="4"/>
  <c r="Y112" i="4"/>
  <c r="X112" i="4"/>
  <c r="W112" i="4"/>
  <c r="V112" i="4"/>
  <c r="U112" i="4"/>
  <c r="T112" i="4"/>
  <c r="S112" i="4"/>
  <c r="R112" i="4"/>
  <c r="Q112" i="4"/>
  <c r="J112" i="4"/>
  <c r="I112" i="4"/>
  <c r="H112" i="4"/>
  <c r="BQ110" i="4"/>
  <c r="CS109" i="4"/>
  <c r="BC108" i="4"/>
  <c r="DG107" i="4"/>
  <c r="DF106" i="4"/>
  <c r="DE106" i="4"/>
  <c r="DD106" i="4"/>
  <c r="DC106" i="4"/>
  <c r="CV106" i="4"/>
  <c r="CU106" i="4"/>
  <c r="CT106" i="4"/>
  <c r="CR106" i="4"/>
  <c r="CQ106" i="4"/>
  <c r="CP106" i="4"/>
  <c r="CO106" i="4"/>
  <c r="CH106" i="4"/>
  <c r="CG106" i="4"/>
  <c r="CF106" i="4"/>
  <c r="CD106" i="4"/>
  <c r="CC106" i="4"/>
  <c r="CB106" i="4"/>
  <c r="CA106" i="4"/>
  <c r="BT106" i="4"/>
  <c r="BS106" i="4"/>
  <c r="BR106" i="4"/>
  <c r="BP106" i="4"/>
  <c r="BO106" i="4"/>
  <c r="BN106" i="4"/>
  <c r="BM106" i="4"/>
  <c r="BF106" i="4"/>
  <c r="BE106" i="4"/>
  <c r="BB106" i="4"/>
  <c r="BA106" i="4"/>
  <c r="AZ106" i="4"/>
  <c r="AY106" i="4"/>
  <c r="AR106" i="4"/>
  <c r="AQ106" i="4"/>
  <c r="AP106" i="4"/>
  <c r="AN106" i="4"/>
  <c r="AM106" i="4"/>
  <c r="AL106" i="4"/>
  <c r="AK106" i="4"/>
  <c r="AD106" i="4"/>
  <c r="AC106" i="4"/>
  <c r="AB106" i="4"/>
  <c r="Z106" i="4"/>
  <c r="Y106" i="4"/>
  <c r="X106" i="4"/>
  <c r="W106" i="4"/>
  <c r="V106" i="4"/>
  <c r="U106" i="4"/>
  <c r="T106" i="4"/>
  <c r="S106" i="4"/>
  <c r="R106" i="4"/>
  <c r="Q106" i="4"/>
  <c r="J106" i="4"/>
  <c r="I106" i="4"/>
  <c r="H106" i="4"/>
  <c r="BC105" i="4"/>
  <c r="CE104" i="4"/>
  <c r="BC103" i="4"/>
  <c r="DF99" i="4"/>
  <c r="DE99" i="4"/>
  <c r="DD99" i="4"/>
  <c r="DC99" i="4"/>
  <c r="CV99" i="4"/>
  <c r="CU99" i="4"/>
  <c r="CT99" i="4"/>
  <c r="CR99" i="4"/>
  <c r="CQ99" i="4"/>
  <c r="CP99" i="4"/>
  <c r="CO99" i="4"/>
  <c r="CH99" i="4"/>
  <c r="CG99" i="4"/>
  <c r="CF99" i="4"/>
  <c r="CC99" i="4"/>
  <c r="CB99" i="4"/>
  <c r="CA99" i="4"/>
  <c r="BT99" i="4"/>
  <c r="BS99" i="4"/>
  <c r="BR99" i="4"/>
  <c r="BP99" i="4"/>
  <c r="BO99" i="4"/>
  <c r="BN99" i="4"/>
  <c r="BM99" i="4"/>
  <c r="BF99" i="4"/>
  <c r="BE99" i="4"/>
  <c r="BD99" i="4"/>
  <c r="BA99" i="4"/>
  <c r="AZ99" i="4"/>
  <c r="AY99" i="4"/>
  <c r="AR99" i="4"/>
  <c r="AQ99" i="4"/>
  <c r="AP99" i="4"/>
  <c r="AN99" i="4"/>
  <c r="AM99" i="4"/>
  <c r="AL99" i="4"/>
  <c r="AK99" i="4"/>
  <c r="AD99" i="4"/>
  <c r="AC99" i="4"/>
  <c r="AB99" i="4"/>
  <c r="Z99" i="4"/>
  <c r="Y99" i="4"/>
  <c r="X99" i="4"/>
  <c r="W99" i="4"/>
  <c r="V99" i="4"/>
  <c r="U99" i="4"/>
  <c r="T99" i="4"/>
  <c r="S99" i="4"/>
  <c r="R99" i="4"/>
  <c r="Q99" i="4"/>
  <c r="J99" i="4"/>
  <c r="I99" i="4"/>
  <c r="H99" i="4"/>
  <c r="DG94" i="4"/>
  <c r="DF93" i="4"/>
  <c r="DE93" i="4"/>
  <c r="DD93" i="4"/>
  <c r="DC93" i="4"/>
  <c r="CV93" i="4"/>
  <c r="CU93" i="4"/>
  <c r="CT93" i="4"/>
  <c r="CR93" i="4"/>
  <c r="CQ93" i="4"/>
  <c r="CP93" i="4"/>
  <c r="CO93" i="4"/>
  <c r="CH93" i="4"/>
  <c r="CG93" i="4"/>
  <c r="CF93" i="4"/>
  <c r="CC93" i="4"/>
  <c r="CB93" i="4"/>
  <c r="CA93" i="4"/>
  <c r="BT93" i="4"/>
  <c r="BS93" i="4"/>
  <c r="BR93" i="4"/>
  <c r="BP93" i="4"/>
  <c r="BO93" i="4"/>
  <c r="BN93" i="4"/>
  <c r="BM93" i="4"/>
  <c r="BF93" i="4"/>
  <c r="BE93" i="4"/>
  <c r="BD93" i="4"/>
  <c r="BB93" i="4"/>
  <c r="BA93" i="4"/>
  <c r="AZ93" i="4"/>
  <c r="AY93" i="4"/>
  <c r="AR93" i="4"/>
  <c r="AQ93" i="4"/>
  <c r="AN93" i="4"/>
  <c r="AM93" i="4"/>
  <c r="AL93" i="4"/>
  <c r="AK93" i="4"/>
  <c r="AD93" i="4"/>
  <c r="AC93" i="4"/>
  <c r="AB93" i="4"/>
  <c r="Z93" i="4"/>
  <c r="Y93" i="4"/>
  <c r="X93" i="4"/>
  <c r="W93" i="4"/>
  <c r="V93" i="4"/>
  <c r="U93" i="4"/>
  <c r="T93" i="4"/>
  <c r="S93" i="4"/>
  <c r="R93" i="4"/>
  <c r="Q93" i="4"/>
  <c r="J93" i="4"/>
  <c r="I93" i="4"/>
  <c r="H93" i="4"/>
  <c r="DF87" i="4"/>
  <c r="DE87" i="4"/>
  <c r="DD87" i="4"/>
  <c r="DC87" i="4"/>
  <c r="CV87" i="4"/>
  <c r="CU87" i="4"/>
  <c r="CT87" i="4"/>
  <c r="CR87" i="4"/>
  <c r="CQ87" i="4"/>
  <c r="CP87" i="4"/>
  <c r="CO87" i="4"/>
  <c r="CH87" i="4"/>
  <c r="CG87" i="4"/>
  <c r="CF87" i="4"/>
  <c r="CD87" i="4"/>
  <c r="CC87" i="4"/>
  <c r="CB87" i="4"/>
  <c r="CA87" i="4"/>
  <c r="BT87" i="4"/>
  <c r="BS87" i="4"/>
  <c r="BR87" i="4"/>
  <c r="BP87" i="4"/>
  <c r="BO87" i="4"/>
  <c r="BN87" i="4"/>
  <c r="BM87" i="4"/>
  <c r="BF87" i="4"/>
  <c r="BE87" i="4"/>
  <c r="BD87" i="4"/>
  <c r="BB87" i="4"/>
  <c r="BA87" i="4"/>
  <c r="AZ87" i="4"/>
  <c r="AY87" i="4"/>
  <c r="AR87" i="4"/>
  <c r="AQ87" i="4"/>
  <c r="AP87" i="4"/>
  <c r="AN87" i="4"/>
  <c r="AM87" i="4"/>
  <c r="AL87" i="4"/>
  <c r="AK87" i="4"/>
  <c r="AD87" i="4"/>
  <c r="AC87" i="4"/>
  <c r="AB87" i="4"/>
  <c r="Z87" i="4"/>
  <c r="Y87" i="4"/>
  <c r="X87" i="4"/>
  <c r="W87" i="4"/>
  <c r="V87" i="4"/>
  <c r="U87" i="4"/>
  <c r="T87" i="4"/>
  <c r="S87" i="4"/>
  <c r="R87" i="4"/>
  <c r="Q87" i="4"/>
  <c r="J87" i="4"/>
  <c r="I87" i="4"/>
  <c r="H87" i="4"/>
  <c r="DF81" i="4"/>
  <c r="DE81" i="4"/>
  <c r="DD81" i="4"/>
  <c r="DC81" i="4"/>
  <c r="CV81" i="4"/>
  <c r="CU81" i="4"/>
  <c r="CT81" i="4"/>
  <c r="CR81" i="4"/>
  <c r="CQ81" i="4"/>
  <c r="CP81" i="4"/>
  <c r="CO81" i="4"/>
  <c r="CH81" i="4"/>
  <c r="CG81" i="4"/>
  <c r="CF81" i="4"/>
  <c r="CD81" i="4"/>
  <c r="CC81" i="4"/>
  <c r="CB81" i="4"/>
  <c r="CA81" i="4"/>
  <c r="BT81" i="4"/>
  <c r="BS81" i="4"/>
  <c r="BR81" i="4"/>
  <c r="BP81" i="4"/>
  <c r="BO81" i="4"/>
  <c r="BN81" i="4"/>
  <c r="BM81" i="4"/>
  <c r="BF81" i="4"/>
  <c r="BE81" i="4"/>
  <c r="BD81" i="4"/>
  <c r="BB81" i="4"/>
  <c r="BA81" i="4"/>
  <c r="AZ81" i="4"/>
  <c r="AY81" i="4"/>
  <c r="AR81" i="4"/>
  <c r="AQ81" i="4"/>
  <c r="AP81" i="4"/>
  <c r="AN81" i="4"/>
  <c r="AM81" i="4"/>
  <c r="AL81" i="4"/>
  <c r="AK81" i="4"/>
  <c r="AD81" i="4"/>
  <c r="AC81" i="4"/>
  <c r="AB81" i="4"/>
  <c r="Z81" i="4"/>
  <c r="Y81" i="4"/>
  <c r="X81" i="4"/>
  <c r="W81" i="4"/>
  <c r="V81" i="4"/>
  <c r="U81" i="4"/>
  <c r="T81" i="4"/>
  <c r="S81" i="4"/>
  <c r="R81" i="4"/>
  <c r="Q81" i="4"/>
  <c r="J81" i="4"/>
  <c r="I81" i="4"/>
  <c r="H81" i="4"/>
  <c r="DF75" i="4"/>
  <c r="DE75" i="4"/>
  <c r="DD75" i="4"/>
  <c r="DC75" i="4"/>
  <c r="CV75" i="4"/>
  <c r="CU75" i="4"/>
  <c r="CT75" i="4"/>
  <c r="CR75" i="4"/>
  <c r="CQ75" i="4"/>
  <c r="CP75" i="4"/>
  <c r="CO75" i="4"/>
  <c r="CH75" i="4"/>
  <c r="CG75" i="4"/>
  <c r="CF75" i="4"/>
  <c r="CD75" i="4"/>
  <c r="CC75" i="4"/>
  <c r="CB75" i="4"/>
  <c r="CA75" i="4"/>
  <c r="BT75" i="4"/>
  <c r="BS75" i="4"/>
  <c r="BR75" i="4"/>
  <c r="BP75" i="4"/>
  <c r="BO75" i="4"/>
  <c r="BN75" i="4"/>
  <c r="BM75" i="4"/>
  <c r="BF75" i="4"/>
  <c r="BE75" i="4"/>
  <c r="BD75" i="4"/>
  <c r="BB75" i="4"/>
  <c r="BA75" i="4"/>
  <c r="AZ75" i="4"/>
  <c r="AY75" i="4"/>
  <c r="AR75" i="4"/>
  <c r="AQ75" i="4"/>
  <c r="AP75" i="4"/>
  <c r="AN75" i="4"/>
  <c r="AM75" i="4"/>
  <c r="AL75" i="4"/>
  <c r="AK75" i="4"/>
  <c r="AD75" i="4"/>
  <c r="AC75" i="4"/>
  <c r="AB75" i="4"/>
  <c r="Z75" i="4"/>
  <c r="Y75" i="4"/>
  <c r="X75" i="4"/>
  <c r="W75" i="4"/>
  <c r="V75" i="4"/>
  <c r="U75" i="4"/>
  <c r="T75" i="4"/>
  <c r="S75" i="4"/>
  <c r="R75" i="4"/>
  <c r="Q75" i="4"/>
  <c r="J75" i="4"/>
  <c r="I75" i="4"/>
  <c r="H75" i="4"/>
  <c r="DF69" i="4"/>
  <c r="DE69" i="4"/>
  <c r="DD69" i="4"/>
  <c r="DC69" i="4"/>
  <c r="CV69" i="4"/>
  <c r="CU69" i="4"/>
  <c r="CT69" i="4"/>
  <c r="CR69" i="4"/>
  <c r="CQ69" i="4"/>
  <c r="CP69" i="4"/>
  <c r="CO69" i="4"/>
  <c r="CH69" i="4"/>
  <c r="CG69" i="4"/>
  <c r="CF69" i="4"/>
  <c r="CD69" i="4"/>
  <c r="CC69" i="4"/>
  <c r="CB69" i="4"/>
  <c r="CA69" i="4"/>
  <c r="BT69" i="4"/>
  <c r="BS69" i="4"/>
  <c r="BR69" i="4"/>
  <c r="BP69" i="4"/>
  <c r="BO69" i="4"/>
  <c r="BN69" i="4"/>
  <c r="BM69" i="4"/>
  <c r="BF69" i="4"/>
  <c r="BE69" i="4"/>
  <c r="BD69" i="4"/>
  <c r="BB69" i="4"/>
  <c r="BA69" i="4"/>
  <c r="AZ69" i="4"/>
  <c r="AY69" i="4"/>
  <c r="AR69" i="4"/>
  <c r="AQ69" i="4"/>
  <c r="AP69" i="4"/>
  <c r="AN69" i="4"/>
  <c r="AM69" i="4"/>
  <c r="AL69" i="4"/>
  <c r="AK69" i="4"/>
  <c r="AD69" i="4"/>
  <c r="AC69" i="4"/>
  <c r="AB69" i="4"/>
  <c r="Z69" i="4"/>
  <c r="Y69" i="4"/>
  <c r="X69" i="4"/>
  <c r="W69" i="4"/>
  <c r="V69" i="4"/>
  <c r="U69" i="4"/>
  <c r="T69" i="4"/>
  <c r="S69" i="4"/>
  <c r="R69" i="4"/>
  <c r="Q69" i="4"/>
  <c r="J69" i="4"/>
  <c r="I69" i="4"/>
  <c r="H69" i="4"/>
  <c r="DF63" i="4"/>
  <c r="DE63" i="4"/>
  <c r="DD63" i="4"/>
  <c r="DC63" i="4"/>
  <c r="CV63" i="4"/>
  <c r="CU63" i="4"/>
  <c r="CT63" i="4"/>
  <c r="CR63" i="4"/>
  <c r="CQ63" i="4"/>
  <c r="CP63" i="4"/>
  <c r="CO63" i="4"/>
  <c r="CH63" i="4"/>
  <c r="CG63" i="4"/>
  <c r="CF63" i="4"/>
  <c r="CD63" i="4"/>
  <c r="CC63" i="4"/>
  <c r="CB63" i="4"/>
  <c r="CA63" i="4"/>
  <c r="BT63" i="4"/>
  <c r="BS63" i="4"/>
  <c r="BR63" i="4"/>
  <c r="BP63" i="4"/>
  <c r="BO63" i="4"/>
  <c r="BN63" i="4"/>
  <c r="BM63" i="4"/>
  <c r="BF63" i="4"/>
  <c r="BE63" i="4"/>
  <c r="BD63" i="4"/>
  <c r="BB63" i="4"/>
  <c r="BA63" i="4"/>
  <c r="AZ63" i="4"/>
  <c r="AY63" i="4"/>
  <c r="AR63" i="4"/>
  <c r="AQ63" i="4"/>
  <c r="AP63" i="4"/>
  <c r="AN63" i="4"/>
  <c r="AM63" i="4"/>
  <c r="AL63" i="4"/>
  <c r="AK63" i="4"/>
  <c r="AD63" i="4"/>
  <c r="AC63" i="4"/>
  <c r="AB63" i="4"/>
  <c r="Z63" i="4"/>
  <c r="Y63" i="4"/>
  <c r="X63" i="4"/>
  <c r="W63" i="4"/>
  <c r="V63" i="4"/>
  <c r="U63" i="4"/>
  <c r="T63" i="4"/>
  <c r="S63" i="4"/>
  <c r="R63" i="4"/>
  <c r="Q63" i="4"/>
  <c r="J63" i="4"/>
  <c r="I63" i="4"/>
  <c r="H63" i="4"/>
  <c r="DF57" i="4"/>
  <c r="DE57" i="4"/>
  <c r="DD57" i="4"/>
  <c r="DC57" i="4"/>
  <c r="CV57" i="4"/>
  <c r="CU57" i="4"/>
  <c r="CT57" i="4"/>
  <c r="CR57" i="4"/>
  <c r="CQ57" i="4"/>
  <c r="CP57" i="4"/>
  <c r="CO57" i="4"/>
  <c r="CH57" i="4"/>
  <c r="CG57" i="4"/>
  <c r="CF57" i="4"/>
  <c r="CD57" i="4"/>
  <c r="CC57" i="4"/>
  <c r="CB57" i="4"/>
  <c r="CA57" i="4"/>
  <c r="BT57" i="4"/>
  <c r="BS57" i="4"/>
  <c r="BR57" i="4"/>
  <c r="BP57" i="4"/>
  <c r="BO57" i="4"/>
  <c r="BN57" i="4"/>
  <c r="BM57" i="4"/>
  <c r="BF57" i="4"/>
  <c r="BE57" i="4"/>
  <c r="BD57" i="4"/>
  <c r="BB57" i="4"/>
  <c r="BA57" i="4"/>
  <c r="AZ57" i="4"/>
  <c r="AY57" i="4"/>
  <c r="AR57" i="4"/>
  <c r="AQ57" i="4"/>
  <c r="AP57" i="4"/>
  <c r="AN57" i="4"/>
  <c r="AM57" i="4"/>
  <c r="AL57" i="4"/>
  <c r="AK57" i="4"/>
  <c r="AD57" i="4"/>
  <c r="AC57" i="4"/>
  <c r="AB57" i="4"/>
  <c r="Z57" i="4"/>
  <c r="Y57" i="4"/>
  <c r="X57" i="4"/>
  <c r="W57" i="4"/>
  <c r="V57" i="4"/>
  <c r="U57" i="4"/>
  <c r="T57" i="4"/>
  <c r="S57" i="4"/>
  <c r="R57" i="4"/>
  <c r="Q57" i="4"/>
  <c r="J57" i="4"/>
  <c r="I57" i="4"/>
  <c r="H57" i="4"/>
  <c r="BQ56" i="4"/>
  <c r="CS54" i="4"/>
  <c r="BC52" i="4"/>
  <c r="DF51" i="4"/>
  <c r="DE51" i="4"/>
  <c r="DD51" i="4"/>
  <c r="DC51" i="4"/>
  <c r="CV51" i="4"/>
  <c r="CU51" i="4"/>
  <c r="CT51" i="4"/>
  <c r="CR51" i="4"/>
  <c r="CQ51" i="4"/>
  <c r="CP51" i="4"/>
  <c r="CO51" i="4"/>
  <c r="CH51" i="4"/>
  <c r="CG51" i="4"/>
  <c r="CF51" i="4"/>
  <c r="CD51" i="4"/>
  <c r="CC51" i="4"/>
  <c r="CB51" i="4"/>
  <c r="CA51" i="4"/>
  <c r="BT51" i="4"/>
  <c r="BS51" i="4"/>
  <c r="BR51" i="4"/>
  <c r="BP51" i="4"/>
  <c r="BO51" i="4"/>
  <c r="BN51" i="4"/>
  <c r="BM51" i="4"/>
  <c r="BF51" i="4"/>
  <c r="BE51" i="4"/>
  <c r="BD51" i="4"/>
  <c r="BB51" i="4"/>
  <c r="BA51" i="4"/>
  <c r="AZ51" i="4"/>
  <c r="AY51" i="4"/>
  <c r="AR51" i="4"/>
  <c r="AQ51" i="4"/>
  <c r="AP51" i="4"/>
  <c r="AN51" i="4"/>
  <c r="AM51" i="4"/>
  <c r="AL51" i="4"/>
  <c r="AK51" i="4"/>
  <c r="AD51" i="4"/>
  <c r="AC51" i="4"/>
  <c r="AB51" i="4"/>
  <c r="Z51" i="4"/>
  <c r="Y51" i="4"/>
  <c r="X51" i="4"/>
  <c r="W51" i="4"/>
  <c r="V51" i="4"/>
  <c r="U51" i="4"/>
  <c r="T51" i="4"/>
  <c r="S51" i="4"/>
  <c r="R51" i="4"/>
  <c r="Q51" i="4"/>
  <c r="J51" i="4"/>
  <c r="I51" i="4"/>
  <c r="H51" i="4"/>
  <c r="BC49" i="4"/>
  <c r="BQ47" i="4"/>
  <c r="DF45" i="4"/>
  <c r="DE45" i="4"/>
  <c r="DD45" i="4"/>
  <c r="DC45" i="4"/>
  <c r="CV45" i="4"/>
  <c r="CU45" i="4"/>
  <c r="CT45" i="4"/>
  <c r="CR45" i="4"/>
  <c r="CQ45" i="4"/>
  <c r="CP45" i="4"/>
  <c r="CO45" i="4"/>
  <c r="CH45" i="4"/>
  <c r="CG45" i="4"/>
  <c r="CF45" i="4"/>
  <c r="CD45" i="4"/>
  <c r="CC45" i="4"/>
  <c r="CB45" i="4"/>
  <c r="CA45" i="4"/>
  <c r="BT45" i="4"/>
  <c r="BS45" i="4"/>
  <c r="BR45" i="4"/>
  <c r="BP45" i="4"/>
  <c r="BO45" i="4"/>
  <c r="BN45" i="4"/>
  <c r="BM45" i="4"/>
  <c r="BF45" i="4"/>
  <c r="BE45" i="4"/>
  <c r="BD45" i="4"/>
  <c r="BB45" i="4"/>
  <c r="BA45" i="4"/>
  <c r="AZ45" i="4"/>
  <c r="AY45" i="4"/>
  <c r="AR45" i="4"/>
  <c r="AQ45" i="4"/>
  <c r="AP45" i="4"/>
  <c r="AN45" i="4"/>
  <c r="AM45" i="4"/>
  <c r="AL45" i="4"/>
  <c r="AK45" i="4"/>
  <c r="AD45" i="4"/>
  <c r="AC45" i="4"/>
  <c r="AB45" i="4"/>
  <c r="Z45" i="4"/>
  <c r="Y45" i="4"/>
  <c r="X45" i="4"/>
  <c r="W45" i="4"/>
  <c r="V45" i="4"/>
  <c r="U45" i="4"/>
  <c r="T45" i="4"/>
  <c r="S45" i="4"/>
  <c r="R45" i="4"/>
  <c r="Q45" i="4"/>
  <c r="J45" i="4"/>
  <c r="I45" i="4"/>
  <c r="H45" i="4"/>
  <c r="BQ44" i="4"/>
  <c r="CS42" i="4"/>
  <c r="BC40" i="4"/>
  <c r="DF39" i="4"/>
  <c r="DE39" i="4"/>
  <c r="DD39" i="4"/>
  <c r="DC39" i="4"/>
  <c r="CV39" i="4"/>
  <c r="CU39" i="4"/>
  <c r="CT39" i="4"/>
  <c r="CR39" i="4"/>
  <c r="CQ39" i="4"/>
  <c r="CP39" i="4"/>
  <c r="CO39" i="4"/>
  <c r="CH39" i="4"/>
  <c r="CG39" i="4"/>
  <c r="CF39" i="4"/>
  <c r="CD39" i="4"/>
  <c r="CC39" i="4"/>
  <c r="CB39" i="4"/>
  <c r="CA39" i="4"/>
  <c r="BT39" i="4"/>
  <c r="BS39" i="4"/>
  <c r="BR39" i="4"/>
  <c r="BP39" i="4"/>
  <c r="BO39" i="4"/>
  <c r="BN39" i="4"/>
  <c r="BM39" i="4"/>
  <c r="BF39" i="4"/>
  <c r="BE39" i="4"/>
  <c r="BD39" i="4"/>
  <c r="BB39" i="4"/>
  <c r="BA39" i="4"/>
  <c r="AZ39" i="4"/>
  <c r="AY39" i="4"/>
  <c r="AR39" i="4"/>
  <c r="AQ39" i="4"/>
  <c r="AP39" i="4"/>
  <c r="AN39" i="4"/>
  <c r="AM39" i="4"/>
  <c r="AL39" i="4"/>
  <c r="AK39" i="4"/>
  <c r="AD39" i="4"/>
  <c r="AC39" i="4"/>
  <c r="AB39" i="4"/>
  <c r="Z39" i="4"/>
  <c r="Y39" i="4"/>
  <c r="X39" i="4"/>
  <c r="W39" i="4"/>
  <c r="V39" i="4"/>
  <c r="U39" i="4"/>
  <c r="T39" i="4"/>
  <c r="S39" i="4"/>
  <c r="R39" i="4"/>
  <c r="Q39" i="4"/>
  <c r="J39" i="4"/>
  <c r="I39" i="4"/>
  <c r="H39" i="4"/>
  <c r="BC37" i="4"/>
  <c r="BQ35" i="4"/>
  <c r="DF33" i="4"/>
  <c r="DE33" i="4"/>
  <c r="DD33" i="4"/>
  <c r="DC33" i="4"/>
  <c r="CV33" i="4"/>
  <c r="CU33" i="4"/>
  <c r="CT33" i="4"/>
  <c r="CR33" i="4"/>
  <c r="CQ33" i="4"/>
  <c r="CP33" i="4"/>
  <c r="CO33" i="4"/>
  <c r="CH33" i="4"/>
  <c r="CG33" i="4"/>
  <c r="CF33" i="4"/>
  <c r="CD33" i="4"/>
  <c r="CC33" i="4"/>
  <c r="CB33" i="4"/>
  <c r="CA33" i="4"/>
  <c r="BT33" i="4"/>
  <c r="BS33" i="4"/>
  <c r="BR33" i="4"/>
  <c r="BP33" i="4"/>
  <c r="BO33" i="4"/>
  <c r="BN33" i="4"/>
  <c r="BM33" i="4"/>
  <c r="BF33" i="4"/>
  <c r="BE33" i="4"/>
  <c r="BD33" i="4"/>
  <c r="BB33" i="4"/>
  <c r="BA33" i="4"/>
  <c r="AZ33" i="4"/>
  <c r="AY33" i="4"/>
  <c r="AR33" i="4"/>
  <c r="AQ33" i="4"/>
  <c r="AP33" i="4"/>
  <c r="AN33" i="4"/>
  <c r="AM33" i="4"/>
  <c r="AL33" i="4"/>
  <c r="AK33" i="4"/>
  <c r="AD33" i="4"/>
  <c r="AC33" i="4"/>
  <c r="AB33" i="4"/>
  <c r="Z33" i="4"/>
  <c r="Y33" i="4"/>
  <c r="X33" i="4"/>
  <c r="W33" i="4"/>
  <c r="V33" i="4"/>
  <c r="U33" i="4"/>
  <c r="T33" i="4"/>
  <c r="S33" i="4"/>
  <c r="R33" i="4"/>
  <c r="Q33" i="4"/>
  <c r="J33" i="4"/>
  <c r="I33" i="4"/>
  <c r="H33" i="4"/>
  <c r="BQ32" i="4"/>
  <c r="CS30" i="4"/>
  <c r="BC28" i="4"/>
  <c r="DF27" i="4"/>
  <c r="DE27" i="4"/>
  <c r="DD27" i="4"/>
  <c r="DC27" i="4"/>
  <c r="CV27" i="4"/>
  <c r="CU27" i="4"/>
  <c r="CT27" i="4"/>
  <c r="CR27" i="4"/>
  <c r="CQ27" i="4"/>
  <c r="CP27" i="4"/>
  <c r="CO27" i="4"/>
  <c r="CH27" i="4"/>
  <c r="CG27" i="4"/>
  <c r="CF27" i="4"/>
  <c r="CD27" i="4"/>
  <c r="CC27" i="4"/>
  <c r="CB27" i="4"/>
  <c r="CA27" i="4"/>
  <c r="BT27" i="4"/>
  <c r="BS27" i="4"/>
  <c r="BR27" i="4"/>
  <c r="BP27" i="4"/>
  <c r="BO27" i="4"/>
  <c r="BN27" i="4"/>
  <c r="BM27" i="4"/>
  <c r="BF27" i="4"/>
  <c r="BE27" i="4"/>
  <c r="BD27" i="4"/>
  <c r="BB27" i="4"/>
  <c r="BA27" i="4"/>
  <c r="AZ27" i="4"/>
  <c r="AY27" i="4"/>
  <c r="AR27" i="4"/>
  <c r="AQ27" i="4"/>
  <c r="AP27" i="4"/>
  <c r="AN27" i="4"/>
  <c r="AM27" i="4"/>
  <c r="AL27" i="4"/>
  <c r="AK27" i="4"/>
  <c r="AD27" i="4"/>
  <c r="AC27" i="4"/>
  <c r="AB27" i="4"/>
  <c r="Z27" i="4"/>
  <c r="Y27" i="4"/>
  <c r="X27" i="4"/>
  <c r="W27" i="4"/>
  <c r="V27" i="4"/>
  <c r="U27" i="4"/>
  <c r="T27" i="4"/>
  <c r="S27" i="4"/>
  <c r="R27" i="4"/>
  <c r="Q27" i="4"/>
  <c r="J27" i="4"/>
  <c r="I27" i="4"/>
  <c r="H27" i="4"/>
  <c r="BC25" i="4"/>
  <c r="BQ23" i="4"/>
  <c r="DF21" i="4"/>
  <c r="DE21" i="4"/>
  <c r="DD21" i="4"/>
  <c r="DC21" i="4"/>
  <c r="CV21" i="4"/>
  <c r="CU21" i="4"/>
  <c r="CT21" i="4"/>
  <c r="CR21" i="4"/>
  <c r="CQ21" i="4"/>
  <c r="CP21" i="4"/>
  <c r="CO21" i="4"/>
  <c r="CH21" i="4"/>
  <c r="CG21" i="4"/>
  <c r="CF21" i="4"/>
  <c r="CD21" i="4"/>
  <c r="CC21" i="4"/>
  <c r="CB21" i="4"/>
  <c r="CA21" i="4"/>
  <c r="BT21" i="4"/>
  <c r="BS21" i="4"/>
  <c r="BR21" i="4"/>
  <c r="BP21" i="4"/>
  <c r="BO21" i="4"/>
  <c r="BN21" i="4"/>
  <c r="BM21" i="4"/>
  <c r="BF21" i="4"/>
  <c r="BE21" i="4"/>
  <c r="BD21" i="4"/>
  <c r="BB21" i="4"/>
  <c r="BA21" i="4"/>
  <c r="AZ21" i="4"/>
  <c r="AY21" i="4"/>
  <c r="AR21" i="4"/>
  <c r="AQ21" i="4"/>
  <c r="AP21" i="4"/>
  <c r="AN21" i="4"/>
  <c r="AM21" i="4"/>
  <c r="AL21" i="4"/>
  <c r="AK21" i="4"/>
  <c r="AD21" i="4"/>
  <c r="AC21" i="4"/>
  <c r="AB21" i="4"/>
  <c r="Z21" i="4"/>
  <c r="Y21" i="4"/>
  <c r="X21" i="4"/>
  <c r="W21" i="4"/>
  <c r="V21" i="4"/>
  <c r="U21" i="4"/>
  <c r="T21" i="4"/>
  <c r="S21" i="4"/>
  <c r="R21" i="4"/>
  <c r="Q21" i="4"/>
  <c r="J21" i="4"/>
  <c r="I21" i="4"/>
  <c r="H21" i="4"/>
  <c r="BQ20" i="4"/>
  <c r="CS18" i="4"/>
  <c r="CS17" i="4"/>
  <c r="BC16" i="4"/>
  <c r="DF15" i="4"/>
  <c r="DE15" i="4"/>
  <c r="DD15" i="4"/>
  <c r="DC15" i="4"/>
  <c r="CV15" i="4"/>
  <c r="CU15" i="4"/>
  <c r="CT15" i="4"/>
  <c r="CR15" i="4"/>
  <c r="CQ15" i="4"/>
  <c r="CP15" i="4"/>
  <c r="CO15" i="4"/>
  <c r="CH15" i="4"/>
  <c r="CG15" i="4"/>
  <c r="CF15" i="4"/>
  <c r="CD15" i="4"/>
  <c r="CC15" i="4"/>
  <c r="CB15" i="4"/>
  <c r="CA15" i="4"/>
  <c r="BT15" i="4"/>
  <c r="BS15" i="4"/>
  <c r="BR15" i="4"/>
  <c r="BP15" i="4"/>
  <c r="BO15" i="4"/>
  <c r="BN15" i="4"/>
  <c r="BM15" i="4"/>
  <c r="BF15" i="4"/>
  <c r="BE15" i="4"/>
  <c r="BD15" i="4"/>
  <c r="BB15" i="4"/>
  <c r="BA15" i="4"/>
  <c r="AZ15" i="4"/>
  <c r="AY15" i="4"/>
  <c r="AR15" i="4"/>
  <c r="AQ15" i="4"/>
  <c r="AP15" i="4"/>
  <c r="AN15" i="4"/>
  <c r="AM15" i="4"/>
  <c r="AL15" i="4"/>
  <c r="AK15" i="4"/>
  <c r="AD15" i="4"/>
  <c r="AC15" i="4"/>
  <c r="AB15" i="4"/>
  <c r="Z15" i="4"/>
  <c r="Y15" i="4"/>
  <c r="X15" i="4"/>
  <c r="W15" i="4"/>
  <c r="V15" i="4"/>
  <c r="U15" i="4"/>
  <c r="T15" i="4"/>
  <c r="S15" i="4"/>
  <c r="R15" i="4"/>
  <c r="Q15" i="4"/>
  <c r="J15" i="4"/>
  <c r="I15" i="4"/>
  <c r="H15" i="4"/>
  <c r="BC12" i="4"/>
  <c r="BQ10" i="4"/>
  <c r="DF9" i="4"/>
  <c r="DE9" i="4"/>
  <c r="DD9" i="4"/>
  <c r="DC9" i="4"/>
  <c r="CV9" i="4"/>
  <c r="CU9" i="4"/>
  <c r="CT9" i="4"/>
  <c r="CR9" i="4"/>
  <c r="CQ9" i="4"/>
  <c r="CP9" i="4"/>
  <c r="CO9" i="4"/>
  <c r="CH9" i="4"/>
  <c r="CG9" i="4"/>
  <c r="CF9" i="4"/>
  <c r="CD9" i="4"/>
  <c r="CC9" i="4"/>
  <c r="CB9" i="4"/>
  <c r="CA9" i="4"/>
  <c r="BT9" i="4"/>
  <c r="BS9" i="4"/>
  <c r="BR9" i="4"/>
  <c r="BP9" i="4"/>
  <c r="BO9" i="4"/>
  <c r="BN9" i="4"/>
  <c r="BM9" i="4"/>
  <c r="BF9" i="4"/>
  <c r="BE9" i="4"/>
  <c r="BD9" i="4"/>
  <c r="BB9" i="4"/>
  <c r="BA9" i="4"/>
  <c r="AZ9" i="4"/>
  <c r="AY9" i="4"/>
  <c r="AR9" i="4"/>
  <c r="AQ9" i="4"/>
  <c r="AP9" i="4"/>
  <c r="AN9" i="4"/>
  <c r="AM9" i="4"/>
  <c r="AL9" i="4"/>
  <c r="AK9" i="4"/>
  <c r="AD9" i="4"/>
  <c r="AC9" i="4"/>
  <c r="AB9" i="4"/>
  <c r="Z9" i="4"/>
  <c r="Y9" i="4"/>
  <c r="X9" i="4"/>
  <c r="W9" i="4"/>
  <c r="V9" i="4"/>
  <c r="U9" i="4"/>
  <c r="S9" i="4"/>
  <c r="R9" i="4"/>
  <c r="Q9" i="4"/>
  <c r="J9" i="4"/>
  <c r="I9" i="4"/>
  <c r="H9" i="4"/>
  <c r="BQ7" i="4"/>
  <c r="CS5" i="4"/>
  <c r="BP294" i="4" l="1"/>
  <c r="BP295" i="4" s="1"/>
  <c r="CT294" i="4"/>
  <c r="CT295" i="4" s="1"/>
  <c r="BN294" i="4"/>
  <c r="BN295" i="4" s="1"/>
  <c r="H294" i="4"/>
  <c r="CV294" i="4"/>
  <c r="CV295" i="4" s="1"/>
  <c r="R294" i="4"/>
  <c r="AK294" i="4"/>
  <c r="AK295" i="4" s="1"/>
  <c r="BE294" i="4"/>
  <c r="BE295" i="4" s="1"/>
  <c r="CD294" i="4"/>
  <c r="CD295" i="4" s="1"/>
  <c r="DD294" i="4"/>
  <c r="DD295" i="4" s="1"/>
  <c r="Q294" i="4"/>
  <c r="AD294" i="4"/>
  <c r="BD294" i="4"/>
  <c r="BD295" i="4" s="1"/>
  <c r="DC294" i="4"/>
  <c r="DC295" i="4" s="1"/>
  <c r="S294" i="4"/>
  <c r="AL294" i="4"/>
  <c r="AL295" i="4" s="1"/>
  <c r="BF294" i="4"/>
  <c r="BF295" i="4" s="1"/>
  <c r="DE294" i="4"/>
  <c r="DE295" i="4" s="1"/>
  <c r="AP294" i="4"/>
  <c r="AP295" i="4" s="1"/>
  <c r="CQ294" i="4"/>
  <c r="CQ295" i="4" s="1"/>
  <c r="BR294" i="4"/>
  <c r="BR295" i="4" s="1"/>
  <c r="AM294" i="4"/>
  <c r="AM295" i="4" s="1"/>
  <c r="BM294" i="4"/>
  <c r="BM295" i="4" s="1"/>
  <c r="DF294" i="4"/>
  <c r="DF295" i="4" s="1"/>
  <c r="AN294" i="4"/>
  <c r="AN295" i="4" s="1"/>
  <c r="BO294" i="4"/>
  <c r="BO295" i="4" s="1"/>
  <c r="I294" i="4"/>
  <c r="AB294" i="4"/>
  <c r="CU294" i="4"/>
  <c r="CU295" i="4" s="1"/>
  <c r="AQ294" i="4"/>
  <c r="AQ295" i="4" s="1"/>
  <c r="CR294" i="4"/>
  <c r="CR295" i="4" s="1"/>
  <c r="BS294" i="4"/>
  <c r="BS295" i="4" s="1"/>
  <c r="AR294" i="4"/>
  <c r="AR295" i="4" s="1"/>
  <c r="BT294" i="4"/>
  <c r="BT295" i="4" s="1"/>
  <c r="AY294" i="4"/>
  <c r="AY295" i="4" s="1"/>
  <c r="CA294" i="4"/>
  <c r="CA295" i="4" s="1"/>
  <c r="AZ294" i="4"/>
  <c r="AZ295" i="4" s="1"/>
  <c r="CB294" i="4"/>
  <c r="CB295" i="4" s="1"/>
  <c r="BA294" i="4"/>
  <c r="BA295" i="4" s="1"/>
  <c r="CC294" i="4"/>
  <c r="CC295" i="4" s="1"/>
  <c r="CO294" i="4"/>
  <c r="CO295" i="4" s="1"/>
  <c r="CP294" i="4"/>
  <c r="CP295" i="4" s="1"/>
  <c r="CG294" i="4"/>
  <c r="CG295" i="4" s="1"/>
  <c r="CF294" i="4"/>
  <c r="CF295" i="4" s="1"/>
  <c r="CH294" i="4"/>
  <c r="CH295" i="4" s="1"/>
  <c r="DG239" i="4"/>
  <c r="DG263" i="4"/>
  <c r="DG209" i="4"/>
  <c r="DG245" i="4"/>
  <c r="DG215" i="4"/>
  <c r="DG251" i="4"/>
  <c r="DG293" i="4"/>
  <c r="DG257" i="4"/>
  <c r="DG281" i="4"/>
  <c r="DG269" i="4"/>
  <c r="DG275" i="4"/>
  <c r="DG287" i="4"/>
  <c r="DG203" i="4"/>
  <c r="DG221" i="4"/>
  <c r="DG227" i="4"/>
  <c r="DG233" i="4"/>
  <c r="DG60" i="4"/>
  <c r="BC61" i="4"/>
  <c r="DG61" i="4"/>
  <c r="DG58" i="4"/>
  <c r="DG62" i="4"/>
  <c r="BQ59" i="4"/>
  <c r="DG59" i="4"/>
  <c r="DG96" i="4"/>
  <c r="CS78" i="4"/>
  <c r="DG78" i="4"/>
  <c r="CS79" i="4"/>
  <c r="DG79" i="4"/>
  <c r="DG76" i="4"/>
  <c r="CS80" i="4"/>
  <c r="DG80" i="4"/>
  <c r="DG77" i="4"/>
  <c r="CE98" i="4"/>
  <c r="DG98" i="4"/>
  <c r="AO97" i="4"/>
  <c r="DG97" i="4"/>
  <c r="BQ95" i="4"/>
  <c r="DG95" i="4"/>
  <c r="CS91" i="4"/>
  <c r="DG91" i="4"/>
  <c r="DG88" i="4"/>
  <c r="BQ92" i="4"/>
  <c r="DG92" i="4"/>
  <c r="AO89" i="4"/>
  <c r="DG89" i="4"/>
  <c r="DG90" i="4"/>
  <c r="DG85" i="4"/>
  <c r="CS82" i="4"/>
  <c r="DG82" i="4"/>
  <c r="DG86" i="4"/>
  <c r="CS83" i="4"/>
  <c r="DG83" i="4"/>
  <c r="DG84" i="4"/>
  <c r="BQ71" i="4"/>
  <c r="DG71" i="4"/>
  <c r="DG72" i="4"/>
  <c r="BC73" i="4"/>
  <c r="DG73" i="4"/>
  <c r="DG70" i="4"/>
  <c r="DG74" i="4"/>
  <c r="DG65" i="4"/>
  <c r="CS66" i="4"/>
  <c r="DG66" i="4"/>
  <c r="DG67" i="4"/>
  <c r="BC64" i="4"/>
  <c r="DG64" i="4"/>
  <c r="BQ68" i="4"/>
  <c r="DG68" i="4"/>
  <c r="BC123" i="4"/>
  <c r="AO123" i="4"/>
  <c r="DG122" i="4"/>
  <c r="AO122" i="4"/>
  <c r="BC122" i="4"/>
  <c r="CE119" i="4"/>
  <c r="BC119" i="4"/>
  <c r="AO119" i="4"/>
  <c r="CE250" i="4"/>
  <c r="CS286" i="4"/>
  <c r="CS120" i="4"/>
  <c r="BC114" i="4"/>
  <c r="AO113" i="4"/>
  <c r="BC89" i="4"/>
  <c r="CS279" i="4"/>
  <c r="BQ265" i="4"/>
  <c r="CS265" i="4"/>
  <c r="CE262" i="4"/>
  <c r="BC94" i="4"/>
  <c r="AO94" i="4"/>
  <c r="CS94" i="4"/>
  <c r="CS195" i="4"/>
  <c r="CE195" i="4"/>
  <c r="CE265" i="4"/>
  <c r="CE286" i="4"/>
  <c r="CS123" i="4"/>
  <c r="BQ264" i="4"/>
  <c r="AO127" i="4"/>
  <c r="AO285" i="4"/>
  <c r="CS272" i="4"/>
  <c r="BQ285" i="4"/>
  <c r="AO260" i="4"/>
  <c r="CS250" i="4"/>
  <c r="AO265" i="4"/>
  <c r="BC194" i="4"/>
  <c r="CE189" i="4"/>
  <c r="CE158" i="4"/>
  <c r="DG155" i="4"/>
  <c r="CE155" i="4"/>
  <c r="CE159" i="4"/>
  <c r="BC156" i="4"/>
  <c r="CE156" i="4"/>
  <c r="BC152" i="4"/>
  <c r="BC153" i="4"/>
  <c r="BC97" i="4"/>
  <c r="BQ89" i="4"/>
  <c r="BC48" i="4"/>
  <c r="AO48" i="4"/>
  <c r="BQ84" i="4"/>
  <c r="BQ72" i="4"/>
  <c r="BQ66" i="4"/>
  <c r="BC60" i="4"/>
  <c r="AO277" i="4"/>
  <c r="BC252" i="4"/>
  <c r="CE86" i="4"/>
  <c r="CS49" i="4"/>
  <c r="BC24" i="4"/>
  <c r="BQ24" i="4"/>
  <c r="CE24" i="4"/>
  <c r="CS24" i="4"/>
  <c r="AO31" i="4"/>
  <c r="DG121" i="4"/>
  <c r="BQ113" i="4"/>
  <c r="AO46" i="4"/>
  <c r="AO78" i="4"/>
  <c r="CS19" i="4"/>
  <c r="CE117" i="4"/>
  <c r="CE171" i="4"/>
  <c r="BQ238" i="4"/>
  <c r="AO98" i="4"/>
  <c r="BC84" i="4"/>
  <c r="CS108" i="4"/>
  <c r="CS117" i="4"/>
  <c r="BQ153" i="4"/>
  <c r="CS171" i="4"/>
  <c r="AO262" i="4"/>
  <c r="BQ277" i="4"/>
  <c r="CE277" i="4"/>
  <c r="CE84" i="4"/>
  <c r="BQ120" i="4"/>
  <c r="BQ156" i="4"/>
  <c r="CS260" i="4"/>
  <c r="BQ266" i="4"/>
  <c r="BQ28" i="4"/>
  <c r="BQ253" i="4"/>
  <c r="AO289" i="4"/>
  <c r="BQ48" i="4"/>
  <c r="BC83" i="4"/>
  <c r="CS156" i="4"/>
  <c r="CS253" i="4"/>
  <c r="CS289" i="4"/>
  <c r="BQ83" i="4"/>
  <c r="AO274" i="4"/>
  <c r="DG23" i="4"/>
  <c r="AO248" i="4"/>
  <c r="CE83" i="4"/>
  <c r="BQ229" i="4"/>
  <c r="CS274" i="4"/>
  <c r="BC276" i="4"/>
  <c r="BQ278" i="4"/>
  <c r="DG37" i="4"/>
  <c r="BQ18" i="4"/>
  <c r="CS55" i="4"/>
  <c r="BQ85" i="4"/>
  <c r="CS97" i="4"/>
  <c r="BC189" i="4"/>
  <c r="BC191" i="4"/>
  <c r="AO216" i="4"/>
  <c r="BC261" i="4"/>
  <c r="CS267" i="4"/>
  <c r="AO272" i="4"/>
  <c r="DG52" i="4"/>
  <c r="BC198" i="4"/>
  <c r="CE199" i="4"/>
  <c r="BC200" i="4"/>
  <c r="BQ199" i="4"/>
  <c r="CS212" i="4"/>
  <c r="DG135" i="4"/>
  <c r="CE85" i="4"/>
  <c r="AO32" i="4"/>
  <c r="AO47" i="4"/>
  <c r="AO79" i="4"/>
  <c r="DG10" i="4"/>
  <c r="DG24" i="4"/>
  <c r="DG38" i="4"/>
  <c r="DG53" i="4"/>
  <c r="DG137" i="4"/>
  <c r="CS72" i="4"/>
  <c r="CS85" i="4"/>
  <c r="CE89" i="4"/>
  <c r="BC96" i="4"/>
  <c r="CS189" i="4"/>
  <c r="BQ191" i="4"/>
  <c r="AO201" i="4"/>
  <c r="AO252" i="4"/>
  <c r="BQ262" i="4"/>
  <c r="AO34" i="4"/>
  <c r="AO80" i="4"/>
  <c r="DG11" i="4"/>
  <c r="DG25" i="4"/>
  <c r="DG40" i="4"/>
  <c r="DG54" i="4"/>
  <c r="DG123" i="4"/>
  <c r="DG138" i="4"/>
  <c r="CE72" i="4"/>
  <c r="CS89" i="4"/>
  <c r="BQ96" i="4"/>
  <c r="AO115" i="4"/>
  <c r="CS153" i="4"/>
  <c r="BC171" i="4"/>
  <c r="AO249" i="4"/>
  <c r="AO35" i="4"/>
  <c r="AO49" i="4"/>
  <c r="AO83" i="4"/>
  <c r="DG12" i="4"/>
  <c r="DG26" i="4"/>
  <c r="DG41" i="4"/>
  <c r="DG55" i="4"/>
  <c r="DG125" i="4"/>
  <c r="DG139" i="4"/>
  <c r="DG8" i="4"/>
  <c r="CE96" i="4"/>
  <c r="BC249" i="4"/>
  <c r="BQ252" i="4"/>
  <c r="CS262" i="4"/>
  <c r="AO264" i="4"/>
  <c r="BQ274" i="4"/>
  <c r="CS277" i="4"/>
  <c r="AO284" i="4"/>
  <c r="BQ289" i="4"/>
  <c r="CS291" i="4"/>
  <c r="AO36" i="4"/>
  <c r="AO50" i="4"/>
  <c r="AO84" i="4"/>
  <c r="DG13" i="4"/>
  <c r="DG28" i="4"/>
  <c r="DG42" i="4"/>
  <c r="DG56" i="4"/>
  <c r="DG126" i="4"/>
  <c r="DG140" i="4"/>
  <c r="CE48" i="4"/>
  <c r="CS96" i="4"/>
  <c r="BC195" i="4"/>
  <c r="CS217" i="4"/>
  <c r="BQ249" i="4"/>
  <c r="BQ254" i="4"/>
  <c r="BC264" i="4"/>
  <c r="CE274" i="4"/>
  <c r="CS284" i="4"/>
  <c r="AO286" i="4"/>
  <c r="CE289" i="4"/>
  <c r="AO18" i="4"/>
  <c r="AO37" i="4"/>
  <c r="AO54" i="4"/>
  <c r="AO85" i="4"/>
  <c r="DG29" i="4"/>
  <c r="DG43" i="4"/>
  <c r="DG127" i="4"/>
  <c r="DG141" i="4"/>
  <c r="CS48" i="4"/>
  <c r="CS84" i="4"/>
  <c r="CE120" i="4"/>
  <c r="AO238" i="4"/>
  <c r="AO261" i="4"/>
  <c r="AO276" i="4"/>
  <c r="BQ286" i="4"/>
  <c r="AO19" i="4"/>
  <c r="AO38" i="4"/>
  <c r="AO55" i="4"/>
  <c r="AO86" i="4"/>
  <c r="DG16" i="4"/>
  <c r="DG30" i="4"/>
  <c r="DG44" i="4"/>
  <c r="DG114" i="4"/>
  <c r="DG128" i="4"/>
  <c r="DG143" i="4"/>
  <c r="AO114" i="4"/>
  <c r="AO24" i="4"/>
  <c r="AO40" i="4"/>
  <c r="AO64" i="4"/>
  <c r="DG156" i="4"/>
  <c r="DG17" i="4"/>
  <c r="DG31" i="4"/>
  <c r="DG46" i="4"/>
  <c r="DG115" i="4"/>
  <c r="DG129" i="4"/>
  <c r="DG144" i="4"/>
  <c r="BQ64" i="4"/>
  <c r="CS86" i="4"/>
  <c r="CS200" i="4"/>
  <c r="AO202" i="4"/>
  <c r="CE238" i="4"/>
  <c r="BQ261" i="4"/>
  <c r="AO273" i="4"/>
  <c r="BQ276" i="4"/>
  <c r="AO288" i="4"/>
  <c r="AO26" i="4"/>
  <c r="AO41" i="4"/>
  <c r="AO65" i="4"/>
  <c r="DG18" i="4"/>
  <c r="DG32" i="4"/>
  <c r="DG47" i="4"/>
  <c r="DG116" i="4"/>
  <c r="DG131" i="4"/>
  <c r="DG145" i="4"/>
  <c r="BQ54" i="4"/>
  <c r="CE64" i="4"/>
  <c r="BQ114" i="4"/>
  <c r="BQ202" i="4"/>
  <c r="CS238" i="4"/>
  <c r="AO253" i="4"/>
  <c r="BC273" i="4"/>
  <c r="BC288" i="4"/>
  <c r="AO28" i="4"/>
  <c r="AO42" i="4"/>
  <c r="AO72" i="4"/>
  <c r="AO95" i="4"/>
  <c r="DG5" i="4"/>
  <c r="DG19" i="4"/>
  <c r="DG34" i="4"/>
  <c r="DG48" i="4"/>
  <c r="DG117" i="4"/>
  <c r="DG132" i="4"/>
  <c r="DG146" i="4"/>
  <c r="BQ49" i="4"/>
  <c r="CS64" i="4"/>
  <c r="BC79" i="4"/>
  <c r="CE114" i="4"/>
  <c r="BQ123" i="4"/>
  <c r="CS202" i="4"/>
  <c r="BC204" i="4"/>
  <c r="AO214" i="4"/>
  <c r="AO250" i="4"/>
  <c r="CS255" i="4"/>
  <c r="BQ273" i="4"/>
  <c r="BQ288" i="4"/>
  <c r="AO29" i="4"/>
  <c r="AO43" i="4"/>
  <c r="AO74" i="4"/>
  <c r="AO96" i="4"/>
  <c r="DG6" i="4"/>
  <c r="DG20" i="4"/>
  <c r="DG35" i="4"/>
  <c r="DG49" i="4"/>
  <c r="DG119" i="4"/>
  <c r="DG133" i="4"/>
  <c r="DG147" i="4"/>
  <c r="CE49" i="4"/>
  <c r="BC72" i="4"/>
  <c r="BC85" i="4"/>
  <c r="CE97" i="4"/>
  <c r="CS114" i="4"/>
  <c r="BQ117" i="4"/>
  <c r="CE123" i="4"/>
  <c r="BQ207" i="4"/>
  <c r="CE214" i="4"/>
  <c r="BQ250" i="4"/>
  <c r="CE253" i="4"/>
  <c r="BC285" i="4"/>
  <c r="BQ290" i="4"/>
  <c r="AO30" i="4"/>
  <c r="AO44" i="4"/>
  <c r="AO77" i="4"/>
  <c r="DG7" i="4"/>
  <c r="DG22" i="4"/>
  <c r="DG36" i="4"/>
  <c r="DG50" i="4"/>
  <c r="DG120" i="4"/>
  <c r="DG134" i="4"/>
  <c r="DG153" i="4"/>
  <c r="BQ171" i="4"/>
  <c r="BQ195" i="4"/>
  <c r="CS214" i="4"/>
  <c r="BC216" i="4"/>
  <c r="BQ189" i="4"/>
  <c r="DG171" i="4"/>
  <c r="DG182" i="4"/>
  <c r="DG188" i="4"/>
  <c r="AO188" i="4"/>
  <c r="AN190" i="4" s="1"/>
  <c r="CE191" i="4"/>
  <c r="CE202" i="4"/>
  <c r="DG189" i="4"/>
  <c r="BC188" i="4"/>
  <c r="AO217" i="4"/>
  <c r="DG191" i="4"/>
  <c r="BQ188" i="4"/>
  <c r="BQ217" i="4"/>
  <c r="DG159" i="4"/>
  <c r="DG194" i="4"/>
  <c r="CE188" i="4"/>
  <c r="BQ214" i="4"/>
  <c r="CE217" i="4"/>
  <c r="DG158" i="4"/>
  <c r="DG195" i="4"/>
  <c r="BQ208" i="4"/>
  <c r="CS206" i="4"/>
  <c r="AO205" i="4"/>
  <c r="BQ205" i="4"/>
  <c r="CE205" i="4"/>
  <c r="CS205" i="4"/>
  <c r="CS248" i="4"/>
  <c r="CE226" i="4"/>
  <c r="AO225" i="4"/>
  <c r="BC225" i="4"/>
  <c r="BQ225" i="4"/>
  <c r="CS226" i="4"/>
  <c r="AO224" i="4"/>
  <c r="CS224" i="4"/>
  <c r="AO226" i="4"/>
  <c r="BQ226" i="4"/>
  <c r="AO240" i="4"/>
  <c r="AO241" i="4"/>
  <c r="BQ241" i="4"/>
  <c r="CS243" i="4"/>
  <c r="CE241" i="4"/>
  <c r="CS241" i="4"/>
  <c r="BC240" i="4"/>
  <c r="BQ240" i="4"/>
  <c r="BQ242" i="4"/>
  <c r="AO237" i="4"/>
  <c r="BC237" i="4"/>
  <c r="BQ237" i="4"/>
  <c r="AO236" i="4"/>
  <c r="CS236" i="4"/>
  <c r="CS230" i="4"/>
  <c r="AO228" i="4"/>
  <c r="CE229" i="4"/>
  <c r="BC228" i="4"/>
  <c r="BQ228" i="4"/>
  <c r="CS229" i="4"/>
  <c r="AO229" i="4"/>
  <c r="AO102" i="4"/>
  <c r="CE103" i="4"/>
  <c r="CS103" i="4"/>
  <c r="BC102" i="4"/>
  <c r="BQ102" i="4"/>
  <c r="DG101" i="4"/>
  <c r="CE102" i="4"/>
  <c r="DG102" i="4"/>
  <c r="CS102" i="4"/>
  <c r="DG103" i="4"/>
  <c r="DG104" i="4"/>
  <c r="AO101" i="4"/>
  <c r="DG105" i="4"/>
  <c r="BQ101" i="4"/>
  <c r="BQ105" i="4"/>
  <c r="AO103" i="4"/>
  <c r="CE105" i="4"/>
  <c r="CS105" i="4"/>
  <c r="DG108" i="4"/>
  <c r="CE108" i="4"/>
  <c r="DG109" i="4"/>
  <c r="DG110" i="4"/>
  <c r="BQ108" i="4"/>
  <c r="DG111" i="4"/>
  <c r="AO111" i="4"/>
  <c r="AO107" i="4"/>
  <c r="BC111" i="4"/>
  <c r="BC107" i="4"/>
  <c r="BQ111" i="4"/>
  <c r="BQ107" i="4"/>
  <c r="AO109" i="4"/>
  <c r="CE111" i="4"/>
  <c r="CE107" i="4"/>
  <c r="CS111" i="4"/>
  <c r="BC173" i="4"/>
  <c r="CE175" i="4"/>
  <c r="CE173" i="4"/>
  <c r="BQ174" i="4"/>
  <c r="CS174" i="4"/>
  <c r="AO176" i="4"/>
  <c r="DG173" i="4"/>
  <c r="BC176" i="4"/>
  <c r="DG174" i="4"/>
  <c r="CE176" i="4"/>
  <c r="DG175" i="4"/>
  <c r="DG176" i="4"/>
  <c r="DG177" i="4"/>
  <c r="AO175" i="4"/>
  <c r="BC175" i="4"/>
  <c r="BC177" i="4"/>
  <c r="BC174" i="4"/>
  <c r="CS175" i="4"/>
  <c r="BQ177" i="4"/>
  <c r="CE177" i="4"/>
  <c r="CE174" i="4"/>
  <c r="CS177" i="4"/>
  <c r="CS193" i="4"/>
  <c r="CE192" i="4"/>
  <c r="CS192" i="4"/>
  <c r="AO193" i="4"/>
  <c r="DG192" i="4"/>
  <c r="CE193" i="4"/>
  <c r="BC192" i="4"/>
  <c r="BQ192" i="4"/>
  <c r="BQ186" i="4"/>
  <c r="CS186" i="4"/>
  <c r="CE186" i="4"/>
  <c r="DG185" i="4"/>
  <c r="DG186" i="4"/>
  <c r="DG187" i="4"/>
  <c r="BQ185" i="4"/>
  <c r="BC186" i="4"/>
  <c r="BC180" i="4"/>
  <c r="AO179" i="4"/>
  <c r="DG183" i="4"/>
  <c r="BC183" i="4"/>
  <c r="BQ183" i="4"/>
  <c r="CE183" i="4"/>
  <c r="CS183" i="4"/>
  <c r="BQ180" i="4"/>
  <c r="CE180" i="4"/>
  <c r="CS180" i="4"/>
  <c r="DG179" i="4"/>
  <c r="DG180" i="4"/>
  <c r="DG181" i="4"/>
  <c r="DG151" i="4"/>
  <c r="AO150" i="4"/>
  <c r="BQ150" i="4"/>
  <c r="CS150" i="4"/>
  <c r="DG152" i="4"/>
  <c r="AO149" i="4"/>
  <c r="AO151" i="4"/>
  <c r="CS151" i="4"/>
  <c r="DG149" i="4"/>
  <c r="BC150" i="4"/>
  <c r="DG150" i="4"/>
  <c r="DG168" i="4"/>
  <c r="DG169" i="4"/>
  <c r="DG170" i="4"/>
  <c r="AO170" i="4"/>
  <c r="BC168" i="4"/>
  <c r="BC170" i="4"/>
  <c r="BQ168" i="4"/>
  <c r="BQ170" i="4"/>
  <c r="CE168" i="4"/>
  <c r="CE170" i="4"/>
  <c r="CS168" i="4"/>
  <c r="DG167" i="4"/>
  <c r="BC165" i="4"/>
  <c r="BQ165" i="4"/>
  <c r="AO164" i="4"/>
  <c r="CE161" i="4"/>
  <c r="BQ164" i="4"/>
  <c r="BQ161" i="4"/>
  <c r="CS163" i="4"/>
  <c r="CE165" i="4"/>
  <c r="CS165" i="4"/>
  <c r="DG161" i="4"/>
  <c r="BC162" i="4"/>
  <c r="DG162" i="4"/>
  <c r="BQ162" i="4"/>
  <c r="BC164" i="4"/>
  <c r="DG163" i="4"/>
  <c r="CE162" i="4"/>
  <c r="DG164" i="4"/>
  <c r="CS162" i="4"/>
  <c r="CE164" i="4"/>
  <c r="DG165" i="4"/>
  <c r="DG157" i="4"/>
  <c r="AO158" i="4"/>
  <c r="CS159" i="4"/>
  <c r="AO159" i="4"/>
  <c r="BC159" i="4"/>
  <c r="BQ159" i="4"/>
  <c r="CS157" i="4"/>
  <c r="CE127" i="4"/>
  <c r="CS127" i="4"/>
  <c r="CS129" i="4"/>
  <c r="BC127" i="4"/>
  <c r="AO126" i="4"/>
  <c r="BC126" i="4"/>
  <c r="BQ126" i="4"/>
  <c r="CE126" i="4"/>
  <c r="CS126" i="4"/>
  <c r="AO128" i="4"/>
  <c r="BQ129" i="4"/>
  <c r="CE129" i="4"/>
  <c r="AO146" i="4"/>
  <c r="AO147" i="4"/>
  <c r="BC147" i="4"/>
  <c r="BQ147" i="4"/>
  <c r="CE147" i="4"/>
  <c r="CS147" i="4"/>
  <c r="BQ144" i="4"/>
  <c r="CE144" i="4"/>
  <c r="CS144" i="4"/>
  <c r="CS145" i="4"/>
  <c r="BQ138" i="4"/>
  <c r="BQ141" i="4"/>
  <c r="CE141" i="4"/>
  <c r="AO139" i="4"/>
  <c r="CE138" i="4"/>
  <c r="CS138" i="4"/>
  <c r="CE139" i="4"/>
  <c r="CS141" i="4"/>
  <c r="CS139" i="4"/>
  <c r="AO138" i="4"/>
  <c r="BC138" i="4"/>
  <c r="AO135" i="4"/>
  <c r="BC135" i="4"/>
  <c r="AO131" i="4"/>
  <c r="BQ135" i="4"/>
  <c r="CE135" i="4"/>
  <c r="BQ132" i="4"/>
  <c r="CE132" i="4"/>
  <c r="CS135" i="4"/>
  <c r="CS132" i="4"/>
  <c r="BQ25" i="4"/>
  <c r="CE25" i="4"/>
  <c r="CS25" i="4"/>
  <c r="AO25" i="4"/>
  <c r="CS22" i="4"/>
  <c r="AO22" i="4"/>
  <c r="AO23" i="4"/>
  <c r="AO20" i="4"/>
  <c r="AO16" i="4"/>
  <c r="AO17" i="4"/>
  <c r="BQ16" i="4"/>
  <c r="CE16" i="4"/>
  <c r="CS16" i="4"/>
  <c r="CS12" i="4"/>
  <c r="CE11" i="4"/>
  <c r="CS11" i="4"/>
  <c r="BQ12" i="4"/>
  <c r="CE12" i="4"/>
  <c r="AO10" i="4"/>
  <c r="AO11" i="4"/>
  <c r="AO12" i="4"/>
  <c r="BC11" i="4"/>
  <c r="AO13" i="4"/>
  <c r="BQ11" i="4"/>
  <c r="CS76" i="4"/>
  <c r="CE76" i="4"/>
  <c r="AO76" i="4"/>
  <c r="CE90" i="4"/>
  <c r="CS90" i="4"/>
  <c r="AO88" i="4"/>
  <c r="AO90" i="4"/>
  <c r="BQ90" i="4"/>
  <c r="AO91" i="4"/>
  <c r="AO92" i="4"/>
  <c r="AO82" i="4"/>
  <c r="AO56" i="4"/>
  <c r="AO52" i="4"/>
  <c r="BQ52" i="4"/>
  <c r="AO53" i="4"/>
  <c r="CE52" i="4"/>
  <c r="CS52" i="4"/>
  <c r="CE73" i="4"/>
  <c r="BQ73" i="4"/>
  <c r="AO73" i="4"/>
  <c r="CS73" i="4"/>
  <c r="CS70" i="4"/>
  <c r="AO70" i="4"/>
  <c r="AO71" i="4"/>
  <c r="CS67" i="4"/>
  <c r="AO66" i="4"/>
  <c r="AO67" i="4"/>
  <c r="AO68" i="4"/>
  <c r="AO58" i="4"/>
  <c r="AO59" i="4"/>
  <c r="AO60" i="4"/>
  <c r="BQ60" i="4"/>
  <c r="CE60" i="4"/>
  <c r="AO61" i="4"/>
  <c r="CS58" i="4"/>
  <c r="CS60" i="4"/>
  <c r="AO62" i="4"/>
  <c r="BQ61" i="4"/>
  <c r="CE61" i="4"/>
  <c r="CS61" i="4"/>
  <c r="CE8" i="4"/>
  <c r="CS8" i="4"/>
  <c r="BQ5" i="4"/>
  <c r="AO7" i="4"/>
  <c r="AO8" i="4"/>
  <c r="AO6" i="4"/>
  <c r="BC8" i="4"/>
  <c r="CS6" i="4"/>
  <c r="BQ8" i="4"/>
  <c r="BQ30" i="4"/>
  <c r="CE28" i="4"/>
  <c r="CS28" i="4"/>
  <c r="CS31" i="4"/>
  <c r="CS46" i="4"/>
  <c r="CE40" i="4"/>
  <c r="BQ42" i="4"/>
  <c r="BQ40" i="4"/>
  <c r="CS40" i="4"/>
  <c r="CS43" i="4"/>
  <c r="CS37" i="4"/>
  <c r="CS34" i="4"/>
  <c r="BC36" i="4"/>
  <c r="BQ36" i="4"/>
  <c r="CE36" i="4"/>
  <c r="CS36" i="4"/>
  <c r="BQ37" i="4"/>
  <c r="CE37" i="4"/>
  <c r="BE111" i="3"/>
  <c r="AW111" i="3"/>
  <c r="AO111" i="3"/>
  <c r="AG111" i="3"/>
  <c r="Y111" i="3"/>
  <c r="BO111" i="3"/>
  <c r="BE280" i="3"/>
  <c r="AW280" i="3"/>
  <c r="AO280" i="3"/>
  <c r="AG280" i="3"/>
  <c r="Y280" i="3"/>
  <c r="BO280" i="3"/>
  <c r="BO161" i="3"/>
  <c r="AW161" i="3"/>
  <c r="AO161" i="3"/>
  <c r="AG161" i="3"/>
  <c r="Y161" i="3"/>
  <c r="AW7" i="3"/>
  <c r="AW10" i="3"/>
  <c r="BO12" i="3"/>
  <c r="BO16" i="3"/>
  <c r="AW20" i="3"/>
  <c r="AW23" i="3"/>
  <c r="BO25" i="3"/>
  <c r="BO28" i="3"/>
  <c r="AW32" i="3"/>
  <c r="AW35" i="3"/>
  <c r="BO37" i="3"/>
  <c r="BO40" i="3"/>
  <c r="AW44" i="3"/>
  <c r="AW47" i="3"/>
  <c r="BO49" i="3"/>
  <c r="BO52" i="3"/>
  <c r="AW56" i="3"/>
  <c r="BO70" i="3"/>
  <c r="AW82" i="3"/>
  <c r="BE102" i="3"/>
  <c r="AW102" i="3"/>
  <c r="AO102" i="3"/>
  <c r="AG102" i="3"/>
  <c r="BO102" i="3"/>
  <c r="BE126" i="3"/>
  <c r="AW126" i="3"/>
  <c r="AO126" i="3"/>
  <c r="AG126" i="3"/>
  <c r="Y126" i="3"/>
  <c r="BO126" i="3"/>
  <c r="AW146" i="3"/>
  <c r="AO146" i="3"/>
  <c r="AG146" i="3"/>
  <c r="Y146" i="3"/>
  <c r="BO146" i="3"/>
  <c r="BE180" i="3"/>
  <c r="AW180" i="3"/>
  <c r="AG180" i="3"/>
  <c r="Y180" i="3"/>
  <c r="BO180" i="3"/>
  <c r="AW122" i="3"/>
  <c r="AO122" i="3"/>
  <c r="AG122" i="3"/>
  <c r="Y122" i="3"/>
  <c r="BO122" i="3"/>
  <c r="AW137" i="3"/>
  <c r="AO137" i="3"/>
  <c r="AG137" i="3"/>
  <c r="Y137" i="3"/>
  <c r="BO137" i="3"/>
  <c r="AG79" i="3"/>
  <c r="Y79" i="3"/>
  <c r="BO8" i="3"/>
  <c r="BO11" i="3"/>
  <c r="BO24" i="3"/>
  <c r="BO36" i="3"/>
  <c r="BO48" i="3"/>
  <c r="Y66" i="3"/>
  <c r="BO79" i="3"/>
  <c r="AG91" i="3"/>
  <c r="Y91" i="3"/>
  <c r="BE96" i="3"/>
  <c r="AW96" i="3"/>
  <c r="AO96" i="3"/>
  <c r="AG96" i="3"/>
  <c r="BO96" i="3"/>
  <c r="AG109" i="3"/>
  <c r="Y109" i="3"/>
  <c r="BO109" i="3"/>
  <c r="AW109" i="3"/>
  <c r="BO170" i="3"/>
  <c r="AG170" i="3"/>
  <c r="BE170" i="3"/>
  <c r="AW170" i="3"/>
  <c r="AO170" i="3"/>
  <c r="Y170" i="3"/>
  <c r="BE72" i="3"/>
  <c r="AO72" i="3"/>
  <c r="AG82" i="3"/>
  <c r="Y82" i="3"/>
  <c r="AG94" i="3"/>
  <c r="Y94" i="3"/>
  <c r="BO94" i="3"/>
  <c r="AW94" i="3"/>
  <c r="AW113" i="3"/>
  <c r="AO113" i="3"/>
  <c r="AG113" i="3"/>
  <c r="Y113" i="3"/>
  <c r="BO113" i="3"/>
  <c r="AO66" i="3"/>
  <c r="BO72" i="3"/>
  <c r="BO82" i="3"/>
  <c r="BE84" i="3"/>
  <c r="AW84" i="3"/>
  <c r="AO84" i="3"/>
  <c r="BE147" i="3"/>
  <c r="AW147" i="3"/>
  <c r="AO147" i="3"/>
  <c r="AG147" i="3"/>
  <c r="Y147" i="3"/>
  <c r="BO147" i="3"/>
  <c r="AO68" i="3"/>
  <c r="Y68" i="3"/>
  <c r="Y12" i="3"/>
  <c r="Y16" i="3"/>
  <c r="Y25" i="3"/>
  <c r="Y28" i="3"/>
  <c r="Y37" i="3"/>
  <c r="Y40" i="3"/>
  <c r="Y49" i="3"/>
  <c r="Y52" i="3"/>
  <c r="AW66" i="3"/>
  <c r="BO84" i="3"/>
  <c r="BE123" i="3"/>
  <c r="AW123" i="3"/>
  <c r="AO123" i="3"/>
  <c r="AG123" i="3"/>
  <c r="Y123" i="3"/>
  <c r="BO123" i="3"/>
  <c r="BE138" i="3"/>
  <c r="AW138" i="3"/>
  <c r="AO138" i="3"/>
  <c r="AG138" i="3"/>
  <c r="Y138" i="3"/>
  <c r="BO138" i="3"/>
  <c r="AW158" i="3"/>
  <c r="AO158" i="3"/>
  <c r="AG158" i="3"/>
  <c r="Y158" i="3"/>
  <c r="BO158" i="3"/>
  <c r="AG12" i="3"/>
  <c r="AG16" i="3"/>
  <c r="AG25" i="3"/>
  <c r="AG28" i="3"/>
  <c r="AG37" i="3"/>
  <c r="AG40" i="3"/>
  <c r="AG49" i="3"/>
  <c r="AG52" i="3"/>
  <c r="BE60" i="3"/>
  <c r="AO60" i="3"/>
  <c r="BE66" i="3"/>
  <c r="AG70" i="3"/>
  <c r="AW101" i="3"/>
  <c r="AO101" i="3"/>
  <c r="AG101" i="3"/>
  <c r="Y101" i="3"/>
  <c r="AW134" i="3"/>
  <c r="AO134" i="3"/>
  <c r="AG134" i="3"/>
  <c r="Y134" i="3"/>
  <c r="BO134" i="3"/>
  <c r="AW149" i="3"/>
  <c r="AO149" i="3"/>
  <c r="AG149" i="3"/>
  <c r="Y149" i="3"/>
  <c r="BO149" i="3"/>
  <c r="AO167" i="3"/>
  <c r="AG167" i="3"/>
  <c r="BO167" i="3"/>
  <c r="BE167" i="3"/>
  <c r="AW167" i="3"/>
  <c r="Y167" i="3"/>
  <c r="Y8" i="3"/>
  <c r="Y11" i="3"/>
  <c r="AO12" i="3"/>
  <c r="AO16" i="3"/>
  <c r="Y24" i="3"/>
  <c r="AO25" i="3"/>
  <c r="AO28" i="3"/>
  <c r="Y36" i="3"/>
  <c r="AO37" i="3"/>
  <c r="AO40" i="3"/>
  <c r="Y48" i="3"/>
  <c r="AO49" i="3"/>
  <c r="AO52" i="3"/>
  <c r="BO60" i="3"/>
  <c r="AO70" i="3"/>
  <c r="AO71" i="3"/>
  <c r="Y71" i="3"/>
  <c r="AW80" i="3"/>
  <c r="AO80" i="3"/>
  <c r="AG80" i="3"/>
  <c r="Y80" i="3"/>
  <c r="BO101" i="3"/>
  <c r="AW110" i="3"/>
  <c r="AO110" i="3"/>
  <c r="AG110" i="3"/>
  <c r="Y110" i="3"/>
  <c r="BO110" i="3"/>
  <c r="BE114" i="3"/>
  <c r="AW114" i="3"/>
  <c r="AO114" i="3"/>
  <c r="AG114" i="3"/>
  <c r="Y114" i="3"/>
  <c r="BO114" i="3"/>
  <c r="AG8" i="3"/>
  <c r="AG11" i="3"/>
  <c r="AW12" i="3"/>
  <c r="AW16" i="3"/>
  <c r="AG24" i="3"/>
  <c r="AW25" i="3"/>
  <c r="AW28" i="3"/>
  <c r="AG36" i="3"/>
  <c r="AW37" i="3"/>
  <c r="AW40" i="3"/>
  <c r="AG48" i="3"/>
  <c r="AW49" i="3"/>
  <c r="AW52" i="3"/>
  <c r="AW70" i="3"/>
  <c r="AW92" i="3"/>
  <c r="AO92" i="3"/>
  <c r="AG92" i="3"/>
  <c r="Y92" i="3"/>
  <c r="AW95" i="3"/>
  <c r="AO95" i="3"/>
  <c r="AG95" i="3"/>
  <c r="Y95" i="3"/>
  <c r="AW125" i="3"/>
  <c r="AO125" i="3"/>
  <c r="AG125" i="3"/>
  <c r="Y125" i="3"/>
  <c r="BO125" i="3"/>
  <c r="BO174" i="3"/>
  <c r="AW174" i="3"/>
  <c r="AO174" i="3"/>
  <c r="AG174" i="3"/>
  <c r="Y174" i="3"/>
  <c r="Y7" i="3"/>
  <c r="AO8" i="3"/>
  <c r="Y10" i="3"/>
  <c r="AO11" i="3"/>
  <c r="Y20" i="3"/>
  <c r="Y23" i="3"/>
  <c r="AO24" i="3"/>
  <c r="Y32" i="3"/>
  <c r="Y35" i="3"/>
  <c r="AO36" i="3"/>
  <c r="Y44" i="3"/>
  <c r="Y47" i="3"/>
  <c r="AO48" i="3"/>
  <c r="Y56" i="3"/>
  <c r="AG58" i="3"/>
  <c r="AG68" i="3"/>
  <c r="BE70" i="3"/>
  <c r="AO79" i="3"/>
  <c r="AW83" i="3"/>
  <c r="AO83" i="3"/>
  <c r="AG83" i="3"/>
  <c r="Y83" i="3"/>
  <c r="BO92" i="3"/>
  <c r="BO95" i="3"/>
  <c r="BE159" i="3"/>
  <c r="AW159" i="3"/>
  <c r="AO159" i="3"/>
  <c r="AG159" i="3"/>
  <c r="Y159" i="3"/>
  <c r="BO159" i="3"/>
  <c r="BE161" i="3"/>
  <c r="AO58" i="3"/>
  <c r="AO59" i="3"/>
  <c r="Y59" i="3"/>
  <c r="AW68" i="3"/>
  <c r="AW79" i="3"/>
  <c r="BO83" i="3"/>
  <c r="AO91" i="3"/>
  <c r="Y102" i="3"/>
  <c r="BE135" i="3"/>
  <c r="AW135" i="3"/>
  <c r="AO135" i="3"/>
  <c r="AG135" i="3"/>
  <c r="Y135" i="3"/>
  <c r="BO135" i="3"/>
  <c r="BE146" i="3"/>
  <c r="BE150" i="3"/>
  <c r="AW150" i="3"/>
  <c r="AO150" i="3"/>
  <c r="AG150" i="3"/>
  <c r="Y150" i="3"/>
  <c r="BO150" i="3"/>
  <c r="AO180" i="3"/>
  <c r="AG105" i="3"/>
  <c r="AG108" i="3"/>
  <c r="AG117" i="3"/>
  <c r="AG120" i="3"/>
  <c r="AW121" i="3"/>
  <c r="AG129" i="3"/>
  <c r="AG132" i="3"/>
  <c r="AW133" i="3"/>
  <c r="AG141" i="3"/>
  <c r="AG144" i="3"/>
  <c r="AW145" i="3"/>
  <c r="AG153" i="3"/>
  <c r="AG156" i="3"/>
  <c r="AW157" i="3"/>
  <c r="AW165" i="3"/>
  <c r="AG165" i="3"/>
  <c r="BE189" i="3"/>
  <c r="AW189" i="3"/>
  <c r="AG189" i="3"/>
  <c r="Y189" i="3"/>
  <c r="BE199" i="3"/>
  <c r="AW199" i="3"/>
  <c r="AO199" i="3"/>
  <c r="AG199" i="3"/>
  <c r="Y199" i="3"/>
  <c r="BO199" i="3"/>
  <c r="BE208" i="3"/>
  <c r="AW208" i="3"/>
  <c r="AO208" i="3"/>
  <c r="AG208" i="3"/>
  <c r="Y208" i="3"/>
  <c r="BO208" i="3"/>
  <c r="BE232" i="3"/>
  <c r="AW232" i="3"/>
  <c r="AO232" i="3"/>
  <c r="AG232" i="3"/>
  <c r="Y232" i="3"/>
  <c r="BO232" i="3"/>
  <c r="BE256" i="3"/>
  <c r="AW256" i="3"/>
  <c r="AO256" i="3"/>
  <c r="AG256" i="3"/>
  <c r="Y256" i="3"/>
  <c r="BO256" i="3"/>
  <c r="BE223" i="3"/>
  <c r="AW223" i="3"/>
  <c r="AO223" i="3"/>
  <c r="AG223" i="3"/>
  <c r="Y223" i="3"/>
  <c r="BO223" i="3"/>
  <c r="BE247" i="3"/>
  <c r="AW247" i="3"/>
  <c r="AO247" i="3"/>
  <c r="AG247" i="3"/>
  <c r="Y247" i="3"/>
  <c r="BO247" i="3"/>
  <c r="BE271" i="3"/>
  <c r="AW271" i="3"/>
  <c r="AO271" i="3"/>
  <c r="AG271" i="3"/>
  <c r="Y271" i="3"/>
  <c r="BO271" i="3"/>
  <c r="BO121" i="3"/>
  <c r="BO133" i="3"/>
  <c r="BO145" i="3"/>
  <c r="BO157" i="3"/>
  <c r="BE168" i="3"/>
  <c r="AW168" i="3"/>
  <c r="AG168" i="3"/>
  <c r="BO173" i="3"/>
  <c r="AG173" i="3"/>
  <c r="AO176" i="3"/>
  <c r="AG176" i="3"/>
  <c r="BO176" i="3"/>
  <c r="BO182" i="3"/>
  <c r="BE182" i="3"/>
  <c r="AO182" i="3"/>
  <c r="AG182" i="3"/>
  <c r="BE292" i="3"/>
  <c r="AW292" i="3"/>
  <c r="AO292" i="3"/>
  <c r="AG292" i="3"/>
  <c r="Y292" i="3"/>
  <c r="BO292" i="3"/>
  <c r="AW162" i="3"/>
  <c r="BO171" i="3"/>
  <c r="AW171" i="3"/>
  <c r="BO185" i="3"/>
  <c r="BE185" i="3"/>
  <c r="AO185" i="3"/>
  <c r="AG185" i="3"/>
  <c r="AO188" i="3"/>
  <c r="AG188" i="3"/>
  <c r="BO188" i="3"/>
  <c r="AO191" i="3"/>
  <c r="AG191" i="3"/>
  <c r="BO191" i="3"/>
  <c r="AW198" i="3"/>
  <c r="AO198" i="3"/>
  <c r="AG198" i="3"/>
  <c r="Y198" i="3"/>
  <c r="Y165" i="3"/>
  <c r="AO179" i="3"/>
  <c r="AG179" i="3"/>
  <c r="BO179" i="3"/>
  <c r="BE220" i="3"/>
  <c r="AW220" i="3"/>
  <c r="AO220" i="3"/>
  <c r="AG220" i="3"/>
  <c r="Y220" i="3"/>
  <c r="BO220" i="3"/>
  <c r="BE244" i="3"/>
  <c r="AW244" i="3"/>
  <c r="AO244" i="3"/>
  <c r="AG244" i="3"/>
  <c r="Y244" i="3"/>
  <c r="BO244" i="3"/>
  <c r="BE268" i="3"/>
  <c r="AW268" i="3"/>
  <c r="AO268" i="3"/>
  <c r="AG268" i="3"/>
  <c r="Y268" i="3"/>
  <c r="BO268" i="3"/>
  <c r="BE283" i="3"/>
  <c r="AW283" i="3"/>
  <c r="AO283" i="3"/>
  <c r="AG283" i="3"/>
  <c r="Y283" i="3"/>
  <c r="BO283" i="3"/>
  <c r="Y121" i="3"/>
  <c r="Y133" i="3"/>
  <c r="Y145" i="3"/>
  <c r="Y157" i="3"/>
  <c r="AO165" i="3"/>
  <c r="BE211" i="3"/>
  <c r="AW211" i="3"/>
  <c r="AO211" i="3"/>
  <c r="AG211" i="3"/>
  <c r="Y211" i="3"/>
  <c r="BO211" i="3"/>
  <c r="BE235" i="3"/>
  <c r="AW235" i="3"/>
  <c r="AO235" i="3"/>
  <c r="AG235" i="3"/>
  <c r="Y235" i="3"/>
  <c r="BO235" i="3"/>
  <c r="BE259" i="3"/>
  <c r="AW259" i="3"/>
  <c r="AO259" i="3"/>
  <c r="AG259" i="3"/>
  <c r="Y259" i="3"/>
  <c r="BO259" i="3"/>
  <c r="BE165" i="3"/>
  <c r="BE177" i="3"/>
  <c r="AW177" i="3"/>
  <c r="AG177" i="3"/>
  <c r="Y177" i="3"/>
  <c r="AO189" i="3"/>
  <c r="AW183" i="3"/>
  <c r="AW186" i="3"/>
  <c r="AG194" i="3"/>
  <c r="AW195" i="3"/>
  <c r="BE202" i="3"/>
  <c r="BE205" i="3"/>
  <c r="BE214" i="3"/>
  <c r="BE217" i="3"/>
  <c r="BE226" i="3"/>
  <c r="BE229" i="3"/>
  <c r="BE238" i="3"/>
  <c r="BE241" i="3"/>
  <c r="BE250" i="3"/>
  <c r="BE253" i="3"/>
  <c r="BE262" i="3"/>
  <c r="BE265" i="3"/>
  <c r="BE274" i="3"/>
  <c r="BE277" i="3"/>
  <c r="BE286" i="3"/>
  <c r="BE289" i="3"/>
  <c r="AO194" i="3"/>
  <c r="BO218" i="3"/>
  <c r="BO230" i="3"/>
  <c r="BO242" i="3"/>
  <c r="BO254" i="3"/>
  <c r="BO266" i="3"/>
  <c r="BO278" i="3"/>
  <c r="BO290" i="3"/>
  <c r="AW194" i="3"/>
  <c r="Y192" i="3"/>
  <c r="BE194" i="3"/>
  <c r="AG192" i="3"/>
  <c r="Y207" i="3"/>
  <c r="Y210" i="3"/>
  <c r="Y219" i="3"/>
  <c r="Y222" i="3"/>
  <c r="Y231" i="3"/>
  <c r="Y234" i="3"/>
  <c r="Y243" i="3"/>
  <c r="Y246" i="3"/>
  <c r="Y255" i="3"/>
  <c r="Y258" i="3"/>
  <c r="Y267" i="3"/>
  <c r="Y270" i="3"/>
  <c r="Y279" i="3"/>
  <c r="Y282" i="3"/>
  <c r="BE284" i="3"/>
  <c r="Y291" i="3"/>
  <c r="AG207" i="3"/>
  <c r="AG210" i="3"/>
  <c r="AG219" i="3"/>
  <c r="AG222" i="3"/>
  <c r="AG231" i="3"/>
  <c r="AG234" i="3"/>
  <c r="AG243" i="3"/>
  <c r="AG246" i="3"/>
  <c r="AG255" i="3"/>
  <c r="AG258" i="3"/>
  <c r="AG267" i="3"/>
  <c r="AG270" i="3"/>
  <c r="AG279" i="3"/>
  <c r="AG282" i="3"/>
  <c r="AW192" i="3"/>
  <c r="Y206" i="3"/>
  <c r="AO207" i="3"/>
  <c r="AO210" i="3"/>
  <c r="Y218" i="3"/>
  <c r="AO219" i="3"/>
  <c r="AO222" i="3"/>
  <c r="Y230" i="3"/>
  <c r="AO231" i="3"/>
  <c r="AO234" i="3"/>
  <c r="Y242" i="3"/>
  <c r="AO243" i="3"/>
  <c r="AO246" i="3"/>
  <c r="Y254" i="3"/>
  <c r="AO255" i="3"/>
  <c r="AO258" i="3"/>
  <c r="Y266" i="3"/>
  <c r="AO267" i="3"/>
  <c r="AO270" i="3"/>
  <c r="Y278" i="3"/>
  <c r="AO279" i="3"/>
  <c r="AO282" i="3"/>
  <c r="Y290" i="3"/>
  <c r="AO291" i="3"/>
  <c r="AW210" i="3"/>
  <c r="AW222" i="3"/>
  <c r="AW234" i="3"/>
  <c r="AW246" i="3"/>
  <c r="AW258" i="3"/>
  <c r="AW270" i="3"/>
  <c r="AW282" i="3"/>
  <c r="BC6" i="4"/>
  <c r="CE7" i="4"/>
  <c r="CE10" i="4"/>
  <c r="BC19" i="4"/>
  <c r="CE20" i="4"/>
  <c r="BC22" i="4"/>
  <c r="CE23" i="4"/>
  <c r="BC31" i="4"/>
  <c r="CE32" i="4"/>
  <c r="BC34" i="4"/>
  <c r="CE35" i="4"/>
  <c r="BC43" i="4"/>
  <c r="CE44" i="4"/>
  <c r="BC46" i="4"/>
  <c r="CE47" i="4"/>
  <c r="BC55" i="4"/>
  <c r="CE56" i="4"/>
  <c r="BC58" i="4"/>
  <c r="CE59" i="4"/>
  <c r="BC67" i="4"/>
  <c r="CE68" i="4"/>
  <c r="BC70" i="4"/>
  <c r="CE71" i="4"/>
  <c r="BQ78" i="4"/>
  <c r="CE79" i="4"/>
  <c r="BQ79" i="4"/>
  <c r="CE94" i="4"/>
  <c r="BQ94" i="4"/>
  <c r="CS107" i="4"/>
  <c r="BC116" i="4"/>
  <c r="BC128" i="4"/>
  <c r="CS128" i="4"/>
  <c r="CE128" i="4"/>
  <c r="CE133" i="4"/>
  <c r="BQ133" i="4"/>
  <c r="BC133" i="4"/>
  <c r="AO133" i="4"/>
  <c r="AO5" i="4"/>
  <c r="BQ6" i="4"/>
  <c r="CS7" i="4"/>
  <c r="CS10" i="4"/>
  <c r="BQ19" i="4"/>
  <c r="CS20" i="4"/>
  <c r="BQ22" i="4"/>
  <c r="CS23" i="4"/>
  <c r="BQ31" i="4"/>
  <c r="CS32" i="4"/>
  <c r="BQ34" i="4"/>
  <c r="CS35" i="4"/>
  <c r="BQ43" i="4"/>
  <c r="CS44" i="4"/>
  <c r="BQ46" i="4"/>
  <c r="CS47" i="4"/>
  <c r="BQ55" i="4"/>
  <c r="CS56" i="4"/>
  <c r="BQ58" i="4"/>
  <c r="CS59" i="4"/>
  <c r="BQ67" i="4"/>
  <c r="CS68" i="4"/>
  <c r="BQ70" i="4"/>
  <c r="CS71" i="4"/>
  <c r="CE78" i="4"/>
  <c r="BQ97" i="4"/>
  <c r="BQ103" i="4"/>
  <c r="BQ116" i="4"/>
  <c r="BQ119" i="4"/>
  <c r="CS125" i="4"/>
  <c r="CE125" i="4"/>
  <c r="BQ125" i="4"/>
  <c r="BC125" i="4"/>
  <c r="BC5" i="4"/>
  <c r="CE6" i="4"/>
  <c r="BC18" i="4"/>
  <c r="CE19" i="4"/>
  <c r="CE22" i="4"/>
  <c r="BC30" i="4"/>
  <c r="CE31" i="4"/>
  <c r="CE34" i="4"/>
  <c r="BC42" i="4"/>
  <c r="CE43" i="4"/>
  <c r="CE46" i="4"/>
  <c r="BC54" i="4"/>
  <c r="CE55" i="4"/>
  <c r="CE58" i="4"/>
  <c r="BC66" i="4"/>
  <c r="CE67" i="4"/>
  <c r="CE70" i="4"/>
  <c r="BC90" i="4"/>
  <c r="CE109" i="4"/>
  <c r="BQ109" i="4"/>
  <c r="BC109" i="4"/>
  <c r="CS113" i="4"/>
  <c r="CE113" i="4"/>
  <c r="BC113" i="4"/>
  <c r="BC77" i="4"/>
  <c r="CE5" i="4"/>
  <c r="BC13" i="4"/>
  <c r="BC17" i="4"/>
  <c r="CE18" i="4"/>
  <c r="BC26" i="4"/>
  <c r="BC29" i="4"/>
  <c r="CE30" i="4"/>
  <c r="BC38" i="4"/>
  <c r="BC41" i="4"/>
  <c r="CE42" i="4"/>
  <c r="BC50" i="4"/>
  <c r="BC53" i="4"/>
  <c r="CE54" i="4"/>
  <c r="BC62" i="4"/>
  <c r="BC65" i="4"/>
  <c r="CE66" i="4"/>
  <c r="BC74" i="4"/>
  <c r="BQ77" i="4"/>
  <c r="BC78" i="4"/>
  <c r="BC88" i="4"/>
  <c r="CS92" i="4"/>
  <c r="CE92" i="4"/>
  <c r="BC92" i="4"/>
  <c r="AO104" i="4"/>
  <c r="BC115" i="4"/>
  <c r="CS116" i="4"/>
  <c r="CS119" i="4"/>
  <c r="BQ13" i="4"/>
  <c r="BQ17" i="4"/>
  <c r="BQ26" i="4"/>
  <c r="BQ29" i="4"/>
  <c r="BQ38" i="4"/>
  <c r="BQ41" i="4"/>
  <c r="BQ50" i="4"/>
  <c r="BQ53" i="4"/>
  <c r="BQ62" i="4"/>
  <c r="BQ65" i="4"/>
  <c r="BQ74" i="4"/>
  <c r="BC76" i="4"/>
  <c r="CE77" i="4"/>
  <c r="BC80" i="4"/>
  <c r="BC86" i="4"/>
  <c r="BQ88" i="4"/>
  <c r="BC98" i="4"/>
  <c r="BC104" i="4"/>
  <c r="CE115" i="4"/>
  <c r="CE121" i="4"/>
  <c r="BQ121" i="4"/>
  <c r="BC121" i="4"/>
  <c r="AO121" i="4"/>
  <c r="CS134" i="4"/>
  <c r="CE134" i="4"/>
  <c r="BQ134" i="4"/>
  <c r="BC134" i="4"/>
  <c r="CS137" i="4"/>
  <c r="CE137" i="4"/>
  <c r="BQ137" i="4"/>
  <c r="BC137" i="4"/>
  <c r="CE13" i="4"/>
  <c r="CE17" i="4"/>
  <c r="CE26" i="4"/>
  <c r="CE29" i="4"/>
  <c r="CE38" i="4"/>
  <c r="CE41" i="4"/>
  <c r="CE50" i="4"/>
  <c r="CE53" i="4"/>
  <c r="CE62" i="4"/>
  <c r="CE65" i="4"/>
  <c r="CE74" i="4"/>
  <c r="BQ76" i="4"/>
  <c r="CS77" i="4"/>
  <c r="BQ80" i="4"/>
  <c r="BC82" i="4"/>
  <c r="BQ86" i="4"/>
  <c r="CE88" i="4"/>
  <c r="BQ98" i="4"/>
  <c r="CS101" i="4"/>
  <c r="CE101" i="4"/>
  <c r="BC101" i="4"/>
  <c r="BQ104" i="4"/>
  <c r="AO110" i="4"/>
  <c r="CS13" i="4"/>
  <c r="CS26" i="4"/>
  <c r="CS29" i="4"/>
  <c r="CS38" i="4"/>
  <c r="CS41" i="4"/>
  <c r="CS50" i="4"/>
  <c r="CS53" i="4"/>
  <c r="CS62" i="4"/>
  <c r="CS65" i="4"/>
  <c r="CS74" i="4"/>
  <c r="CE80" i="4"/>
  <c r="CS88" i="4"/>
  <c r="CS95" i="4"/>
  <c r="CE95" i="4"/>
  <c r="BC95" i="4"/>
  <c r="BQ115" i="4"/>
  <c r="CE82" i="4"/>
  <c r="BQ82" i="4"/>
  <c r="CE91" i="4"/>
  <c r="BQ91" i="4"/>
  <c r="BC91" i="4"/>
  <c r="CS98" i="4"/>
  <c r="CS104" i="4"/>
  <c r="CS110" i="4"/>
  <c r="CE110" i="4"/>
  <c r="BC110" i="4"/>
  <c r="BC7" i="4"/>
  <c r="BC10" i="4"/>
  <c r="BC20" i="4"/>
  <c r="BC23" i="4"/>
  <c r="BC32" i="4"/>
  <c r="BC35" i="4"/>
  <c r="BC44" i="4"/>
  <c r="BC47" i="4"/>
  <c r="BC56" i="4"/>
  <c r="BC59" i="4"/>
  <c r="BC68" i="4"/>
  <c r="BC71" i="4"/>
  <c r="AO116" i="4"/>
  <c r="CS122" i="4"/>
  <c r="CE122" i="4"/>
  <c r="BQ122" i="4"/>
  <c r="BC131" i="4"/>
  <c r="CS131" i="4"/>
  <c r="CE131" i="4"/>
  <c r="BQ140" i="4"/>
  <c r="BQ143" i="4"/>
  <c r="BQ152" i="4"/>
  <c r="BQ155" i="4"/>
  <c r="BC167" i="4"/>
  <c r="AO181" i="4"/>
  <c r="CS182" i="4"/>
  <c r="CE182" i="4"/>
  <c r="BQ187" i="4"/>
  <c r="AO210" i="4"/>
  <c r="CS213" i="4"/>
  <c r="CE213" i="4"/>
  <c r="BC139" i="4"/>
  <c r="CE140" i="4"/>
  <c r="CE143" i="4"/>
  <c r="BC151" i="4"/>
  <c r="AO161" i="4"/>
  <c r="BQ167" i="4"/>
  <c r="CE181" i="4"/>
  <c r="CE207" i="4"/>
  <c r="BC207" i="4"/>
  <c r="BQ210" i="4"/>
  <c r="BQ218" i="4"/>
  <c r="CS223" i="4"/>
  <c r="CE223" i="4"/>
  <c r="BQ223" i="4"/>
  <c r="BC223" i="4"/>
  <c r="AO223" i="4"/>
  <c r="BQ127" i="4"/>
  <c r="BQ139" i="4"/>
  <c r="CS140" i="4"/>
  <c r="CS143" i="4"/>
  <c r="BQ151" i="4"/>
  <c r="CS152" i="4"/>
  <c r="CS155" i="4"/>
  <c r="BC161" i="4"/>
  <c r="CE167" i="4"/>
  <c r="CS173" i="4"/>
  <c r="BQ176" i="4"/>
  <c r="AO185" i="4"/>
  <c r="CE200" i="4"/>
  <c r="BQ200" i="4"/>
  <c r="AO206" i="4"/>
  <c r="CS216" i="4"/>
  <c r="CE216" i="4"/>
  <c r="CS280" i="4"/>
  <c r="CE280" i="4"/>
  <c r="BQ280" i="4"/>
  <c r="BC280" i="4"/>
  <c r="AO280" i="4"/>
  <c r="CS194" i="4"/>
  <c r="CE194" i="4"/>
  <c r="CS204" i="4"/>
  <c r="CE204" i="4"/>
  <c r="CS232" i="4"/>
  <c r="CE232" i="4"/>
  <c r="BQ232" i="4"/>
  <c r="BC232" i="4"/>
  <c r="AO232" i="4"/>
  <c r="BQ181" i="4"/>
  <c r="BC181" i="4"/>
  <c r="CE210" i="4"/>
  <c r="BC210" i="4"/>
  <c r="BC218" i="4"/>
  <c r="AO218" i="4"/>
  <c r="CE218" i="4"/>
  <c r="CS220" i="4"/>
  <c r="CE220" i="4"/>
  <c r="BC220" i="4"/>
  <c r="AO220" i="4"/>
  <c r="CS256" i="4"/>
  <c r="CE256" i="4"/>
  <c r="BQ256" i="4"/>
  <c r="BC256" i="4"/>
  <c r="AO256" i="4"/>
  <c r="CS271" i="4"/>
  <c r="CE271" i="4"/>
  <c r="BQ271" i="4"/>
  <c r="BC271" i="4"/>
  <c r="AO271" i="4"/>
  <c r="BC146" i="4"/>
  <c r="BC149" i="4"/>
  <c r="BC158" i="4"/>
  <c r="AO169" i="4"/>
  <c r="AO198" i="4"/>
  <c r="CE212" i="4"/>
  <c r="BQ212" i="4"/>
  <c r="BC212" i="4"/>
  <c r="CS247" i="4"/>
  <c r="CE247" i="4"/>
  <c r="BQ247" i="4"/>
  <c r="BC247" i="4"/>
  <c r="AO247" i="4"/>
  <c r="AO145" i="4"/>
  <c r="BQ146" i="4"/>
  <c r="BQ149" i="4"/>
  <c r="AO157" i="4"/>
  <c r="BQ158" i="4"/>
  <c r="BC169" i="4"/>
  <c r="CS185" i="4"/>
  <c r="CE185" i="4"/>
  <c r="BC206" i="4"/>
  <c r="CE206" i="4"/>
  <c r="BC230" i="4"/>
  <c r="AO230" i="4"/>
  <c r="CE230" i="4"/>
  <c r="BC145" i="4"/>
  <c r="CE146" i="4"/>
  <c r="BC157" i="4"/>
  <c r="AO163" i="4"/>
  <c r="CE169" i="4"/>
  <c r="BC179" i="4"/>
  <c r="AO187" i="4"/>
  <c r="BQ193" i="4"/>
  <c r="BC193" i="4"/>
  <c r="BQ198" i="4"/>
  <c r="BC199" i="4"/>
  <c r="AO199" i="4"/>
  <c r="BC201" i="4"/>
  <c r="AO219" i="4"/>
  <c r="CE234" i="4"/>
  <c r="BQ234" i="4"/>
  <c r="BC234" i="4"/>
  <c r="AO234" i="4"/>
  <c r="CS292" i="4"/>
  <c r="CE292" i="4"/>
  <c r="BQ292" i="4"/>
  <c r="BC292" i="4"/>
  <c r="AO292" i="4"/>
  <c r="AO105" i="4"/>
  <c r="AO108" i="4"/>
  <c r="AO117" i="4"/>
  <c r="AO120" i="4"/>
  <c r="AO129" i="4"/>
  <c r="AO132" i="4"/>
  <c r="AO141" i="4"/>
  <c r="AO144" i="4"/>
  <c r="BQ145" i="4"/>
  <c r="CS146" i="4"/>
  <c r="CS149" i="4"/>
  <c r="AO153" i="4"/>
  <c r="AO156" i="4"/>
  <c r="BQ157" i="4"/>
  <c r="CS158" i="4"/>
  <c r="BC163" i="4"/>
  <c r="CS169" i="4"/>
  <c r="BQ179" i="4"/>
  <c r="AO182" i="4"/>
  <c r="BC187" i="4"/>
  <c r="CE198" i="4"/>
  <c r="BQ201" i="4"/>
  <c r="CE208" i="4"/>
  <c r="BC208" i="4"/>
  <c r="AO208" i="4"/>
  <c r="BQ211" i="4"/>
  <c r="AO213" i="4"/>
  <c r="CE222" i="4"/>
  <c r="BQ222" i="4"/>
  <c r="BC222" i="4"/>
  <c r="AO222" i="4"/>
  <c r="CE163" i="4"/>
  <c r="AO173" i="4"/>
  <c r="CE179" i="4"/>
  <c r="BC182" i="4"/>
  <c r="CE187" i="4"/>
  <c r="AO191" i="4"/>
  <c r="CE201" i="4"/>
  <c r="AO207" i="4"/>
  <c r="BC213" i="4"/>
  <c r="CS268" i="4"/>
  <c r="CE268" i="4"/>
  <c r="BQ268" i="4"/>
  <c r="BC268" i="4"/>
  <c r="AO268" i="4"/>
  <c r="CS283" i="4"/>
  <c r="CE283" i="4"/>
  <c r="BQ283" i="4"/>
  <c r="BC283" i="4"/>
  <c r="AO283" i="4"/>
  <c r="AO140" i="4"/>
  <c r="AO143" i="4"/>
  <c r="AO152" i="4"/>
  <c r="AO155" i="4"/>
  <c r="CE219" i="4"/>
  <c r="BQ219" i="4"/>
  <c r="BC219" i="4"/>
  <c r="CS244" i="4"/>
  <c r="CE244" i="4"/>
  <c r="BQ244" i="4"/>
  <c r="BC244" i="4"/>
  <c r="AO244" i="4"/>
  <c r="BC155" i="4"/>
  <c r="AO167" i="4"/>
  <c r="AO194" i="4"/>
  <c r="AO204" i="4"/>
  <c r="CE211" i="4"/>
  <c r="BC211" i="4"/>
  <c r="AO211" i="4"/>
  <c r="CE231" i="4"/>
  <c r="BQ231" i="4"/>
  <c r="BC231" i="4"/>
  <c r="AO231" i="4"/>
  <c r="CS235" i="4"/>
  <c r="CE235" i="4"/>
  <c r="BQ235" i="4"/>
  <c r="BC235" i="4"/>
  <c r="AO235" i="4"/>
  <c r="CS259" i="4"/>
  <c r="CE259" i="4"/>
  <c r="BQ259" i="4"/>
  <c r="BC259" i="4"/>
  <c r="AO259" i="4"/>
  <c r="BC202" i="4"/>
  <c r="BC205" i="4"/>
  <c r="BC214" i="4"/>
  <c r="BC217" i="4"/>
  <c r="BC226" i="4"/>
  <c r="BC229" i="4"/>
  <c r="BC238" i="4"/>
  <c r="BC241" i="4"/>
  <c r="CE242" i="4"/>
  <c r="BC250" i="4"/>
  <c r="BC253" i="4"/>
  <c r="CE254" i="4"/>
  <c r="BC262" i="4"/>
  <c r="BC265" i="4"/>
  <c r="CE266" i="4"/>
  <c r="BC274" i="4"/>
  <c r="BC277" i="4"/>
  <c r="CE278" i="4"/>
  <c r="BC286" i="4"/>
  <c r="BC289" i="4"/>
  <c r="CE290" i="4"/>
  <c r="CS242" i="4"/>
  <c r="CS254" i="4"/>
  <c r="CS266" i="4"/>
  <c r="CS278" i="4"/>
  <c r="CS290" i="4"/>
  <c r="BC224" i="4"/>
  <c r="CE225" i="4"/>
  <c r="CE228" i="4"/>
  <c r="BC236" i="4"/>
  <c r="CE237" i="4"/>
  <c r="CE240" i="4"/>
  <c r="BC248" i="4"/>
  <c r="CE249" i="4"/>
  <c r="CE252" i="4"/>
  <c r="BC260" i="4"/>
  <c r="CE261" i="4"/>
  <c r="CE264" i="4"/>
  <c r="BC272" i="4"/>
  <c r="CE273" i="4"/>
  <c r="CE276" i="4"/>
  <c r="BC284" i="4"/>
  <c r="CE285" i="4"/>
  <c r="CE288" i="4"/>
  <c r="BQ224" i="4"/>
  <c r="CS225" i="4"/>
  <c r="CS228" i="4"/>
  <c r="BQ236" i="4"/>
  <c r="CS237" i="4"/>
  <c r="CS240" i="4"/>
  <c r="BQ248" i="4"/>
  <c r="CS249" i="4"/>
  <c r="CS252" i="4"/>
  <c r="BQ260" i="4"/>
  <c r="CS261" i="4"/>
  <c r="CS264" i="4"/>
  <c r="BQ272" i="4"/>
  <c r="CS273" i="4"/>
  <c r="CS276" i="4"/>
  <c r="BQ284" i="4"/>
  <c r="CS285" i="4"/>
  <c r="CS288" i="4"/>
  <c r="CE224" i="4"/>
  <c r="CE236" i="4"/>
  <c r="CE248" i="4"/>
  <c r="CE260" i="4"/>
  <c r="CE272" i="4"/>
  <c r="CE284" i="4"/>
  <c r="AO243" i="4"/>
  <c r="AO246" i="4"/>
  <c r="AO255" i="4"/>
  <c r="AO258" i="4"/>
  <c r="AO267" i="4"/>
  <c r="AO270" i="4"/>
  <c r="AO279" i="4"/>
  <c r="AO282" i="4"/>
  <c r="AO291" i="4"/>
  <c r="BC243" i="4"/>
  <c r="BC246" i="4"/>
  <c r="BC255" i="4"/>
  <c r="BC258" i="4"/>
  <c r="BC267" i="4"/>
  <c r="BC270" i="4"/>
  <c r="BC279" i="4"/>
  <c r="BC282" i="4"/>
  <c r="BC291" i="4"/>
  <c r="AO242" i="4"/>
  <c r="BQ243" i="4"/>
  <c r="BQ246" i="4"/>
  <c r="AO254" i="4"/>
  <c r="BQ255" i="4"/>
  <c r="BQ258" i="4"/>
  <c r="AO266" i="4"/>
  <c r="BQ267" i="4"/>
  <c r="BQ270" i="4"/>
  <c r="AO278" i="4"/>
  <c r="BQ279" i="4"/>
  <c r="BQ282" i="4"/>
  <c r="AO290" i="4"/>
  <c r="BQ291" i="4"/>
  <c r="CE246" i="4"/>
  <c r="CE258" i="4"/>
  <c r="CE270" i="4"/>
  <c r="CE282" i="4"/>
  <c r="DL291" i="4" l="1"/>
  <c r="DL290" i="4"/>
  <c r="DL289" i="4"/>
  <c r="DL292" i="4"/>
  <c r="DL288" i="4"/>
  <c r="DG294" i="4"/>
  <c r="DG295" i="4" s="1"/>
  <c r="BQ221" i="4"/>
  <c r="BQ215" i="4"/>
  <c r="DG99" i="4"/>
  <c r="DG63" i="4"/>
  <c r="DG81" i="4"/>
  <c r="BQ178" i="4"/>
  <c r="DG93" i="4"/>
  <c r="DG87" i="4"/>
  <c r="BQ124" i="4"/>
  <c r="BQ166" i="4"/>
  <c r="BQ190" i="4"/>
  <c r="BQ184" i="4"/>
  <c r="BQ112" i="4"/>
  <c r="BQ136" i="4"/>
  <c r="BQ130" i="4"/>
  <c r="CR1" i="4"/>
  <c r="DG75" i="4"/>
  <c r="BQ160" i="4"/>
  <c r="BQ172" i="4"/>
  <c r="BQ142" i="4"/>
  <c r="BQ106" i="4"/>
  <c r="DG69" i="4"/>
  <c r="BQ154" i="4"/>
  <c r="BQ148" i="4"/>
  <c r="BQ118" i="4"/>
  <c r="BQ196" i="4"/>
  <c r="CS239" i="4"/>
  <c r="CS209" i="4"/>
  <c r="CS233" i="4"/>
  <c r="CS221" i="4"/>
  <c r="CS281" i="4"/>
  <c r="CS263" i="4"/>
  <c r="CS227" i="4"/>
  <c r="CS203" i="4"/>
  <c r="CE293" i="4"/>
  <c r="CS287" i="4"/>
  <c r="CS275" i="4"/>
  <c r="CS251" i="4"/>
  <c r="CS215" i="4"/>
  <c r="BB1" i="4"/>
  <c r="CS106" i="4"/>
  <c r="CS87" i="4"/>
  <c r="CS93" i="4"/>
  <c r="CS269" i="4"/>
  <c r="CE269" i="4"/>
  <c r="CS257" i="4"/>
  <c r="CS112" i="4"/>
  <c r="CS293" i="4"/>
  <c r="CS245" i="4"/>
  <c r="CS57" i="4"/>
  <c r="CS81" i="4"/>
  <c r="CS99" i="4"/>
  <c r="CS75" i="4"/>
  <c r="CS69" i="4"/>
  <c r="CS63" i="4"/>
  <c r="CE99" i="4"/>
  <c r="CD1" i="4"/>
  <c r="AO287" i="4"/>
  <c r="CE287" i="4"/>
  <c r="AO263" i="4"/>
  <c r="CE263" i="4"/>
  <c r="AO81" i="4"/>
  <c r="BQ293" i="4"/>
  <c r="AO275" i="4"/>
  <c r="CE281" i="4"/>
  <c r="CE221" i="4"/>
  <c r="BC239" i="4"/>
  <c r="AO251" i="4"/>
  <c r="BC263" i="4"/>
  <c r="CE275" i="4"/>
  <c r="DG160" i="4"/>
  <c r="AO99" i="4"/>
  <c r="BC69" i="4"/>
  <c r="BQ281" i="4"/>
  <c r="BQ257" i="4"/>
  <c r="BC257" i="4"/>
  <c r="AO87" i="4"/>
  <c r="BQ87" i="4"/>
  <c r="CE87" i="4"/>
  <c r="CS27" i="4"/>
  <c r="DG51" i="4"/>
  <c r="DG118" i="4"/>
  <c r="CE124" i="4"/>
  <c r="AO269" i="4"/>
  <c r="AO245" i="4"/>
  <c r="BC287" i="4"/>
  <c r="AO239" i="4"/>
  <c r="BC281" i="4"/>
  <c r="AO293" i="4"/>
  <c r="DL293" i="4" s="1"/>
  <c r="BC275" i="4"/>
  <c r="BC215" i="4"/>
  <c r="BQ269" i="4"/>
  <c r="AO227" i="4"/>
  <c r="DG27" i="4"/>
  <c r="BC293" i="4"/>
  <c r="BC227" i="4"/>
  <c r="BC245" i="4"/>
  <c r="AO257" i="4"/>
  <c r="AO215" i="4"/>
  <c r="CS124" i="4"/>
  <c r="BC233" i="4"/>
  <c r="DG124" i="4"/>
  <c r="BC269" i="4"/>
  <c r="BC251" i="4"/>
  <c r="BC221" i="4"/>
  <c r="AO118" i="4"/>
  <c r="AO281" i="4"/>
  <c r="DG57" i="4"/>
  <c r="AO209" i="4"/>
  <c r="AO233" i="4"/>
  <c r="DG148" i="4"/>
  <c r="CS148" i="4"/>
  <c r="CS21" i="4"/>
  <c r="BC209" i="4"/>
  <c r="AO221" i="4"/>
  <c r="BC203" i="4"/>
  <c r="AO203" i="4"/>
  <c r="BQ209" i="4"/>
  <c r="CE118" i="4"/>
  <c r="BC99" i="4"/>
  <c r="AO45" i="4"/>
  <c r="BC124" i="4"/>
  <c r="CS118" i="4"/>
  <c r="AO21" i="4"/>
  <c r="AO33" i="4"/>
  <c r="DG130" i="4"/>
  <c r="BC136" i="4"/>
  <c r="BQ275" i="4"/>
  <c r="CE148" i="4"/>
  <c r="BC87" i="4"/>
  <c r="BC63" i="4"/>
  <c r="DG142" i="4"/>
  <c r="DG33" i="4"/>
  <c r="DG45" i="4"/>
  <c r="BC172" i="4"/>
  <c r="DG136" i="4"/>
  <c r="DG21" i="4"/>
  <c r="BQ51" i="4"/>
  <c r="CS184" i="4"/>
  <c r="DG39" i="4"/>
  <c r="DG15" i="4"/>
  <c r="BC142" i="4"/>
  <c r="AO124" i="4"/>
  <c r="AO39" i="4"/>
  <c r="CE251" i="4"/>
  <c r="BC93" i="4"/>
  <c r="BC75" i="4"/>
  <c r="AO51" i="4"/>
  <c r="BC57" i="4"/>
  <c r="BC118" i="4"/>
  <c r="BQ233" i="4"/>
  <c r="AO184" i="4"/>
  <c r="DG196" i="4"/>
  <c r="AO196" i="4"/>
  <c r="BQ227" i="4"/>
  <c r="CE227" i="4"/>
  <c r="BQ245" i="4"/>
  <c r="CE245" i="4"/>
  <c r="BC106" i="4"/>
  <c r="DG106" i="4"/>
  <c r="AO106" i="4"/>
  <c r="CE106" i="4"/>
  <c r="DG112" i="4"/>
  <c r="BC112" i="4"/>
  <c r="AO112" i="4"/>
  <c r="CE112" i="4"/>
  <c r="AO178" i="4"/>
  <c r="CE178" i="4"/>
  <c r="BC178" i="4"/>
  <c r="CS178" i="4"/>
  <c r="DG178" i="4"/>
  <c r="CS196" i="4"/>
  <c r="CE196" i="4"/>
  <c r="BC196" i="4"/>
  <c r="AO190" i="4"/>
  <c r="CE190" i="4"/>
  <c r="BC190" i="4"/>
  <c r="CS190" i="4"/>
  <c r="DG190" i="4"/>
  <c r="DG184" i="4"/>
  <c r="BC184" i="4"/>
  <c r="CE154" i="4"/>
  <c r="CS154" i="4"/>
  <c r="BC154" i="4"/>
  <c r="DG154" i="4"/>
  <c r="AO154" i="4"/>
  <c r="CS172" i="4"/>
  <c r="DG172" i="4"/>
  <c r="AO172" i="4"/>
  <c r="AO166" i="4"/>
  <c r="CE166" i="4"/>
  <c r="DG166" i="4"/>
  <c r="BC166" i="4"/>
  <c r="CS166" i="4"/>
  <c r="AO160" i="4"/>
  <c r="BC160" i="4"/>
  <c r="BC130" i="4"/>
  <c r="AO130" i="4"/>
  <c r="BC148" i="4"/>
  <c r="AO148" i="4"/>
  <c r="AO142" i="4"/>
  <c r="AO136" i="4"/>
  <c r="CS136" i="4"/>
  <c r="CE136" i="4"/>
  <c r="BC27" i="4"/>
  <c r="AO27" i="4"/>
  <c r="CE21" i="4"/>
  <c r="BC21" i="4"/>
  <c r="BQ21" i="4"/>
  <c r="CE15" i="4"/>
  <c r="BC15" i="4"/>
  <c r="BQ15" i="4"/>
  <c r="AO15" i="4"/>
  <c r="BC81" i="4"/>
  <c r="AO93" i="4"/>
  <c r="CE93" i="4"/>
  <c r="CE57" i="4"/>
  <c r="BQ57" i="4"/>
  <c r="AO57" i="4"/>
  <c r="CE75" i="4"/>
  <c r="AO75" i="4"/>
  <c r="AO69" i="4"/>
  <c r="CE69" i="4"/>
  <c r="BQ69" i="4"/>
  <c r="AO63" i="4"/>
  <c r="CE33" i="4"/>
  <c r="BQ33" i="4"/>
  <c r="CS33" i="4"/>
  <c r="BC33" i="4"/>
  <c r="CS51" i="4"/>
  <c r="BQ45" i="4"/>
  <c r="CS45" i="4"/>
  <c r="BC45" i="4"/>
  <c r="CE45" i="4"/>
  <c r="CS39" i="4"/>
  <c r="BQ39" i="4"/>
  <c r="CE233" i="4"/>
  <c r="CS160" i="4"/>
  <c r="CS130" i="4"/>
  <c r="BQ27" i="4"/>
  <c r="BQ251" i="4"/>
  <c r="CE63" i="4"/>
  <c r="CE27" i="4"/>
  <c r="BC51" i="4"/>
  <c r="BQ203" i="4"/>
  <c r="CE257" i="4"/>
  <c r="CE215" i="4"/>
  <c r="CE160" i="4"/>
  <c r="CE142" i="4"/>
  <c r="CE81" i="4"/>
  <c r="BQ287" i="4"/>
  <c r="BQ75" i="4"/>
  <c r="CS15" i="4"/>
  <c r="CE203" i="4"/>
  <c r="BQ239" i="4"/>
  <c r="CE209" i="4"/>
  <c r="CS142" i="4"/>
  <c r="CE51" i="4"/>
  <c r="BQ99" i="4"/>
  <c r="CE239" i="4"/>
  <c r="BC39" i="4"/>
  <c r="CE39" i="4"/>
  <c r="BQ63" i="4"/>
  <c r="BQ263" i="4"/>
  <c r="CE172" i="4"/>
  <c r="BQ93" i="4"/>
  <c r="CE130" i="4"/>
  <c r="CE184" i="4"/>
  <c r="BQ81" i="4"/>
  <c r="CS294" i="4" l="1"/>
  <c r="CS295" i="4" s="1"/>
  <c r="CE294" i="4"/>
  <c r="CE295" i="4" s="1"/>
  <c r="BQ294" i="4"/>
  <c r="BQ295" i="4" s="1"/>
  <c r="BC294" i="4"/>
  <c r="BC295" i="4" s="1"/>
  <c r="AO294" i="4"/>
  <c r="DJ1" i="4"/>
  <c r="AO295" i="4" l="1"/>
  <c r="DL294" i="4"/>
  <c r="AO4" i="4"/>
  <c r="DH9" i="4"/>
  <c r="BQ4" i="4"/>
  <c r="AA4" i="4"/>
  <c r="CE4" i="4"/>
  <c r="DI4" i="4"/>
  <c r="DI100" i="4" s="1"/>
  <c r="DI295" i="4" s="1"/>
  <c r="DK4" i="4"/>
  <c r="CS4" i="4"/>
  <c r="BC4" i="4"/>
  <c r="CS9" i="4" l="1"/>
  <c r="DK9" i="4"/>
  <c r="DK100" i="4" s="1"/>
  <c r="DG9" i="4"/>
  <c r="CE9" i="4"/>
  <c r="BC9" i="4"/>
  <c r="AA9" i="4"/>
  <c r="BQ9" i="4"/>
  <c r="AO9" i="4"/>
</calcChain>
</file>

<file path=xl/sharedStrings.xml><?xml version="1.0" encoding="utf-8"?>
<sst xmlns="http://schemas.openxmlformats.org/spreadsheetml/2006/main" count="491" uniqueCount="73">
  <si>
    <t>#ACF</t>
  </si>
  <si>
    <t>#Stage</t>
  </si>
  <si>
    <t>#Demand</t>
  </si>
  <si>
    <t>#Instance</t>
  </si>
  <si>
    <t>UB</t>
  </si>
  <si>
    <t>Mean</t>
  </si>
  <si>
    <t>LB</t>
  </si>
  <si>
    <t>% On-Time 
Transfer</t>
  </si>
  <si>
    <t>% On-Time
Surgery</t>
  </si>
  <si>
    <t>% Same 
BldType</t>
  </si>
  <si>
    <t>SDDP (AllEnhancements + RQMC + Kmeans++)</t>
  </si>
  <si>
    <t>SDDP (AllEnhancements + RQMC + NoScenarioReduction)</t>
  </si>
  <si>
    <t>SDDP (AllEnhancements + RQMC + Kmeans)</t>
  </si>
  <si>
    <t>SDDP (AllEnhancements + RQMC + SOM)</t>
  </si>
  <si>
    <t>SDDP (AllEnhancements + RQMC + Hierarchical)</t>
  </si>
  <si>
    <t>VSS(%)</t>
  </si>
  <si>
    <t>VMS(%)</t>
  </si>
  <si>
    <t>Best Mean</t>
  </si>
  <si>
    <t>Best Method</t>
  </si>
  <si>
    <t>Average</t>
  </si>
  <si>
    <t>2S-SDDP</t>
  </si>
  <si>
    <t>Gap</t>
  </si>
  <si>
    <t>Distance
with the Best</t>
  </si>
  <si>
    <t>Avg</t>
  </si>
  <si>
    <t xml:space="preserve"> SDDP (AllEnhancements + QMC + NoScenarioReduction)</t>
  </si>
  <si>
    <r>
      <rPr>
        <b/>
        <sz val="11"/>
        <color theme="1"/>
        <rFont val="Times New Roman"/>
        <family val="1"/>
      </rPr>
      <t>2S</t>
    </r>
    <r>
      <rPr>
        <sz val="11"/>
        <color theme="1"/>
        <rFont val="Times New Roman"/>
        <family val="1"/>
      </rPr>
      <t>-SDDP</t>
    </r>
  </si>
  <si>
    <t>New Number</t>
  </si>
  <si>
    <t>RAM</t>
  </si>
  <si>
    <t>SDDP (Only Warmup)</t>
  </si>
  <si>
    <t xml:space="preserve"> SDDP (Only Strong Cuts)</t>
  </si>
  <si>
    <t>Gap (%)</t>
  </si>
  <si>
    <t>Time (sec)</t>
  </si>
  <si>
    <t>SDDP (Only Multiple Cuts)</t>
  </si>
  <si>
    <t>SDDP (Only LBF)</t>
  </si>
  <si>
    <t>NBD</t>
  </si>
  <si>
    <t>Min Gap (%)</t>
  </si>
  <si>
    <t>Enabled Transhipment - Best SDDP</t>
  </si>
  <si>
    <t>Disabled Transshipment  - Best SDDP</t>
  </si>
  <si>
    <t>Avg. Injuries</t>
  </si>
  <si>
    <t># On-Time 
Transfer</t>
  </si>
  <si>
    <t># On-Time
Surgery</t>
  </si>
  <si>
    <t># Same 
BldType</t>
  </si>
  <si>
    <t># Off-Time 
Transfer</t>
  </si>
  <si>
    <t># Off-Time
Surgery</t>
  </si>
  <si>
    <t># Different
BldType</t>
  </si>
  <si>
    <t>Avg. Demand</t>
  </si>
  <si>
    <r>
      <t xml:space="preserve">RNSDDP (AllEnhancements + </t>
    </r>
    <r>
      <rPr>
        <b/>
        <sz val="11"/>
        <color theme="1"/>
        <rFont val="Times New Roman"/>
        <family val="1"/>
      </rPr>
      <t>RQMC</t>
    </r>
    <r>
      <rPr>
        <sz val="11"/>
        <color theme="1"/>
        <rFont val="Times New Roman"/>
        <family val="1"/>
      </rPr>
      <t xml:space="preserve"> + </t>
    </r>
    <r>
      <rPr>
        <b/>
        <sz val="11"/>
        <color theme="1"/>
        <rFont val="Times New Roman"/>
        <family val="1"/>
      </rPr>
      <t>NoScenarioReduction</t>
    </r>
    <r>
      <rPr>
        <sz val="11"/>
        <color theme="1"/>
        <rFont val="Times New Roman"/>
        <family val="1"/>
      </rPr>
      <t>)</t>
    </r>
  </si>
  <si>
    <r>
      <t xml:space="preserve">RKSDDP++ (AllEnhancements + </t>
    </r>
    <r>
      <rPr>
        <b/>
        <sz val="11"/>
        <color theme="1"/>
        <rFont val="Times New Roman"/>
        <family val="1"/>
      </rPr>
      <t>RQMC</t>
    </r>
    <r>
      <rPr>
        <sz val="11"/>
        <color theme="1"/>
        <rFont val="Times New Roman"/>
        <family val="1"/>
      </rPr>
      <t xml:space="preserve"> + </t>
    </r>
    <r>
      <rPr>
        <b/>
        <sz val="11"/>
        <color theme="1"/>
        <rFont val="Times New Roman"/>
        <family val="1"/>
      </rPr>
      <t>Kmeans++</t>
    </r>
    <r>
      <rPr>
        <sz val="11"/>
        <color theme="1"/>
        <rFont val="Times New Roman"/>
        <family val="1"/>
      </rPr>
      <t>)</t>
    </r>
  </si>
  <si>
    <r>
      <t xml:space="preserve">RSSDDP (AllEnhancements + RQMC + </t>
    </r>
    <r>
      <rPr>
        <b/>
        <sz val="11"/>
        <color theme="1"/>
        <rFont val="Times New Roman"/>
        <family val="1"/>
      </rPr>
      <t>SOM</t>
    </r>
    <r>
      <rPr>
        <sz val="11"/>
        <color theme="1"/>
        <rFont val="Times New Roman"/>
        <family val="1"/>
      </rPr>
      <t>)</t>
    </r>
  </si>
  <si>
    <r>
      <t xml:space="preserve">RKSDDP (AllEnhancements + RQMC + </t>
    </r>
    <r>
      <rPr>
        <b/>
        <sz val="11"/>
        <color theme="1"/>
        <rFont val="Times New Roman"/>
        <family val="1"/>
      </rPr>
      <t>Kmeans</t>
    </r>
    <r>
      <rPr>
        <sz val="11"/>
        <color theme="1"/>
        <rFont val="Times New Roman"/>
        <family val="1"/>
      </rPr>
      <t>)</t>
    </r>
  </si>
  <si>
    <r>
      <t xml:space="preserve">QKSDDP++ (AllEnhancements + </t>
    </r>
    <r>
      <rPr>
        <b/>
        <sz val="11"/>
        <color theme="1"/>
        <rFont val="Times New Roman"/>
        <family val="1"/>
      </rPr>
      <t>QMC</t>
    </r>
    <r>
      <rPr>
        <sz val="11"/>
        <color theme="1"/>
        <rFont val="Times New Roman"/>
        <family val="1"/>
      </rPr>
      <t xml:space="preserve"> + </t>
    </r>
    <r>
      <rPr>
        <b/>
        <sz val="11"/>
        <color theme="1"/>
        <rFont val="Times New Roman"/>
        <family val="1"/>
      </rPr>
      <t>Kmeans++</t>
    </r>
    <r>
      <rPr>
        <sz val="11"/>
        <color theme="1"/>
        <rFont val="Times New Roman"/>
        <family val="1"/>
      </rPr>
      <t>)</t>
    </r>
  </si>
  <si>
    <t>#DS</t>
  </si>
  <si>
    <t>#DB</t>
  </si>
  <si>
    <t>Delayed Transfer</t>
  </si>
  <si>
    <t>DT</t>
  </si>
  <si>
    <t>Delayed Surgery</t>
  </si>
  <si>
    <t>DS</t>
  </si>
  <si>
    <t>Different Blood Type</t>
  </si>
  <si>
    <t>DB</t>
  </si>
  <si>
    <t>#DT</t>
  </si>
  <si>
    <t># Avg. Demands</t>
  </si>
  <si>
    <r>
      <t xml:space="preserve">QNSDDP (AllEnhancements + </t>
    </r>
    <r>
      <rPr>
        <b/>
        <sz val="11"/>
        <color theme="1"/>
        <rFont val="Times New Roman"/>
        <family val="1"/>
      </rPr>
      <t>QMC</t>
    </r>
    <r>
      <rPr>
        <sz val="11"/>
        <color theme="1"/>
        <rFont val="Times New Roman"/>
        <family val="1"/>
      </rPr>
      <t xml:space="preserve"> + </t>
    </r>
    <r>
      <rPr>
        <b/>
        <sz val="11"/>
        <color theme="1"/>
        <rFont val="Times New Roman"/>
        <family val="1"/>
      </rPr>
      <t>NoScenarioReduction</t>
    </r>
    <r>
      <rPr>
        <sz val="11"/>
        <color theme="1"/>
        <rFont val="Times New Roman"/>
        <family val="1"/>
      </rPr>
      <t>)</t>
    </r>
  </si>
  <si>
    <t>RKSDDP++ (AllEnhancements + RQMC + Kmeans++)</t>
  </si>
  <si>
    <t xml:space="preserve"> RKSDDP++ (No Strong Cuts)</t>
  </si>
  <si>
    <t>RKSDDP++ (No Multiple Cuts)</t>
  </si>
  <si>
    <t>RKSDDP++ (No LBF)</t>
  </si>
  <si>
    <t>RKSDDP++ (No Warmup)</t>
  </si>
  <si>
    <t>RKSDDP++ (NoEnhancements)</t>
  </si>
  <si>
    <t>LB
(*10^3)</t>
  </si>
  <si>
    <t>UB
(*10^3)</t>
  </si>
  <si>
    <t>devide by</t>
  </si>
  <si>
    <t>Total Average for all stages</t>
  </si>
  <si>
    <t>Total Avergae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</si>
</sst>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1"/>
      <color theme="0"/>
      <name val="Times New Roman"/>
      <family val="1"/>
    </font>
    <font>
      <b/>
      <sz val="11"/>
      <color theme="1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theme="4" tint="0.79998168889431442"/>
      </patternFill>
    </fill>
    <fill>
      <patternFill patternType="solid">
        <fgColor theme="9" tint="0.59999389629810485"/>
        <bgColor theme="4" tint="0.59999389629810485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theme="4" tint="0.59999389629810485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2" fontId="0" fillId="11" borderId="4" xfId="0" applyNumberFormat="1" applyFont="1" applyFill="1" applyBorder="1" applyAlignment="1">
      <alignment horizontal="center" vertical="center"/>
    </xf>
    <xf numFmtId="2" fontId="0" fillId="10" borderId="4" xfId="0" applyNumberFormat="1" applyFont="1" applyFill="1" applyBorder="1" applyAlignment="1">
      <alignment horizontal="center" vertical="center"/>
    </xf>
    <xf numFmtId="2" fontId="0" fillId="11" borderId="6" xfId="0" applyNumberFormat="1" applyFont="1" applyFill="1" applyBorder="1" applyAlignment="1">
      <alignment horizontal="center" vertical="center"/>
    </xf>
    <xf numFmtId="2" fontId="0" fillId="10" borderId="6" xfId="0" applyNumberFormat="1" applyFont="1" applyFill="1" applyBorder="1" applyAlignment="1">
      <alignment horizontal="center" vertical="center"/>
    </xf>
    <xf numFmtId="0" fontId="0" fillId="11" borderId="3" xfId="0" applyFont="1" applyFill="1" applyBorder="1" applyAlignment="1">
      <alignment horizontal="center" vertical="center"/>
    </xf>
    <xf numFmtId="2" fontId="0" fillId="11" borderId="3" xfId="0" applyNumberFormat="1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2" fontId="0" fillId="10" borderId="3" xfId="0" applyNumberFormat="1" applyFont="1" applyFill="1" applyBorder="1" applyAlignment="1">
      <alignment horizontal="center" vertical="center"/>
    </xf>
    <xf numFmtId="0" fontId="0" fillId="11" borderId="5" xfId="0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/>
    </xf>
    <xf numFmtId="4" fontId="0" fillId="11" borderId="3" xfId="0" applyNumberFormat="1" applyFont="1" applyFill="1" applyBorder="1" applyAlignment="1">
      <alignment horizontal="center" vertical="center"/>
    </xf>
    <xf numFmtId="4" fontId="0" fillId="10" borderId="3" xfId="0" applyNumberFormat="1" applyFont="1" applyFill="1" applyBorder="1" applyAlignment="1">
      <alignment horizontal="center" vertical="center"/>
    </xf>
    <xf numFmtId="4" fontId="0" fillId="11" borderId="5" xfId="0" applyNumberFormat="1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 wrapText="1"/>
    </xf>
    <xf numFmtId="2" fontId="1" fillId="4" borderId="0" xfId="0" applyNumberFormat="1" applyFon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4" fontId="0" fillId="10" borderId="5" xfId="0" applyNumberFormat="1" applyFont="1" applyFill="1" applyBorder="1" applyAlignment="1">
      <alignment horizontal="center" vertical="center"/>
    </xf>
    <xf numFmtId="4" fontId="1" fillId="9" borderId="1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2" fontId="1" fillId="11" borderId="4" xfId="0" applyNumberFormat="1" applyFont="1" applyFill="1" applyBorder="1" applyAlignment="1">
      <alignment horizontal="center" vertical="center"/>
    </xf>
    <xf numFmtId="4" fontId="0" fillId="11" borderId="1" xfId="0" applyNumberFormat="1" applyFont="1" applyFill="1" applyBorder="1" applyAlignment="1">
      <alignment horizontal="center" vertical="center"/>
    </xf>
    <xf numFmtId="4" fontId="0" fillId="10" borderId="1" xfId="0" applyNumberFormat="1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4" fontId="2" fillId="13" borderId="1" xfId="0" applyNumberFormat="1" applyFont="1" applyFill="1" applyBorder="1" applyAlignment="1">
      <alignment horizontal="center" vertical="center"/>
    </xf>
    <xf numFmtId="2" fontId="0" fillId="11" borderId="1" xfId="0" applyNumberFormat="1" applyFont="1" applyFill="1" applyBorder="1" applyAlignment="1">
      <alignment horizontal="center" vertical="center"/>
    </xf>
    <xf numFmtId="2" fontId="0" fillId="10" borderId="1" xfId="0" applyNumberFormat="1" applyFont="1" applyFill="1" applyBorder="1" applyAlignment="1">
      <alignment horizontal="center" vertical="center"/>
    </xf>
    <xf numFmtId="4" fontId="1" fillId="11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2" fontId="1" fillId="11" borderId="1" xfId="0" applyNumberFormat="1" applyFont="1" applyFill="1" applyBorder="1" applyAlignment="1">
      <alignment horizontal="center" vertical="center"/>
    </xf>
    <xf numFmtId="4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/>
    </xf>
    <xf numFmtId="2" fontId="0" fillId="11" borderId="1" xfId="0" applyNumberFormat="1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2" fontId="0" fillId="10" borderId="1" xfId="0" applyNumberFormat="1" applyFont="1" applyFill="1" applyBorder="1" applyAlignment="1">
      <alignment horizontal="center"/>
    </xf>
    <xf numFmtId="4" fontId="0" fillId="11" borderId="1" xfId="0" applyNumberFormat="1" applyFont="1" applyFill="1" applyBorder="1" applyAlignment="1">
      <alignment horizontal="center"/>
    </xf>
    <xf numFmtId="4" fontId="0" fillId="10" borderId="1" xfId="0" applyNumberFormat="1" applyFont="1" applyFill="1" applyBorder="1" applyAlignment="1">
      <alignment horizontal="center"/>
    </xf>
    <xf numFmtId="4" fontId="1" fillId="4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4" fontId="0" fillId="14" borderId="1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" fontId="1" fillId="6" borderId="1" xfId="0" applyNumberFormat="1" applyFont="1" applyFill="1" applyBorder="1" applyAlignment="1">
      <alignment horizontal="center" vertical="center"/>
    </xf>
    <xf numFmtId="4" fontId="0" fillId="14" borderId="16" xfId="0" applyNumberFormat="1" applyFont="1" applyFill="1" applyBorder="1" applyAlignment="1">
      <alignment horizontal="center" vertical="center"/>
    </xf>
    <xf numFmtId="4" fontId="0" fillId="14" borderId="15" xfId="0" applyNumberFormat="1" applyFont="1" applyFill="1" applyBorder="1" applyAlignment="1">
      <alignment horizontal="center" vertical="center"/>
    </xf>
    <xf numFmtId="4" fontId="0" fillId="14" borderId="5" xfId="0" applyNumberFormat="1" applyFont="1" applyFill="1" applyBorder="1" applyAlignment="1">
      <alignment horizontal="center" vertical="center"/>
    </xf>
    <xf numFmtId="2" fontId="0" fillId="14" borderId="5" xfId="0" applyNumberFormat="1" applyFont="1" applyFill="1" applyBorder="1" applyAlignment="1">
      <alignment horizontal="center" vertical="center"/>
    </xf>
    <xf numFmtId="3" fontId="0" fillId="11" borderId="5" xfId="0" applyNumberFormat="1" applyFont="1" applyFill="1" applyBorder="1" applyAlignment="1">
      <alignment horizontal="center" vertical="center"/>
    </xf>
    <xf numFmtId="3" fontId="0" fillId="11" borderId="3" xfId="0" applyNumberFormat="1" applyFont="1" applyFill="1" applyBorder="1" applyAlignment="1">
      <alignment horizontal="center" vertical="center"/>
    </xf>
    <xf numFmtId="3" fontId="0" fillId="10" borderId="3" xfId="0" applyNumberFormat="1" applyFont="1" applyFill="1" applyBorder="1" applyAlignment="1">
      <alignment horizontal="center" vertical="center"/>
    </xf>
    <xf numFmtId="3" fontId="0" fillId="10" borderId="5" xfId="0" applyNumberFormat="1" applyFont="1" applyFill="1" applyBorder="1" applyAlignment="1">
      <alignment horizontal="center" vertical="center"/>
    </xf>
    <xf numFmtId="2" fontId="1" fillId="8" borderId="1" xfId="0" applyNumberFormat="1" applyFont="1" applyFill="1" applyBorder="1" applyAlignment="1">
      <alignment horizontal="center" vertical="center"/>
    </xf>
    <xf numFmtId="2" fontId="0" fillId="14" borderId="1" xfId="0" applyNumberFormat="1" applyFont="1" applyFill="1" applyBorder="1" applyAlignment="1">
      <alignment horizontal="center" vertical="center"/>
    </xf>
    <xf numFmtId="2" fontId="2" fillId="13" borderId="1" xfId="0" applyNumberFormat="1" applyFont="1" applyFill="1" applyBorder="1" applyAlignment="1">
      <alignment horizontal="center" vertical="center"/>
    </xf>
    <xf numFmtId="3" fontId="0" fillId="10" borderId="6" xfId="0" applyNumberFormat="1" applyFont="1" applyFill="1" applyBorder="1" applyAlignment="1">
      <alignment horizontal="center" vertical="center"/>
    </xf>
    <xf numFmtId="2" fontId="0" fillId="11" borderId="5" xfId="0" applyNumberFormat="1" applyFont="1" applyFill="1" applyBorder="1" applyAlignment="1">
      <alignment horizontal="center" vertical="center"/>
    </xf>
    <xf numFmtId="3" fontId="0" fillId="11" borderId="6" xfId="0" applyNumberFormat="1" applyFont="1" applyFill="1" applyBorder="1" applyAlignment="1">
      <alignment horizontal="center" vertical="center"/>
    </xf>
    <xf numFmtId="3" fontId="0" fillId="11" borderId="1" xfId="0" applyNumberFormat="1" applyFont="1" applyFill="1" applyBorder="1" applyAlignment="1">
      <alignment horizontal="center"/>
    </xf>
    <xf numFmtId="3" fontId="0" fillId="10" borderId="1" xfId="0" applyNumberFormat="1" applyFont="1" applyFill="1" applyBorder="1" applyAlignment="1">
      <alignment horizontal="center"/>
    </xf>
    <xf numFmtId="3" fontId="0" fillId="14" borderId="1" xfId="0" applyNumberFormat="1" applyFont="1" applyFill="1" applyBorder="1" applyAlignment="1">
      <alignment horizontal="center" vertical="center"/>
    </xf>
    <xf numFmtId="3" fontId="2" fillId="13" borderId="1" xfId="0" applyNumberFormat="1" applyFont="1" applyFill="1" applyBorder="1" applyAlignment="1">
      <alignment horizontal="center" vertical="center"/>
    </xf>
    <xf numFmtId="3" fontId="0" fillId="10" borderId="1" xfId="0" applyNumberFormat="1" applyFont="1" applyFill="1" applyBorder="1" applyAlignment="1">
      <alignment horizontal="center" vertical="center"/>
    </xf>
    <xf numFmtId="3" fontId="0" fillId="11" borderId="1" xfId="0" applyNumberFormat="1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3" fontId="0" fillId="14" borderId="5" xfId="0" applyNumberFormat="1" applyFont="1" applyFill="1" applyBorder="1" applyAlignment="1">
      <alignment horizontal="center" vertical="center"/>
    </xf>
    <xf numFmtId="3" fontId="1" fillId="6" borderId="1" xfId="0" applyNumberFormat="1" applyFont="1" applyFill="1" applyBorder="1" applyAlignment="1">
      <alignment horizontal="center" vertical="center"/>
    </xf>
    <xf numFmtId="3" fontId="1" fillId="7" borderId="1" xfId="0" applyNumberFormat="1" applyFont="1" applyFill="1" applyBorder="1" applyAlignment="1">
      <alignment horizontal="center" vertical="center"/>
    </xf>
    <xf numFmtId="3" fontId="1" fillId="9" borderId="1" xfId="0" applyNumberFormat="1" applyFont="1" applyFill="1" applyBorder="1" applyAlignment="1">
      <alignment horizontal="center" vertical="center"/>
    </xf>
    <xf numFmtId="0" fontId="0" fillId="11" borderId="3" xfId="0" applyFont="1" applyFill="1" applyBorder="1" applyAlignment="1">
      <alignment horizontal="center" vertical="center"/>
    </xf>
    <xf numFmtId="2" fontId="0" fillId="11" borderId="3" xfId="0" applyNumberFormat="1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2" fontId="0" fillId="10" borderId="3" xfId="0" applyNumberFormat="1" applyFont="1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3" fontId="0" fillId="11" borderId="3" xfId="0" applyNumberFormat="1" applyFont="1" applyFill="1" applyBorder="1" applyAlignment="1">
      <alignment horizontal="center" vertical="center"/>
    </xf>
    <xf numFmtId="3" fontId="0" fillId="10" borderId="3" xfId="0" applyNumberFormat="1" applyFont="1" applyFill="1" applyBorder="1" applyAlignment="1">
      <alignment horizontal="center" vertical="center"/>
    </xf>
    <xf numFmtId="3" fontId="0" fillId="10" borderId="5" xfId="0" applyNumberFormat="1" applyFont="1" applyFill="1" applyBorder="1" applyAlignment="1">
      <alignment horizontal="center" vertical="center"/>
    </xf>
    <xf numFmtId="3" fontId="0" fillId="11" borderId="4" xfId="0" applyNumberFormat="1" applyFont="1" applyFill="1" applyBorder="1" applyAlignment="1">
      <alignment horizontal="center" vertical="center"/>
    </xf>
    <xf numFmtId="3" fontId="0" fillId="10" borderId="4" xfId="0" applyNumberFormat="1" applyFont="1" applyFill="1" applyBorder="1" applyAlignment="1">
      <alignment horizontal="center" vertical="center"/>
    </xf>
    <xf numFmtId="2" fontId="0" fillId="10" borderId="5" xfId="0" applyNumberFormat="1" applyFont="1" applyFill="1" applyBorder="1" applyAlignment="1">
      <alignment horizontal="center" vertical="center"/>
    </xf>
    <xf numFmtId="2" fontId="0" fillId="11" borderId="3" xfId="0" applyNumberFormat="1" applyFont="1" applyFill="1" applyBorder="1" applyAlignment="1">
      <alignment horizontal="center"/>
    </xf>
    <xf numFmtId="3" fontId="0" fillId="11" borderId="3" xfId="0" applyNumberFormat="1" applyFont="1" applyFill="1" applyBorder="1" applyAlignment="1">
      <alignment horizontal="center"/>
    </xf>
    <xf numFmtId="2" fontId="0" fillId="10" borderId="3" xfId="0" applyNumberFormat="1" applyFont="1" applyFill="1" applyBorder="1" applyAlignment="1">
      <alignment horizontal="center"/>
    </xf>
    <xf numFmtId="3" fontId="0" fillId="10" borderId="3" xfId="0" applyNumberFormat="1" applyFont="1" applyFill="1" applyBorder="1" applyAlignment="1">
      <alignment horizontal="center"/>
    </xf>
    <xf numFmtId="3" fontId="0" fillId="11" borderId="4" xfId="0" applyNumberFormat="1" applyFont="1" applyFill="1" applyBorder="1" applyAlignment="1">
      <alignment horizontal="center"/>
    </xf>
    <xf numFmtId="3" fontId="0" fillId="10" borderId="4" xfId="0" applyNumberFormat="1" applyFont="1" applyFill="1" applyBorder="1" applyAlignment="1">
      <alignment horizontal="center"/>
    </xf>
    <xf numFmtId="2" fontId="0" fillId="10" borderId="5" xfId="0" applyNumberFormat="1" applyFont="1" applyFill="1" applyBorder="1" applyAlignment="1">
      <alignment horizontal="center"/>
    </xf>
    <xf numFmtId="3" fontId="0" fillId="10" borderId="5" xfId="0" applyNumberFormat="1" applyFont="1" applyFill="1" applyBorder="1" applyAlignment="1">
      <alignment horizontal="center"/>
    </xf>
    <xf numFmtId="3" fontId="0" fillId="10" borderId="6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4" fontId="0" fillId="14" borderId="7" xfId="0" applyNumberFormat="1" applyFont="1" applyFill="1" applyBorder="1" applyAlignment="1">
      <alignment horizontal="center" vertical="center"/>
    </xf>
    <xf numFmtId="3" fontId="0" fillId="14" borderId="9" xfId="0" applyNumberFormat="1" applyFont="1" applyFill="1" applyBorder="1" applyAlignment="1">
      <alignment horizontal="center" vertical="center"/>
    </xf>
    <xf numFmtId="3" fontId="0" fillId="14" borderId="11" xfId="0" applyNumberFormat="1" applyFont="1" applyFill="1" applyBorder="1" applyAlignment="1">
      <alignment horizontal="center" vertical="center"/>
    </xf>
    <xf numFmtId="4" fontId="0" fillId="14" borderId="11" xfId="0" applyNumberFormat="1" applyFont="1" applyFill="1" applyBorder="1" applyAlignment="1">
      <alignment horizontal="center" vertical="center"/>
    </xf>
    <xf numFmtId="4" fontId="0" fillId="14" borderId="0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3" fontId="0" fillId="0" borderId="0" xfId="0" applyNumberFormat="1"/>
    <xf numFmtId="3" fontId="0" fillId="10" borderId="1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11" borderId="3" xfId="0" applyNumberFormat="1" applyFont="1" applyFill="1" applyBorder="1" applyAlignment="1">
      <alignment horizontal="center" vertical="center"/>
    </xf>
    <xf numFmtId="1" fontId="0" fillId="14" borderId="1" xfId="0" applyNumberFormat="1" applyFont="1" applyFill="1" applyBorder="1" applyAlignment="1">
      <alignment horizontal="center" vertical="center"/>
    </xf>
    <xf numFmtId="1" fontId="2" fillId="13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4" fontId="0" fillId="18" borderId="1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9" borderId="1" xfId="0" applyNumberFormat="1" applyFont="1" applyFill="1" applyBorder="1" applyAlignment="1">
      <alignment horizontal="center" vertical="center" wrapText="1"/>
    </xf>
    <xf numFmtId="1" fontId="1" fillId="9" borderId="1" xfId="0" applyNumberFormat="1" applyFont="1" applyFill="1" applyBorder="1" applyAlignment="1">
      <alignment horizontal="center" vertical="center"/>
    </xf>
    <xf numFmtId="1" fontId="0" fillId="11" borderId="1" xfId="0" applyNumberFormat="1" applyFont="1" applyFill="1" applyBorder="1" applyAlignment="1">
      <alignment horizontal="center"/>
    </xf>
    <xf numFmtId="1" fontId="0" fillId="11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1" fillId="9" borderId="1" xfId="0" applyNumberFormat="1" applyFont="1" applyFill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1" fontId="1" fillId="6" borderId="1" xfId="0" applyNumberFormat="1" applyFont="1" applyFill="1" applyBorder="1" applyAlignment="1">
      <alignment horizontal="center" vertical="center"/>
    </xf>
    <xf numFmtId="1" fontId="1" fillId="6" borderId="1" xfId="0" applyNumberFormat="1" applyFont="1" applyFill="1" applyBorder="1" applyAlignment="1">
      <alignment horizontal="center" vertical="center" wrapText="1"/>
    </xf>
    <xf numFmtId="1" fontId="0" fillId="14" borderId="5" xfId="0" applyNumberFormat="1" applyFont="1" applyFill="1" applyBorder="1" applyAlignment="1">
      <alignment horizontal="center" vertical="center"/>
    </xf>
    <xf numFmtId="4" fontId="0" fillId="11" borderId="4" xfId="0" applyNumberFormat="1" applyFont="1" applyFill="1" applyBorder="1" applyAlignment="1">
      <alignment horizontal="center" vertical="center"/>
    </xf>
    <xf numFmtId="4" fontId="0" fillId="10" borderId="4" xfId="0" applyNumberFormat="1" applyFont="1" applyFill="1" applyBorder="1" applyAlignment="1">
      <alignment horizontal="center" vertical="center"/>
    </xf>
    <xf numFmtId="4" fontId="0" fillId="11" borderId="6" xfId="0" applyNumberFormat="1" applyFont="1" applyFill="1" applyBorder="1" applyAlignment="1">
      <alignment horizontal="center" vertical="center"/>
    </xf>
    <xf numFmtId="4" fontId="0" fillId="14" borderId="6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11" borderId="15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 wrapText="1"/>
    </xf>
    <xf numFmtId="1" fontId="1" fillId="7" borderId="1" xfId="0" applyNumberFormat="1" applyFont="1" applyFill="1" applyBorder="1" applyAlignment="1">
      <alignment horizontal="center" vertical="center"/>
    </xf>
    <xf numFmtId="1" fontId="1" fillId="7" borderId="1" xfId="0" applyNumberFormat="1" applyFont="1" applyFill="1" applyBorder="1" applyAlignment="1">
      <alignment horizontal="center" vertical="center" wrapText="1"/>
    </xf>
    <xf numFmtId="4" fontId="0" fillId="10" borderId="18" xfId="0" applyNumberFormat="1" applyFont="1" applyFill="1" applyBorder="1" applyAlignment="1">
      <alignment horizontal="center" vertical="center"/>
    </xf>
    <xf numFmtId="4" fontId="0" fillId="11" borderId="18" xfId="0" applyNumberFormat="1" applyFont="1" applyFill="1" applyBorder="1" applyAlignment="1">
      <alignment horizontal="center" vertical="center"/>
    </xf>
    <xf numFmtId="4" fontId="0" fillId="10" borderId="15" xfId="0" applyNumberFormat="1" applyFont="1" applyFill="1" applyBorder="1" applyAlignment="1">
      <alignment horizontal="center" vertical="center"/>
    </xf>
    <xf numFmtId="4" fontId="0" fillId="14" borderId="9" xfId="0" applyNumberFormat="1" applyFont="1" applyFill="1" applyBorder="1" applyAlignment="1">
      <alignment horizontal="center" vertical="center"/>
    </xf>
    <xf numFmtId="3" fontId="0" fillId="11" borderId="18" xfId="0" applyNumberFormat="1" applyFont="1" applyFill="1" applyBorder="1" applyAlignment="1">
      <alignment horizontal="center" vertical="center"/>
    </xf>
    <xf numFmtId="3" fontId="0" fillId="11" borderId="15" xfId="0" applyNumberFormat="1" applyFont="1" applyFill="1" applyBorder="1" applyAlignment="1">
      <alignment horizontal="center" vertical="center"/>
    </xf>
    <xf numFmtId="3" fontId="0" fillId="10" borderId="15" xfId="0" applyNumberFormat="1" applyFont="1" applyFill="1" applyBorder="1" applyAlignment="1">
      <alignment horizontal="center" vertical="center"/>
    </xf>
    <xf numFmtId="3" fontId="1" fillId="10" borderId="1" xfId="0" applyNumberFormat="1" applyFont="1" applyFill="1" applyBorder="1" applyAlignment="1">
      <alignment horizontal="center" vertical="center"/>
    </xf>
    <xf numFmtId="3" fontId="1" fillId="11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1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3" fontId="1" fillId="8" borderId="1" xfId="0" applyNumberFormat="1" applyFont="1" applyFill="1" applyBorder="1" applyAlignment="1">
      <alignment horizontal="center" vertical="center"/>
    </xf>
    <xf numFmtId="3" fontId="1" fillId="8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 wrapText="1"/>
    </xf>
    <xf numFmtId="3" fontId="0" fillId="18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 wrapText="1"/>
    </xf>
    <xf numFmtId="3" fontId="1" fillId="6" borderId="1" xfId="0" applyNumberFormat="1" applyFont="1" applyFill="1" applyBorder="1" applyAlignment="1">
      <alignment horizontal="center" vertical="center" wrapText="1"/>
    </xf>
    <xf numFmtId="3" fontId="1" fillId="15" borderId="1" xfId="0" applyNumberFormat="1" applyFont="1" applyFill="1" applyBorder="1" applyAlignment="1">
      <alignment horizontal="center" vertical="center"/>
    </xf>
    <xf numFmtId="3" fontId="1" fillId="15" borderId="1" xfId="0" applyNumberFormat="1" applyFont="1" applyFill="1" applyBorder="1" applyAlignment="1">
      <alignment horizontal="center" vertical="center" wrapText="1"/>
    </xf>
    <xf numFmtId="3" fontId="1" fillId="16" borderId="1" xfId="0" applyNumberFormat="1" applyFont="1" applyFill="1" applyBorder="1" applyAlignment="1">
      <alignment horizontal="center" vertical="center"/>
    </xf>
    <xf numFmtId="3" fontId="1" fillId="16" borderId="1" xfId="0" applyNumberFormat="1" applyFont="1" applyFill="1" applyBorder="1" applyAlignment="1">
      <alignment horizontal="center" vertical="center" wrapText="1"/>
    </xf>
    <xf numFmtId="2" fontId="1" fillId="8" borderId="1" xfId="0" applyNumberFormat="1" applyFont="1" applyFill="1" applyBorder="1" applyAlignment="1">
      <alignment horizontal="center" vertical="center" wrapText="1"/>
    </xf>
    <xf numFmtId="3" fontId="1" fillId="8" borderId="0" xfId="0" applyNumberFormat="1" applyFont="1" applyFill="1" applyBorder="1" applyAlignment="1">
      <alignment horizontal="center" vertical="center"/>
    </xf>
    <xf numFmtId="2" fontId="0" fillId="11" borderId="4" xfId="0" applyNumberFormat="1" applyFont="1" applyFill="1" applyBorder="1" applyAlignment="1">
      <alignment horizontal="center"/>
    </xf>
    <xf numFmtId="2" fontId="0" fillId="10" borderId="4" xfId="0" applyNumberFormat="1" applyFont="1" applyFill="1" applyBorder="1" applyAlignment="1">
      <alignment horizontal="center"/>
    </xf>
    <xf numFmtId="2" fontId="0" fillId="11" borderId="6" xfId="0" applyNumberFormat="1" applyFont="1" applyFill="1" applyBorder="1" applyAlignment="1">
      <alignment horizontal="center"/>
    </xf>
    <xf numFmtId="2" fontId="0" fillId="14" borderId="16" xfId="0" applyNumberFormat="1" applyFont="1" applyFill="1" applyBorder="1" applyAlignment="1">
      <alignment horizontal="center" vertical="center"/>
    </xf>
    <xf numFmtId="2" fontId="0" fillId="14" borderId="15" xfId="0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3" fontId="1" fillId="15" borderId="0" xfId="0" applyNumberFormat="1" applyFont="1" applyFill="1" applyAlignment="1">
      <alignment horizontal="center" vertical="center"/>
    </xf>
    <xf numFmtId="4" fontId="1" fillId="15" borderId="0" xfId="0" applyNumberFormat="1" applyFont="1" applyFill="1" applyAlignment="1">
      <alignment horizontal="center" vertical="center"/>
    </xf>
    <xf numFmtId="1" fontId="1" fillId="15" borderId="0" xfId="0" applyNumberFormat="1" applyFont="1" applyFill="1" applyAlignment="1">
      <alignment horizontal="center" vertical="center"/>
    </xf>
    <xf numFmtId="2" fontId="1" fillId="15" borderId="0" xfId="0" applyNumberFormat="1" applyFont="1" applyFill="1" applyAlignment="1">
      <alignment horizontal="center" vertical="center"/>
    </xf>
    <xf numFmtId="2" fontId="0" fillId="18" borderId="1" xfId="0" applyNumberFormat="1" applyFon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2" fontId="1" fillId="15" borderId="1" xfId="0" applyNumberFormat="1" applyFont="1" applyFill="1" applyBorder="1" applyAlignment="1">
      <alignment horizontal="center" vertical="center"/>
    </xf>
    <xf numFmtId="2" fontId="1" fillId="16" borderId="1" xfId="0" applyNumberFormat="1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5" borderId="14" xfId="0" applyFont="1" applyFill="1" applyBorder="1" applyAlignment="1">
      <alignment horizontal="center" vertical="center"/>
    </xf>
    <xf numFmtId="0" fontId="1" fillId="15" borderId="17" xfId="0" applyFont="1" applyFill="1" applyBorder="1" applyAlignment="1">
      <alignment horizontal="center" vertical="center"/>
    </xf>
    <xf numFmtId="0" fontId="1" fillId="15" borderId="19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</cellXfs>
  <cellStyles count="1">
    <cellStyle name="Normal" xfId="0" builtinId="0"/>
  </cellStyles>
  <dxfs count="48">
    <dxf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5C647-DB44-4584-B951-FD6084FC7094}">
  <dimension ref="A2:BW294"/>
  <sheetViews>
    <sheetView zoomScale="40" zoomScaleNormal="40" workbookViewId="0">
      <selection sqref="A1:XFD1048576"/>
    </sheetView>
  </sheetViews>
  <sheetFormatPr defaultColWidth="9.140625" defaultRowHeight="15" x14ac:dyDescent="0.25"/>
  <cols>
    <col min="1" max="1" width="6.85546875" style="53" bestFit="1" customWidth="1"/>
    <col min="2" max="2" width="6.28515625" style="53" bestFit="1" customWidth="1"/>
    <col min="3" max="4" width="9.28515625" style="53" bestFit="1" customWidth="1"/>
    <col min="5" max="5" width="15.85546875" style="18" bestFit="1" customWidth="1"/>
    <col min="6" max="24" width="9.28515625" style="53" customWidth="1"/>
    <col min="25" max="25" width="9.28515625" style="37" customWidth="1"/>
    <col min="26" max="26" width="15.42578125" style="18" customWidth="1"/>
    <col min="27" max="31" width="9.28515625" style="53" customWidth="1"/>
    <col min="32" max="33" width="9.28515625" style="37" customWidth="1"/>
    <col min="34" max="34" width="15.42578125" style="18" bestFit="1" customWidth="1"/>
    <col min="35" max="36" width="9.140625" style="53" customWidth="1"/>
    <col min="37" max="37" width="13.7109375" style="53" customWidth="1"/>
    <col min="38" max="38" width="11.5703125" style="53" customWidth="1"/>
    <col min="39" max="39" width="9.140625" style="53" customWidth="1"/>
    <col min="40" max="40" width="9.140625" style="37" customWidth="1"/>
    <col min="41" max="41" width="9.7109375" style="37" customWidth="1"/>
    <col min="42" max="42" width="15.42578125" style="53" customWidth="1"/>
    <col min="43" max="48" width="9.140625" style="53"/>
    <col min="49" max="49" width="9.7109375" style="37" customWidth="1"/>
    <col min="50" max="52" width="15.42578125" style="53" customWidth="1"/>
    <col min="53" max="56" width="9.140625" style="53"/>
    <col min="57" max="57" width="9.7109375" style="37" customWidth="1"/>
    <col min="58" max="58" width="9.140625" style="53"/>
    <col min="59" max="64" width="9.140625" style="53" customWidth="1"/>
    <col min="65" max="65" width="9.140625" style="37" customWidth="1"/>
    <col min="66" max="66" width="12.42578125" style="22" customWidth="1"/>
    <col min="67" max="67" width="48.140625" style="53" bestFit="1" customWidth="1"/>
    <col min="68" max="68" width="8.7109375" style="18" bestFit="1" customWidth="1"/>
    <col min="69" max="69" width="8.85546875" style="18" bestFit="1" customWidth="1"/>
    <col min="70" max="16384" width="9.140625" style="53"/>
  </cols>
  <sheetData>
    <row r="2" spans="1:75" x14ac:dyDescent="0.25">
      <c r="E2" s="277" t="s">
        <v>19</v>
      </c>
      <c r="F2" s="277"/>
      <c r="G2" s="277"/>
      <c r="H2" s="277"/>
      <c r="I2" s="277"/>
      <c r="J2" s="277"/>
      <c r="K2" s="244" t="s">
        <v>20</v>
      </c>
      <c r="L2" s="245"/>
      <c r="M2" s="245"/>
      <c r="N2" s="245"/>
      <c r="O2" s="245"/>
      <c r="P2" s="245"/>
      <c r="Q2" s="246"/>
      <c r="R2" s="247" t="s">
        <v>11</v>
      </c>
      <c r="S2" s="248"/>
      <c r="T2" s="248"/>
      <c r="U2" s="248"/>
      <c r="V2" s="248"/>
      <c r="W2" s="248"/>
      <c r="X2" s="248"/>
      <c r="Y2" s="249"/>
      <c r="Z2" s="250" t="s">
        <v>10</v>
      </c>
      <c r="AA2" s="251"/>
      <c r="AB2" s="251"/>
      <c r="AC2" s="251"/>
      <c r="AD2" s="251"/>
      <c r="AE2" s="251"/>
      <c r="AF2" s="251"/>
      <c r="AG2" s="252"/>
      <c r="AH2" s="253" t="s">
        <v>24</v>
      </c>
      <c r="AI2" s="254"/>
      <c r="AJ2" s="254"/>
      <c r="AK2" s="254"/>
      <c r="AL2" s="254"/>
      <c r="AM2" s="254"/>
      <c r="AN2" s="254"/>
      <c r="AO2" s="255"/>
      <c r="AP2" s="263" t="s">
        <v>13</v>
      </c>
      <c r="AQ2" s="264"/>
      <c r="AR2" s="264"/>
      <c r="AS2" s="264"/>
      <c r="AT2" s="264"/>
      <c r="AU2" s="264"/>
      <c r="AV2" s="264"/>
      <c r="AW2" s="265"/>
      <c r="AX2" s="236" t="s">
        <v>12</v>
      </c>
      <c r="AY2" s="237"/>
      <c r="AZ2" s="237"/>
      <c r="BA2" s="237"/>
      <c r="BB2" s="237"/>
      <c r="BC2" s="237"/>
      <c r="BD2" s="237"/>
      <c r="BE2" s="238"/>
      <c r="BF2" s="239" t="s">
        <v>14</v>
      </c>
      <c r="BG2" s="240"/>
      <c r="BH2" s="240"/>
      <c r="BI2" s="240"/>
      <c r="BJ2" s="240"/>
      <c r="BK2" s="240"/>
      <c r="BL2" s="240"/>
      <c r="BM2" s="240"/>
    </row>
    <row r="3" spans="1:75" ht="45" x14ac:dyDescent="0.25">
      <c r="A3" s="1" t="s">
        <v>1</v>
      </c>
      <c r="B3" s="1" t="s">
        <v>0</v>
      </c>
      <c r="C3" s="1" t="s">
        <v>2</v>
      </c>
      <c r="D3" s="1" t="s">
        <v>3</v>
      </c>
      <c r="E3" s="57" t="s">
        <v>5</v>
      </c>
      <c r="F3" s="16" t="s">
        <v>6</v>
      </c>
      <c r="G3" s="16" t="s">
        <v>4</v>
      </c>
      <c r="H3" s="17" t="s">
        <v>7</v>
      </c>
      <c r="I3" s="17" t="s">
        <v>8</v>
      </c>
      <c r="J3" s="17" t="s">
        <v>9</v>
      </c>
      <c r="K3" s="14" t="s">
        <v>5</v>
      </c>
      <c r="L3" s="14" t="s">
        <v>6</v>
      </c>
      <c r="M3" s="14" t="s">
        <v>4</v>
      </c>
      <c r="N3" s="15" t="s">
        <v>7</v>
      </c>
      <c r="O3" s="15" t="s">
        <v>8</v>
      </c>
      <c r="P3" s="15" t="s">
        <v>9</v>
      </c>
      <c r="Q3" s="15" t="s">
        <v>21</v>
      </c>
      <c r="R3" s="52" t="s">
        <v>5</v>
      </c>
      <c r="S3" s="52" t="s">
        <v>6</v>
      </c>
      <c r="T3" s="52" t="s">
        <v>4</v>
      </c>
      <c r="U3" s="5" t="s">
        <v>7</v>
      </c>
      <c r="V3" s="5" t="s">
        <v>8</v>
      </c>
      <c r="W3" s="5" t="s">
        <v>9</v>
      </c>
      <c r="X3" s="5" t="s">
        <v>21</v>
      </c>
      <c r="Y3" s="49" t="s">
        <v>22</v>
      </c>
      <c r="Z3" s="21" t="s">
        <v>5</v>
      </c>
      <c r="AA3" s="51" t="s">
        <v>6</v>
      </c>
      <c r="AB3" s="51" t="s">
        <v>4</v>
      </c>
      <c r="AC3" s="6" t="s">
        <v>7</v>
      </c>
      <c r="AD3" s="6" t="s">
        <v>8</v>
      </c>
      <c r="AE3" s="6" t="s">
        <v>9</v>
      </c>
      <c r="AF3" s="40" t="s">
        <v>21</v>
      </c>
      <c r="AG3" s="40" t="s">
        <v>22</v>
      </c>
      <c r="AH3" s="20" t="s">
        <v>5</v>
      </c>
      <c r="AI3" s="50" t="s">
        <v>6</v>
      </c>
      <c r="AJ3" s="50" t="s">
        <v>4</v>
      </c>
      <c r="AK3" s="7" t="s">
        <v>7</v>
      </c>
      <c r="AL3" s="7" t="s">
        <v>8</v>
      </c>
      <c r="AM3" s="7" t="s">
        <v>9</v>
      </c>
      <c r="AN3" s="38" t="s">
        <v>21</v>
      </c>
      <c r="AO3" s="38" t="s">
        <v>22</v>
      </c>
      <c r="AP3" s="8" t="s">
        <v>5</v>
      </c>
      <c r="AQ3" s="8" t="s">
        <v>6</v>
      </c>
      <c r="AR3" s="8" t="s">
        <v>4</v>
      </c>
      <c r="AS3" s="9" t="s">
        <v>7</v>
      </c>
      <c r="AT3" s="9" t="s">
        <v>8</v>
      </c>
      <c r="AU3" s="9" t="s">
        <v>9</v>
      </c>
      <c r="AV3" s="9" t="s">
        <v>21</v>
      </c>
      <c r="AW3" s="48" t="s">
        <v>22</v>
      </c>
      <c r="AX3" s="10" t="s">
        <v>5</v>
      </c>
      <c r="AY3" s="10" t="s">
        <v>6</v>
      </c>
      <c r="AZ3" s="10" t="s">
        <v>4</v>
      </c>
      <c r="BA3" s="11" t="s">
        <v>7</v>
      </c>
      <c r="BB3" s="11" t="s">
        <v>8</v>
      </c>
      <c r="BC3" s="11" t="s">
        <v>9</v>
      </c>
      <c r="BD3" s="11" t="s">
        <v>21</v>
      </c>
      <c r="BE3" s="47" t="s">
        <v>22</v>
      </c>
      <c r="BF3" s="12" t="s">
        <v>5</v>
      </c>
      <c r="BG3" s="12" t="s">
        <v>6</v>
      </c>
      <c r="BH3" s="12" t="s">
        <v>4</v>
      </c>
      <c r="BI3" s="13" t="s">
        <v>7</v>
      </c>
      <c r="BJ3" s="13" t="s">
        <v>8</v>
      </c>
      <c r="BK3" s="13" t="s">
        <v>9</v>
      </c>
      <c r="BL3" s="13" t="s">
        <v>21</v>
      </c>
      <c r="BM3" s="45" t="s">
        <v>22</v>
      </c>
      <c r="BN3" s="23" t="s">
        <v>17</v>
      </c>
      <c r="BO3" s="1" t="s">
        <v>18</v>
      </c>
      <c r="BP3" s="19" t="s">
        <v>15</v>
      </c>
      <c r="BQ3" s="19" t="s">
        <v>16</v>
      </c>
    </row>
    <row r="4" spans="1:75" x14ac:dyDescent="0.25">
      <c r="A4" s="278">
        <v>3</v>
      </c>
      <c r="B4" s="273">
        <v>5</v>
      </c>
      <c r="C4" s="273">
        <v>5</v>
      </c>
      <c r="D4" s="50">
        <v>1</v>
      </c>
      <c r="E4" s="61"/>
      <c r="F4" s="63"/>
      <c r="G4" s="63"/>
      <c r="H4" s="63"/>
      <c r="I4" s="63"/>
      <c r="J4" s="63"/>
      <c r="K4" s="14"/>
      <c r="L4" s="14"/>
      <c r="M4" s="14"/>
      <c r="N4" s="14"/>
      <c r="O4" s="14"/>
      <c r="P4" s="14"/>
      <c r="Q4" s="14"/>
      <c r="R4" s="52"/>
      <c r="S4" s="52"/>
      <c r="T4" s="52"/>
      <c r="U4" s="52"/>
      <c r="V4" s="52"/>
      <c r="W4" s="52"/>
      <c r="X4" s="52"/>
      <c r="Y4" s="46" t="str">
        <f>IF(OR(ISBLANK(R4), ISBLANK(BN4)), "", 100*((R4-BN4)/BN4))</f>
        <v/>
      </c>
      <c r="Z4" s="61"/>
      <c r="AA4" s="63"/>
      <c r="AB4" s="63"/>
      <c r="AC4" s="63"/>
      <c r="AD4" s="63"/>
      <c r="AE4" s="63"/>
      <c r="AF4" s="66"/>
      <c r="AG4" s="46" t="str">
        <f t="shared" ref="AG4:AG79" si="0">IF(OR(ISBLANK(Z4), ISBLANK(BN4)), "", 100*((Z4-BN4)/BN4))</f>
        <v/>
      </c>
      <c r="AH4" s="61"/>
      <c r="AI4" s="63"/>
      <c r="AJ4" s="63"/>
      <c r="AK4" s="63"/>
      <c r="AL4" s="63"/>
      <c r="AM4" s="63"/>
      <c r="AN4" s="66"/>
      <c r="AO4" s="46" t="str">
        <f>IF(OR(ISBLANK(AH4), ISBLANK(BN4)), "", 100*((AH4-BN4)/BN4))</f>
        <v/>
      </c>
      <c r="AP4" s="8"/>
      <c r="AQ4" s="8"/>
      <c r="AR4" s="8"/>
      <c r="AS4" s="8"/>
      <c r="AT4" s="8"/>
      <c r="AU4" s="8"/>
      <c r="AV4" s="8"/>
      <c r="AW4" s="46" t="str">
        <f>IF(OR(ISBLANK(AP4), ISBLANK(BN4)), "", 100*((AP4-BN4)/BN4))</f>
        <v/>
      </c>
      <c r="AX4" s="10"/>
      <c r="AY4" s="10"/>
      <c r="AZ4" s="10"/>
      <c r="BA4" s="10"/>
      <c r="BB4" s="10"/>
      <c r="BC4" s="10"/>
      <c r="BD4" s="10"/>
      <c r="BE4" s="46" t="str">
        <f>IF(OR(ISBLANK(AX4), ISBLANK(BN4)), "", 100*((AX4-BN4)/BN4))</f>
        <v/>
      </c>
      <c r="BF4" s="12"/>
      <c r="BG4" s="12"/>
      <c r="BH4" s="12"/>
      <c r="BI4" s="12"/>
      <c r="BJ4" s="12"/>
      <c r="BK4" s="12"/>
      <c r="BL4" s="12"/>
      <c r="BM4" s="46" t="str">
        <f>IF(OR(ISBLANK(BF4), ISBLANK(BV4)), "", 100*((BF4-BV4)/BV4))</f>
        <v/>
      </c>
      <c r="BN4" s="24">
        <f t="shared" ref="BN4:BN79" si="1">MIN(E4,K4,R4,Z4,AH4,AP4,AX4,BF4)</f>
        <v>0</v>
      </c>
      <c r="BO4" s="50" t="str">
        <f t="shared" ref="BO4:BO79" si="2">IF(BN4=E4, $E$2, IF(BN4=K4, $K$2, IF(BN4=R4, $R$2, IF(BN4=Z4, $Z$2, IF(BN4=AH4, $AH$2, IF(BN4=AP4, $AP$2, IF(BN4=AX4, $AX$2, $BF$2)))))))</f>
        <v>Average</v>
      </c>
      <c r="BP4" s="20" t="str">
        <f>IF(OR(ISBLANK(E4), ISBLANK(Z4)), "", IFERROR(((E4-Z4)/E4)*100, ""))</f>
        <v/>
      </c>
      <c r="BQ4" s="20" t="str">
        <f>IF(OR(ISBLANK(Z4), ISBLANK(K4)), "", IFERROR(((Z4-K4)/K4)*100, ""))</f>
        <v/>
      </c>
      <c r="BR4" s="2"/>
      <c r="BS4" s="2"/>
      <c r="BT4" s="2"/>
      <c r="BU4" s="2"/>
      <c r="BV4" s="2"/>
      <c r="BW4" s="2"/>
    </row>
    <row r="5" spans="1:75" x14ac:dyDescent="0.25">
      <c r="A5" s="279"/>
      <c r="B5" s="274"/>
      <c r="C5" s="274"/>
      <c r="D5" s="50">
        <v>2</v>
      </c>
      <c r="E5" s="62"/>
      <c r="F5" s="64"/>
      <c r="G5" s="64"/>
      <c r="H5" s="64"/>
      <c r="I5" s="64"/>
      <c r="J5" s="64"/>
      <c r="K5" s="14"/>
      <c r="L5" s="14"/>
      <c r="M5" s="14"/>
      <c r="N5" s="14"/>
      <c r="O5" s="14"/>
      <c r="P5" s="14"/>
      <c r="Q5" s="14"/>
      <c r="R5" s="52"/>
      <c r="S5" s="52"/>
      <c r="T5" s="52"/>
      <c r="U5" s="52"/>
      <c r="V5" s="52"/>
      <c r="W5" s="52"/>
      <c r="X5" s="52"/>
      <c r="Y5" s="46" t="str">
        <f t="shared" ref="Y5:Y80" si="3">IF(OR(ISBLANK(R5), ISBLANK(BN5)), "", 100*((R5-BN5)/BN5))</f>
        <v/>
      </c>
      <c r="Z5" s="62"/>
      <c r="AA5" s="64"/>
      <c r="AB5" s="64"/>
      <c r="AC5" s="64"/>
      <c r="AD5" s="64"/>
      <c r="AE5" s="64"/>
      <c r="AF5" s="67"/>
      <c r="AG5" s="46" t="str">
        <f t="shared" si="0"/>
        <v/>
      </c>
      <c r="AH5" s="62"/>
      <c r="AI5" s="64"/>
      <c r="AJ5" s="64"/>
      <c r="AK5" s="64"/>
      <c r="AL5" s="64"/>
      <c r="AM5" s="64"/>
      <c r="AN5" s="67"/>
      <c r="AO5" s="46" t="str">
        <f t="shared" ref="AO5:AO80" si="4">IF(OR(ISBLANK(AH5), ISBLANK(BN5)), "", 100*((AH5-BN5)/BN5))</f>
        <v/>
      </c>
      <c r="AP5" s="8"/>
      <c r="AQ5" s="8"/>
      <c r="AR5" s="8"/>
      <c r="AS5" s="8"/>
      <c r="AT5" s="8"/>
      <c r="AU5" s="8"/>
      <c r="AV5" s="8"/>
      <c r="AW5" s="46" t="str">
        <f t="shared" ref="AW5:AW80" si="5">IF(OR(ISBLANK(AP5), ISBLANK(BN5)), "", 100*((AP5-BN5)/BN5))</f>
        <v/>
      </c>
      <c r="AX5" s="10"/>
      <c r="AY5" s="10"/>
      <c r="AZ5" s="10"/>
      <c r="BA5" s="10"/>
      <c r="BB5" s="10"/>
      <c r="BC5" s="10"/>
      <c r="BD5" s="10"/>
      <c r="BE5" s="46" t="str">
        <f t="shared" ref="BE5:BE80" si="6">IF(OR(ISBLANK(AX5), ISBLANK(BN5)), "", 100*((AX5-BN5)/BN5))</f>
        <v/>
      </c>
      <c r="BF5" s="12"/>
      <c r="BG5" s="12"/>
      <c r="BH5" s="12"/>
      <c r="BI5" s="12"/>
      <c r="BJ5" s="12"/>
      <c r="BK5" s="12"/>
      <c r="BL5" s="12"/>
      <c r="BM5" s="46" t="str">
        <f t="shared" ref="BM5:BM80" si="7">IF(OR(ISBLANK(BF5), ISBLANK(BV5)), "", 100*((BF5-BV5)/BV5))</f>
        <v/>
      </c>
      <c r="BN5" s="24">
        <f t="shared" si="1"/>
        <v>0</v>
      </c>
      <c r="BO5" s="50" t="str">
        <f t="shared" si="2"/>
        <v>Average</v>
      </c>
      <c r="BP5" s="20" t="str">
        <f>IF(OR(ISBLANK(E5), ISBLANK(Z5)), "", IFERROR(((E5-Z5)/E5)*100, ""))</f>
        <v/>
      </c>
      <c r="BQ5" s="20" t="str">
        <f t="shared" ref="BQ5:BQ80" si="8">IF(OR(ISBLANK(Z5), ISBLANK(K5)), "", IFERROR(((Z5-K5)/K5)*100, ""))</f>
        <v/>
      </c>
      <c r="BR5" s="2"/>
      <c r="BS5" s="2"/>
      <c r="BT5" s="2"/>
      <c r="BU5" s="2"/>
      <c r="BV5" s="2"/>
      <c r="BW5" s="2"/>
    </row>
    <row r="6" spans="1:75" x14ac:dyDescent="0.25">
      <c r="A6" s="279"/>
      <c r="B6" s="274"/>
      <c r="C6" s="274"/>
      <c r="D6" s="50">
        <v>3</v>
      </c>
      <c r="E6" s="61"/>
      <c r="F6" s="63"/>
      <c r="G6" s="63"/>
      <c r="H6" s="63"/>
      <c r="I6" s="63"/>
      <c r="J6" s="63"/>
      <c r="K6" s="14"/>
      <c r="L6" s="14"/>
      <c r="M6" s="14"/>
      <c r="N6" s="14"/>
      <c r="O6" s="14"/>
      <c r="P6" s="14"/>
      <c r="Q6" s="14"/>
      <c r="R6" s="52"/>
      <c r="S6" s="52"/>
      <c r="T6" s="52"/>
      <c r="U6" s="52"/>
      <c r="V6" s="52"/>
      <c r="W6" s="52"/>
      <c r="X6" s="52"/>
      <c r="Y6" s="46" t="str">
        <f t="shared" si="3"/>
        <v/>
      </c>
      <c r="Z6" s="61"/>
      <c r="AA6" s="63"/>
      <c r="AB6" s="63"/>
      <c r="AC6" s="63"/>
      <c r="AD6" s="63"/>
      <c r="AE6" s="63"/>
      <c r="AF6" s="66"/>
      <c r="AG6" s="46" t="str">
        <f t="shared" si="0"/>
        <v/>
      </c>
      <c r="AH6" s="61"/>
      <c r="AI6" s="63"/>
      <c r="AJ6" s="63"/>
      <c r="AK6" s="63"/>
      <c r="AL6" s="63"/>
      <c r="AM6" s="63"/>
      <c r="AN6" s="66"/>
      <c r="AO6" s="46" t="str">
        <f t="shared" si="4"/>
        <v/>
      </c>
      <c r="AP6" s="8"/>
      <c r="AQ6" s="8"/>
      <c r="AR6" s="8"/>
      <c r="AS6" s="8"/>
      <c r="AT6" s="8"/>
      <c r="AU6" s="8"/>
      <c r="AV6" s="8"/>
      <c r="AW6" s="46" t="str">
        <f t="shared" si="5"/>
        <v/>
      </c>
      <c r="AX6" s="10"/>
      <c r="AY6" s="10"/>
      <c r="AZ6" s="10"/>
      <c r="BA6" s="10"/>
      <c r="BB6" s="10"/>
      <c r="BC6" s="10"/>
      <c r="BD6" s="10"/>
      <c r="BE6" s="46" t="str">
        <f t="shared" si="6"/>
        <v/>
      </c>
      <c r="BF6" s="12"/>
      <c r="BG6" s="12"/>
      <c r="BH6" s="12"/>
      <c r="BI6" s="12"/>
      <c r="BJ6" s="12"/>
      <c r="BK6" s="12"/>
      <c r="BL6" s="12"/>
      <c r="BM6" s="46" t="str">
        <f t="shared" si="7"/>
        <v/>
      </c>
      <c r="BN6" s="24">
        <f t="shared" si="1"/>
        <v>0</v>
      </c>
      <c r="BO6" s="50" t="str">
        <f t="shared" si="2"/>
        <v>Average</v>
      </c>
      <c r="BP6" s="20" t="str">
        <f t="shared" ref="BP6:BP82" si="9">IF(OR(ISBLANK(E6), ISBLANK(Z6)), "", IFERROR(((E6-Z6)/E6)*100, ""))</f>
        <v/>
      </c>
      <c r="BQ6" s="20" t="str">
        <f t="shared" si="8"/>
        <v/>
      </c>
      <c r="BR6" s="2"/>
      <c r="BS6" s="2"/>
      <c r="BT6" s="2"/>
      <c r="BU6" s="2"/>
      <c r="BV6" s="2"/>
      <c r="BW6" s="2"/>
    </row>
    <row r="7" spans="1:75" x14ac:dyDescent="0.25">
      <c r="A7" s="279"/>
      <c r="B7" s="274"/>
      <c r="C7" s="274"/>
      <c r="D7" s="50">
        <v>4</v>
      </c>
      <c r="E7" s="62"/>
      <c r="F7" s="64"/>
      <c r="G7" s="64"/>
      <c r="H7" s="64"/>
      <c r="I7" s="64"/>
      <c r="J7" s="64"/>
      <c r="K7" s="14"/>
      <c r="L7" s="14"/>
      <c r="M7" s="14"/>
      <c r="N7" s="14"/>
      <c r="O7" s="14"/>
      <c r="P7" s="14"/>
      <c r="Q7" s="14"/>
      <c r="R7" s="52"/>
      <c r="S7" s="52"/>
      <c r="T7" s="52"/>
      <c r="U7" s="52"/>
      <c r="V7" s="52"/>
      <c r="W7" s="52"/>
      <c r="X7" s="52"/>
      <c r="Y7" s="46" t="str">
        <f t="shared" si="3"/>
        <v/>
      </c>
      <c r="Z7" s="62"/>
      <c r="AA7" s="64"/>
      <c r="AB7" s="64"/>
      <c r="AC7" s="64"/>
      <c r="AD7" s="64"/>
      <c r="AE7" s="64"/>
      <c r="AF7" s="67"/>
      <c r="AG7" s="46" t="str">
        <f t="shared" si="0"/>
        <v/>
      </c>
      <c r="AH7" s="62"/>
      <c r="AI7" s="64"/>
      <c r="AJ7" s="64"/>
      <c r="AK7" s="64"/>
      <c r="AL7" s="64"/>
      <c r="AM7" s="64"/>
      <c r="AN7" s="67"/>
      <c r="AO7" s="46" t="str">
        <f t="shared" si="4"/>
        <v/>
      </c>
      <c r="AP7" s="8"/>
      <c r="AQ7" s="8"/>
      <c r="AR7" s="8"/>
      <c r="AS7" s="8"/>
      <c r="AT7" s="8"/>
      <c r="AU7" s="8"/>
      <c r="AV7" s="8"/>
      <c r="AW7" s="46" t="str">
        <f t="shared" si="5"/>
        <v/>
      </c>
      <c r="AX7" s="10"/>
      <c r="AY7" s="10"/>
      <c r="AZ7" s="10"/>
      <c r="BA7" s="10"/>
      <c r="BB7" s="10"/>
      <c r="BC7" s="10"/>
      <c r="BD7" s="10"/>
      <c r="BE7" s="46" t="str">
        <f t="shared" si="6"/>
        <v/>
      </c>
      <c r="BF7" s="12"/>
      <c r="BG7" s="12"/>
      <c r="BH7" s="12"/>
      <c r="BI7" s="12"/>
      <c r="BJ7" s="12"/>
      <c r="BK7" s="12"/>
      <c r="BL7" s="12"/>
      <c r="BM7" s="46" t="str">
        <f t="shared" si="7"/>
        <v/>
      </c>
      <c r="BN7" s="24">
        <f t="shared" si="1"/>
        <v>0</v>
      </c>
      <c r="BO7" s="50" t="str">
        <f t="shared" si="2"/>
        <v>Average</v>
      </c>
      <c r="BP7" s="20" t="str">
        <f t="shared" si="9"/>
        <v/>
      </c>
      <c r="BQ7" s="20" t="str">
        <f t="shared" si="8"/>
        <v/>
      </c>
      <c r="BR7" s="2"/>
      <c r="BS7" s="2"/>
      <c r="BT7" s="2"/>
      <c r="BU7" s="2"/>
      <c r="BV7" s="2"/>
      <c r="BW7" s="2"/>
    </row>
    <row r="8" spans="1:75" x14ac:dyDescent="0.25">
      <c r="A8" s="279"/>
      <c r="B8" s="274"/>
      <c r="C8" s="274"/>
      <c r="D8" s="50">
        <v>5</v>
      </c>
      <c r="E8" s="61"/>
      <c r="F8" s="63"/>
      <c r="G8" s="63"/>
      <c r="H8" s="63"/>
      <c r="I8" s="63"/>
      <c r="J8" s="63"/>
      <c r="K8" s="14"/>
      <c r="L8" s="14"/>
      <c r="M8" s="14"/>
      <c r="N8" s="14"/>
      <c r="O8" s="14"/>
      <c r="P8" s="14"/>
      <c r="Q8" s="14"/>
      <c r="R8" s="52"/>
      <c r="S8" s="52"/>
      <c r="T8" s="52"/>
      <c r="U8" s="52"/>
      <c r="V8" s="52"/>
      <c r="W8" s="52"/>
      <c r="X8" s="52"/>
      <c r="Y8" s="46" t="str">
        <f t="shared" si="3"/>
        <v/>
      </c>
      <c r="Z8" s="61"/>
      <c r="AA8" s="63"/>
      <c r="AB8" s="63"/>
      <c r="AC8" s="63"/>
      <c r="AD8" s="63"/>
      <c r="AE8" s="63"/>
      <c r="AF8" s="66"/>
      <c r="AG8" s="46" t="str">
        <f t="shared" si="0"/>
        <v/>
      </c>
      <c r="AH8" s="61"/>
      <c r="AI8" s="63"/>
      <c r="AJ8" s="63"/>
      <c r="AK8" s="63"/>
      <c r="AL8" s="63"/>
      <c r="AM8" s="63"/>
      <c r="AN8" s="66"/>
      <c r="AO8" s="46" t="str">
        <f t="shared" si="4"/>
        <v/>
      </c>
      <c r="AP8" s="8"/>
      <c r="AQ8" s="8"/>
      <c r="AR8" s="8"/>
      <c r="AS8" s="8"/>
      <c r="AT8" s="8"/>
      <c r="AU8" s="8"/>
      <c r="AV8" s="8"/>
      <c r="AW8" s="46" t="str">
        <f t="shared" si="5"/>
        <v/>
      </c>
      <c r="AX8" s="10"/>
      <c r="AY8" s="10"/>
      <c r="AZ8" s="10"/>
      <c r="BA8" s="10"/>
      <c r="BB8" s="10"/>
      <c r="BC8" s="10"/>
      <c r="BD8" s="10"/>
      <c r="BE8" s="46" t="str">
        <f t="shared" si="6"/>
        <v/>
      </c>
      <c r="BF8" s="12"/>
      <c r="BG8" s="12"/>
      <c r="BH8" s="12"/>
      <c r="BI8" s="12"/>
      <c r="BJ8" s="12"/>
      <c r="BK8" s="12"/>
      <c r="BL8" s="12"/>
      <c r="BM8" s="46" t="str">
        <f t="shared" si="7"/>
        <v/>
      </c>
      <c r="BN8" s="24">
        <f t="shared" si="1"/>
        <v>0</v>
      </c>
      <c r="BO8" s="50" t="str">
        <f t="shared" si="2"/>
        <v>Average</v>
      </c>
      <c r="BP8" s="20" t="str">
        <f t="shared" si="9"/>
        <v/>
      </c>
      <c r="BQ8" s="20" t="str">
        <f t="shared" si="8"/>
        <v/>
      </c>
      <c r="BR8" s="2"/>
      <c r="BS8" s="2"/>
      <c r="BT8" s="2"/>
      <c r="BU8" s="2"/>
      <c r="BV8" s="2"/>
      <c r="BW8" s="2"/>
    </row>
    <row r="9" spans="1:75" x14ac:dyDescent="0.25">
      <c r="A9" s="279"/>
      <c r="B9" s="274"/>
      <c r="C9" s="275"/>
      <c r="D9" s="50" t="s">
        <v>23</v>
      </c>
      <c r="E9" s="82" t="str">
        <f>IFERROR(AVERAGE(E4:E8),"")</f>
        <v/>
      </c>
      <c r="F9" s="82" t="str">
        <f t="shared" ref="F9:BQ9" si="10">IFERROR(AVERAGE(F4:F8),"")</f>
        <v/>
      </c>
      <c r="G9" s="82" t="str">
        <f t="shared" si="10"/>
        <v/>
      </c>
      <c r="H9" s="82" t="str">
        <f t="shared" si="10"/>
        <v/>
      </c>
      <c r="I9" s="82" t="str">
        <f t="shared" si="10"/>
        <v/>
      </c>
      <c r="J9" s="82" t="str">
        <f t="shared" si="10"/>
        <v/>
      </c>
      <c r="K9" s="82" t="str">
        <f t="shared" si="10"/>
        <v/>
      </c>
      <c r="L9" s="82" t="str">
        <f t="shared" si="10"/>
        <v/>
      </c>
      <c r="M9" s="82" t="str">
        <f t="shared" si="10"/>
        <v/>
      </c>
      <c r="N9" s="82" t="str">
        <f t="shared" si="10"/>
        <v/>
      </c>
      <c r="O9" s="82" t="str">
        <f t="shared" si="10"/>
        <v/>
      </c>
      <c r="P9" s="82" t="str">
        <f t="shared" si="10"/>
        <v/>
      </c>
      <c r="Q9" s="82" t="str">
        <f t="shared" si="10"/>
        <v/>
      </c>
      <c r="R9" s="82" t="str">
        <f t="shared" si="10"/>
        <v/>
      </c>
      <c r="S9" s="82" t="str">
        <f t="shared" si="10"/>
        <v/>
      </c>
      <c r="T9" s="82" t="str">
        <f t="shared" si="10"/>
        <v/>
      </c>
      <c r="U9" s="82" t="str">
        <f t="shared" si="10"/>
        <v/>
      </c>
      <c r="V9" s="82" t="str">
        <f t="shared" si="10"/>
        <v/>
      </c>
      <c r="W9" s="82" t="str">
        <f t="shared" si="10"/>
        <v/>
      </c>
      <c r="X9" s="82" t="str">
        <f t="shared" si="10"/>
        <v/>
      </c>
      <c r="Y9" s="82" t="str">
        <f t="shared" si="10"/>
        <v/>
      </c>
      <c r="Z9" s="82" t="str">
        <f t="shared" si="10"/>
        <v/>
      </c>
      <c r="AA9" s="82" t="str">
        <f t="shared" si="10"/>
        <v/>
      </c>
      <c r="AB9" s="82" t="str">
        <f t="shared" si="10"/>
        <v/>
      </c>
      <c r="AC9" s="82" t="str">
        <f t="shared" si="10"/>
        <v/>
      </c>
      <c r="AD9" s="82" t="str">
        <f t="shared" si="10"/>
        <v/>
      </c>
      <c r="AE9" s="82" t="str">
        <f t="shared" si="10"/>
        <v/>
      </c>
      <c r="AF9" s="82" t="str">
        <f t="shared" si="10"/>
        <v/>
      </c>
      <c r="AG9" s="82" t="str">
        <f t="shared" si="10"/>
        <v/>
      </c>
      <c r="AH9" s="82" t="str">
        <f t="shared" si="10"/>
        <v/>
      </c>
      <c r="AI9" s="82" t="str">
        <f t="shared" si="10"/>
        <v/>
      </c>
      <c r="AJ9" s="82" t="str">
        <f t="shared" si="10"/>
        <v/>
      </c>
      <c r="AK9" s="82" t="str">
        <f t="shared" si="10"/>
        <v/>
      </c>
      <c r="AL9" s="82" t="str">
        <f t="shared" si="10"/>
        <v/>
      </c>
      <c r="AM9" s="82" t="str">
        <f t="shared" si="10"/>
        <v/>
      </c>
      <c r="AN9" s="82" t="str">
        <f t="shared" si="10"/>
        <v/>
      </c>
      <c r="AO9" s="82" t="str">
        <f t="shared" si="10"/>
        <v/>
      </c>
      <c r="AP9" s="82" t="str">
        <f t="shared" si="10"/>
        <v/>
      </c>
      <c r="AQ9" s="82" t="str">
        <f t="shared" si="10"/>
        <v/>
      </c>
      <c r="AR9" s="82" t="str">
        <f t="shared" si="10"/>
        <v/>
      </c>
      <c r="AS9" s="82" t="str">
        <f t="shared" si="10"/>
        <v/>
      </c>
      <c r="AT9" s="82" t="str">
        <f t="shared" si="10"/>
        <v/>
      </c>
      <c r="AU9" s="82" t="str">
        <f t="shared" si="10"/>
        <v/>
      </c>
      <c r="AV9" s="82" t="str">
        <f t="shared" si="10"/>
        <v/>
      </c>
      <c r="AW9" s="82" t="str">
        <f t="shared" si="10"/>
        <v/>
      </c>
      <c r="AX9" s="82" t="str">
        <f t="shared" si="10"/>
        <v/>
      </c>
      <c r="AY9" s="82" t="str">
        <f t="shared" si="10"/>
        <v/>
      </c>
      <c r="AZ9" s="82" t="str">
        <f t="shared" si="10"/>
        <v/>
      </c>
      <c r="BA9" s="82" t="str">
        <f t="shared" si="10"/>
        <v/>
      </c>
      <c r="BB9" s="82" t="str">
        <f t="shared" si="10"/>
        <v/>
      </c>
      <c r="BC9" s="82" t="str">
        <f t="shared" si="10"/>
        <v/>
      </c>
      <c r="BD9" s="82" t="str">
        <f t="shared" si="10"/>
        <v/>
      </c>
      <c r="BE9" s="82" t="str">
        <f t="shared" si="10"/>
        <v/>
      </c>
      <c r="BF9" s="82" t="str">
        <f t="shared" si="10"/>
        <v/>
      </c>
      <c r="BG9" s="82" t="str">
        <f t="shared" si="10"/>
        <v/>
      </c>
      <c r="BH9" s="82" t="str">
        <f t="shared" si="10"/>
        <v/>
      </c>
      <c r="BI9" s="82" t="str">
        <f t="shared" si="10"/>
        <v/>
      </c>
      <c r="BJ9" s="82" t="str">
        <f t="shared" si="10"/>
        <v/>
      </c>
      <c r="BK9" s="82" t="str">
        <f t="shared" si="10"/>
        <v/>
      </c>
      <c r="BL9" s="82" t="str">
        <f t="shared" si="10"/>
        <v/>
      </c>
      <c r="BM9" s="82" t="str">
        <f t="shared" si="10"/>
        <v/>
      </c>
      <c r="BN9" s="82">
        <f t="shared" si="10"/>
        <v>0</v>
      </c>
      <c r="BO9" s="82" t="str">
        <f t="shared" si="10"/>
        <v/>
      </c>
      <c r="BP9" s="82" t="str">
        <f t="shared" si="10"/>
        <v/>
      </c>
      <c r="BQ9" s="82" t="str">
        <f t="shared" si="10"/>
        <v/>
      </c>
      <c r="BR9" s="2"/>
      <c r="BS9" s="2"/>
      <c r="BT9" s="2"/>
      <c r="BU9" s="2"/>
      <c r="BV9" s="2"/>
      <c r="BW9" s="2"/>
    </row>
    <row r="10" spans="1:75" x14ac:dyDescent="0.25">
      <c r="A10" s="279"/>
      <c r="B10" s="274"/>
      <c r="C10" s="273">
        <v>10</v>
      </c>
      <c r="D10" s="50">
        <v>1</v>
      </c>
      <c r="E10" s="61"/>
      <c r="F10" s="63"/>
      <c r="G10" s="63"/>
      <c r="H10" s="63"/>
      <c r="I10" s="63"/>
      <c r="J10" s="63"/>
      <c r="K10" s="14"/>
      <c r="L10" s="14"/>
      <c r="M10" s="14"/>
      <c r="N10" s="14"/>
      <c r="O10" s="14"/>
      <c r="P10" s="14"/>
      <c r="Q10" s="14"/>
      <c r="R10" s="52"/>
      <c r="S10" s="52"/>
      <c r="T10" s="52"/>
      <c r="U10" s="52"/>
      <c r="V10" s="52"/>
      <c r="W10" s="52"/>
      <c r="X10" s="52"/>
      <c r="Y10" s="46" t="str">
        <f t="shared" si="3"/>
        <v/>
      </c>
      <c r="Z10" s="61"/>
      <c r="AA10" s="63"/>
      <c r="AB10" s="63"/>
      <c r="AC10" s="63"/>
      <c r="AD10" s="63"/>
      <c r="AE10" s="63"/>
      <c r="AF10" s="66"/>
      <c r="AG10" s="46" t="str">
        <f t="shared" si="0"/>
        <v/>
      </c>
      <c r="AH10" s="61"/>
      <c r="AI10" s="63"/>
      <c r="AJ10" s="63"/>
      <c r="AK10" s="63"/>
      <c r="AL10" s="63"/>
      <c r="AM10" s="63"/>
      <c r="AN10" s="66"/>
      <c r="AO10" s="46" t="str">
        <f t="shared" si="4"/>
        <v/>
      </c>
      <c r="AP10" s="8"/>
      <c r="AQ10" s="8"/>
      <c r="AR10" s="8"/>
      <c r="AS10" s="8"/>
      <c r="AT10" s="8"/>
      <c r="AU10" s="8"/>
      <c r="AV10" s="8"/>
      <c r="AW10" s="46" t="str">
        <f t="shared" si="5"/>
        <v/>
      </c>
      <c r="AX10" s="10"/>
      <c r="AY10" s="10"/>
      <c r="AZ10" s="10"/>
      <c r="BA10" s="10"/>
      <c r="BB10" s="10"/>
      <c r="BC10" s="10"/>
      <c r="BD10" s="10"/>
      <c r="BE10" s="46" t="str">
        <f t="shared" si="6"/>
        <v/>
      </c>
      <c r="BF10" s="12"/>
      <c r="BG10" s="12"/>
      <c r="BH10" s="12"/>
      <c r="BI10" s="12"/>
      <c r="BJ10" s="12"/>
      <c r="BK10" s="12"/>
      <c r="BL10" s="12"/>
      <c r="BM10" s="46" t="str">
        <f t="shared" si="7"/>
        <v/>
      </c>
      <c r="BN10" s="24">
        <f t="shared" si="1"/>
        <v>0</v>
      </c>
      <c r="BO10" s="50" t="str">
        <f t="shared" si="2"/>
        <v>Average</v>
      </c>
      <c r="BP10" s="20" t="str">
        <f t="shared" si="9"/>
        <v/>
      </c>
      <c r="BQ10" s="20" t="str">
        <f t="shared" si="8"/>
        <v/>
      </c>
      <c r="BR10" s="2"/>
      <c r="BS10" s="2"/>
      <c r="BT10" s="2"/>
      <c r="BU10" s="2"/>
      <c r="BV10" s="2"/>
      <c r="BW10" s="2"/>
    </row>
    <row r="11" spans="1:75" x14ac:dyDescent="0.25">
      <c r="A11" s="279"/>
      <c r="B11" s="274"/>
      <c r="C11" s="274"/>
      <c r="D11" s="50">
        <v>2</v>
      </c>
      <c r="E11" s="62"/>
      <c r="F11" s="64"/>
      <c r="G11" s="64"/>
      <c r="H11" s="64"/>
      <c r="I11" s="64"/>
      <c r="J11" s="64"/>
      <c r="K11" s="14"/>
      <c r="L11" s="14"/>
      <c r="M11" s="14"/>
      <c r="N11" s="14"/>
      <c r="O11" s="14"/>
      <c r="P11" s="14"/>
      <c r="Q11" s="14"/>
      <c r="R11" s="52"/>
      <c r="S11" s="52"/>
      <c r="T11" s="52"/>
      <c r="U11" s="52"/>
      <c r="V11" s="52"/>
      <c r="W11" s="52"/>
      <c r="X11" s="52"/>
      <c r="Y11" s="46" t="str">
        <f t="shared" si="3"/>
        <v/>
      </c>
      <c r="Z11" s="62"/>
      <c r="AA11" s="64"/>
      <c r="AB11" s="64"/>
      <c r="AC11" s="64"/>
      <c r="AD11" s="64"/>
      <c r="AE11" s="64"/>
      <c r="AF11" s="67"/>
      <c r="AG11" s="46" t="str">
        <f t="shared" si="0"/>
        <v/>
      </c>
      <c r="AH11" s="62"/>
      <c r="AI11" s="64"/>
      <c r="AJ11" s="64"/>
      <c r="AK11" s="64"/>
      <c r="AL11" s="64"/>
      <c r="AM11" s="64"/>
      <c r="AN11" s="67"/>
      <c r="AO11" s="46" t="str">
        <f t="shared" si="4"/>
        <v/>
      </c>
      <c r="AP11" s="8"/>
      <c r="AQ11" s="8"/>
      <c r="AR11" s="8"/>
      <c r="AS11" s="8"/>
      <c r="AT11" s="8"/>
      <c r="AU11" s="8"/>
      <c r="AV11" s="8"/>
      <c r="AW11" s="46" t="str">
        <f t="shared" si="5"/>
        <v/>
      </c>
      <c r="AX11" s="10"/>
      <c r="AY11" s="10"/>
      <c r="AZ11" s="10"/>
      <c r="BA11" s="10"/>
      <c r="BB11" s="10"/>
      <c r="BC11" s="10"/>
      <c r="BD11" s="10"/>
      <c r="BE11" s="46" t="str">
        <f t="shared" si="6"/>
        <v/>
      </c>
      <c r="BF11" s="12"/>
      <c r="BG11" s="12"/>
      <c r="BH11" s="12"/>
      <c r="BI11" s="12"/>
      <c r="BJ11" s="12"/>
      <c r="BK11" s="12"/>
      <c r="BL11" s="12"/>
      <c r="BM11" s="46" t="str">
        <f t="shared" si="7"/>
        <v/>
      </c>
      <c r="BN11" s="24">
        <f t="shared" si="1"/>
        <v>0</v>
      </c>
      <c r="BO11" s="50" t="str">
        <f t="shared" si="2"/>
        <v>Average</v>
      </c>
      <c r="BP11" s="20" t="str">
        <f t="shared" si="9"/>
        <v/>
      </c>
      <c r="BQ11" s="20" t="str">
        <f t="shared" si="8"/>
        <v/>
      </c>
      <c r="BR11" s="2"/>
      <c r="BS11" s="2"/>
      <c r="BT11" s="2"/>
      <c r="BU11" s="2"/>
      <c r="BV11" s="2"/>
      <c r="BW11" s="2"/>
    </row>
    <row r="12" spans="1:75" x14ac:dyDescent="0.25">
      <c r="A12" s="279"/>
      <c r="B12" s="274"/>
      <c r="C12" s="274"/>
      <c r="D12" s="50">
        <v>3</v>
      </c>
      <c r="E12" s="61"/>
      <c r="F12" s="63"/>
      <c r="G12" s="63"/>
      <c r="H12" s="63"/>
      <c r="I12" s="63"/>
      <c r="J12" s="63"/>
      <c r="K12" s="14"/>
      <c r="L12" s="14"/>
      <c r="M12" s="14"/>
      <c r="N12" s="14"/>
      <c r="O12" s="14"/>
      <c r="P12" s="14"/>
      <c r="Q12" s="14"/>
      <c r="R12" s="52"/>
      <c r="S12" s="52"/>
      <c r="T12" s="52"/>
      <c r="U12" s="52"/>
      <c r="V12" s="52"/>
      <c r="W12" s="52"/>
      <c r="X12" s="52"/>
      <c r="Y12" s="46" t="str">
        <f t="shared" si="3"/>
        <v/>
      </c>
      <c r="Z12" s="61"/>
      <c r="AA12" s="63"/>
      <c r="AB12" s="63"/>
      <c r="AC12" s="63"/>
      <c r="AD12" s="63"/>
      <c r="AE12" s="63"/>
      <c r="AF12" s="66"/>
      <c r="AG12" s="46" t="str">
        <f t="shared" si="0"/>
        <v/>
      </c>
      <c r="AH12" s="61"/>
      <c r="AI12" s="63"/>
      <c r="AJ12" s="63"/>
      <c r="AK12" s="63"/>
      <c r="AL12" s="63"/>
      <c r="AM12" s="63"/>
      <c r="AN12" s="66"/>
      <c r="AO12" s="46" t="str">
        <f t="shared" si="4"/>
        <v/>
      </c>
      <c r="AP12" s="8"/>
      <c r="AQ12" s="8"/>
      <c r="AR12" s="8"/>
      <c r="AS12" s="8"/>
      <c r="AT12" s="8"/>
      <c r="AU12" s="8"/>
      <c r="AV12" s="8"/>
      <c r="AW12" s="46" t="str">
        <f t="shared" si="5"/>
        <v/>
      </c>
      <c r="AX12" s="10"/>
      <c r="AY12" s="10"/>
      <c r="AZ12" s="10"/>
      <c r="BA12" s="10"/>
      <c r="BB12" s="10"/>
      <c r="BC12" s="10"/>
      <c r="BD12" s="10"/>
      <c r="BE12" s="46" t="str">
        <f t="shared" si="6"/>
        <v/>
      </c>
      <c r="BF12" s="12"/>
      <c r="BG12" s="12"/>
      <c r="BH12" s="12"/>
      <c r="BI12" s="12"/>
      <c r="BJ12" s="12"/>
      <c r="BK12" s="12"/>
      <c r="BL12" s="12"/>
      <c r="BM12" s="46" t="str">
        <f t="shared" si="7"/>
        <v/>
      </c>
      <c r="BN12" s="24">
        <f t="shared" si="1"/>
        <v>0</v>
      </c>
      <c r="BO12" s="50" t="str">
        <f t="shared" si="2"/>
        <v>Average</v>
      </c>
      <c r="BP12" s="20" t="str">
        <f t="shared" si="9"/>
        <v/>
      </c>
      <c r="BQ12" s="20" t="str">
        <f t="shared" si="8"/>
        <v/>
      </c>
      <c r="BR12" s="2"/>
      <c r="BS12" s="2"/>
      <c r="BT12" s="2"/>
      <c r="BU12" s="2"/>
      <c r="BV12" s="2"/>
      <c r="BW12" s="2"/>
    </row>
    <row r="13" spans="1:75" x14ac:dyDescent="0.25">
      <c r="A13" s="279"/>
      <c r="B13" s="274"/>
      <c r="C13" s="274"/>
      <c r="D13" s="50">
        <v>4</v>
      </c>
      <c r="E13" s="62"/>
      <c r="F13" s="64"/>
      <c r="G13" s="64"/>
      <c r="H13" s="64"/>
      <c r="I13" s="64"/>
      <c r="J13" s="64"/>
      <c r="K13" s="14"/>
      <c r="L13" s="14"/>
      <c r="M13" s="14"/>
      <c r="N13" s="14"/>
      <c r="O13" s="14"/>
      <c r="P13" s="14"/>
      <c r="Q13" s="14"/>
      <c r="R13" s="52"/>
      <c r="S13" s="52"/>
      <c r="T13" s="52"/>
      <c r="U13" s="52"/>
      <c r="V13" s="52"/>
      <c r="W13" s="52"/>
      <c r="X13" s="52"/>
      <c r="Y13" s="46" t="str">
        <f t="shared" si="3"/>
        <v/>
      </c>
      <c r="Z13" s="62"/>
      <c r="AA13" s="64"/>
      <c r="AB13" s="64"/>
      <c r="AC13" s="64"/>
      <c r="AD13" s="64"/>
      <c r="AE13" s="64"/>
      <c r="AF13" s="67"/>
      <c r="AG13" s="46" t="str">
        <f t="shared" si="0"/>
        <v/>
      </c>
      <c r="AH13" s="62"/>
      <c r="AI13" s="64"/>
      <c r="AJ13" s="64"/>
      <c r="AK13" s="64"/>
      <c r="AL13" s="64"/>
      <c r="AM13" s="64"/>
      <c r="AN13" s="67"/>
      <c r="AO13" s="46" t="str">
        <f t="shared" si="4"/>
        <v/>
      </c>
      <c r="AP13" s="8"/>
      <c r="AQ13" s="8"/>
      <c r="AR13" s="8"/>
      <c r="AS13" s="8"/>
      <c r="AT13" s="8"/>
      <c r="AU13" s="8"/>
      <c r="AV13" s="8"/>
      <c r="AW13" s="46" t="str">
        <f t="shared" si="5"/>
        <v/>
      </c>
      <c r="AX13" s="10"/>
      <c r="AY13" s="10"/>
      <c r="AZ13" s="10"/>
      <c r="BA13" s="10"/>
      <c r="BB13" s="10"/>
      <c r="BC13" s="10"/>
      <c r="BD13" s="10"/>
      <c r="BE13" s="46" t="str">
        <f t="shared" si="6"/>
        <v/>
      </c>
      <c r="BF13" s="12"/>
      <c r="BG13" s="12"/>
      <c r="BH13" s="12"/>
      <c r="BI13" s="12"/>
      <c r="BJ13" s="12"/>
      <c r="BK13" s="12"/>
      <c r="BL13" s="12"/>
      <c r="BM13" s="46" t="str">
        <f t="shared" si="7"/>
        <v/>
      </c>
      <c r="BN13" s="24">
        <f t="shared" si="1"/>
        <v>0</v>
      </c>
      <c r="BO13" s="50" t="str">
        <f t="shared" si="2"/>
        <v>Average</v>
      </c>
      <c r="BP13" s="20" t="str">
        <f t="shared" si="9"/>
        <v/>
      </c>
      <c r="BQ13" s="20" t="str">
        <f t="shared" si="8"/>
        <v/>
      </c>
      <c r="BR13" s="2"/>
      <c r="BS13" s="2"/>
      <c r="BT13" s="2"/>
      <c r="BU13" s="2"/>
      <c r="BV13" s="2"/>
      <c r="BW13" s="2"/>
    </row>
    <row r="14" spans="1:75" x14ac:dyDescent="0.25">
      <c r="A14" s="279"/>
      <c r="B14" s="274"/>
      <c r="C14" s="274"/>
      <c r="D14" s="50">
        <v>5</v>
      </c>
      <c r="E14" s="62"/>
      <c r="F14" s="64"/>
      <c r="G14" s="64"/>
      <c r="H14" s="64"/>
      <c r="I14" s="64"/>
      <c r="J14" s="64"/>
      <c r="K14" s="14"/>
      <c r="L14" s="14"/>
      <c r="M14" s="14"/>
      <c r="N14" s="14"/>
      <c r="O14" s="14"/>
      <c r="P14" s="14"/>
      <c r="Q14" s="14"/>
      <c r="R14" s="52"/>
      <c r="S14" s="52"/>
      <c r="T14" s="52"/>
      <c r="U14" s="52"/>
      <c r="V14" s="52"/>
      <c r="W14" s="52"/>
      <c r="X14" s="52"/>
      <c r="Y14" s="46"/>
      <c r="Z14" s="62"/>
      <c r="AA14" s="64"/>
      <c r="AB14" s="64"/>
      <c r="AC14" s="64"/>
      <c r="AD14" s="64"/>
      <c r="AE14" s="64"/>
      <c r="AF14" s="67"/>
      <c r="AG14" s="46"/>
      <c r="AH14" s="62"/>
      <c r="AI14" s="64"/>
      <c r="AJ14" s="64"/>
      <c r="AK14" s="64"/>
      <c r="AL14" s="64"/>
      <c r="AM14" s="64"/>
      <c r="AN14" s="67"/>
      <c r="AO14" s="46"/>
      <c r="AP14" s="8"/>
      <c r="AQ14" s="8"/>
      <c r="AR14" s="8"/>
      <c r="AS14" s="8"/>
      <c r="AT14" s="8"/>
      <c r="AU14" s="8"/>
      <c r="AV14" s="8"/>
      <c r="AW14" s="46"/>
      <c r="AX14" s="10"/>
      <c r="AY14" s="10"/>
      <c r="AZ14" s="10"/>
      <c r="BA14" s="10"/>
      <c r="BB14" s="10"/>
      <c r="BC14" s="10"/>
      <c r="BD14" s="10"/>
      <c r="BE14" s="46"/>
      <c r="BF14" s="12"/>
      <c r="BG14" s="12"/>
      <c r="BH14" s="12"/>
      <c r="BI14" s="12"/>
      <c r="BJ14" s="12"/>
      <c r="BK14" s="12"/>
      <c r="BL14" s="12"/>
      <c r="BM14" s="46"/>
      <c r="BN14" s="24"/>
      <c r="BO14" s="50"/>
      <c r="BP14" s="20"/>
      <c r="BQ14" s="20"/>
      <c r="BR14" s="2"/>
      <c r="BS14" s="2"/>
      <c r="BT14" s="2"/>
      <c r="BU14" s="2"/>
      <c r="BV14" s="2"/>
      <c r="BW14" s="2"/>
    </row>
    <row r="15" spans="1:75" x14ac:dyDescent="0.25">
      <c r="A15" s="279"/>
      <c r="B15" s="274"/>
      <c r="C15" s="275"/>
      <c r="D15" s="50" t="s">
        <v>23</v>
      </c>
      <c r="E15" s="82" t="str">
        <f>IFERROR(AVERAGE(E10:E14),"")</f>
        <v/>
      </c>
      <c r="F15" s="82" t="str">
        <f t="shared" ref="F15" si="11">IFERROR(AVERAGE(F10:F14),"")</f>
        <v/>
      </c>
      <c r="G15" s="82" t="str">
        <f t="shared" ref="G15" si="12">IFERROR(AVERAGE(G10:G14),"")</f>
        <v/>
      </c>
      <c r="H15" s="82" t="str">
        <f t="shared" ref="H15" si="13">IFERROR(AVERAGE(H10:H14),"")</f>
        <v/>
      </c>
      <c r="I15" s="82" t="str">
        <f t="shared" ref="I15" si="14">IFERROR(AVERAGE(I10:I14),"")</f>
        <v/>
      </c>
      <c r="J15" s="82" t="str">
        <f t="shared" ref="J15" si="15">IFERROR(AVERAGE(J10:J14),"")</f>
        <v/>
      </c>
      <c r="K15" s="82" t="str">
        <f t="shared" ref="K15" si="16">IFERROR(AVERAGE(K10:K14),"")</f>
        <v/>
      </c>
      <c r="L15" s="82" t="str">
        <f t="shared" ref="L15" si="17">IFERROR(AVERAGE(L10:L14),"")</f>
        <v/>
      </c>
      <c r="M15" s="82" t="str">
        <f t="shared" ref="M15" si="18">IFERROR(AVERAGE(M10:M14),"")</f>
        <v/>
      </c>
      <c r="N15" s="82" t="str">
        <f t="shared" ref="N15" si="19">IFERROR(AVERAGE(N10:N14),"")</f>
        <v/>
      </c>
      <c r="O15" s="82" t="str">
        <f t="shared" ref="O15" si="20">IFERROR(AVERAGE(O10:O14),"")</f>
        <v/>
      </c>
      <c r="P15" s="82" t="str">
        <f t="shared" ref="P15" si="21">IFERROR(AVERAGE(P10:P14),"")</f>
        <v/>
      </c>
      <c r="Q15" s="82" t="str">
        <f t="shared" ref="Q15" si="22">IFERROR(AVERAGE(Q10:Q14),"")</f>
        <v/>
      </c>
      <c r="R15" s="82" t="str">
        <f t="shared" ref="R15" si="23">IFERROR(AVERAGE(R10:R14),"")</f>
        <v/>
      </c>
      <c r="S15" s="82" t="str">
        <f t="shared" ref="S15" si="24">IFERROR(AVERAGE(S10:S14),"")</f>
        <v/>
      </c>
      <c r="T15" s="82" t="str">
        <f t="shared" ref="T15" si="25">IFERROR(AVERAGE(T10:T14),"")</f>
        <v/>
      </c>
      <c r="U15" s="82" t="str">
        <f t="shared" ref="U15" si="26">IFERROR(AVERAGE(U10:U14),"")</f>
        <v/>
      </c>
      <c r="V15" s="82" t="str">
        <f t="shared" ref="V15" si="27">IFERROR(AVERAGE(V10:V14),"")</f>
        <v/>
      </c>
      <c r="W15" s="82" t="str">
        <f t="shared" ref="W15" si="28">IFERROR(AVERAGE(W10:W14),"")</f>
        <v/>
      </c>
      <c r="X15" s="82" t="str">
        <f t="shared" ref="X15" si="29">IFERROR(AVERAGE(X10:X14),"")</f>
        <v/>
      </c>
      <c r="Y15" s="82" t="str">
        <f t="shared" ref="Y15" si="30">IFERROR(AVERAGE(Y10:Y14),"")</f>
        <v/>
      </c>
      <c r="Z15" s="82" t="str">
        <f t="shared" ref="Z15" si="31">IFERROR(AVERAGE(Z10:Z14),"")</f>
        <v/>
      </c>
      <c r="AA15" s="82" t="str">
        <f t="shared" ref="AA15" si="32">IFERROR(AVERAGE(AA10:AA14),"")</f>
        <v/>
      </c>
      <c r="AB15" s="82" t="str">
        <f t="shared" ref="AB15" si="33">IFERROR(AVERAGE(AB10:AB14),"")</f>
        <v/>
      </c>
      <c r="AC15" s="82" t="str">
        <f t="shared" ref="AC15" si="34">IFERROR(AVERAGE(AC10:AC14),"")</f>
        <v/>
      </c>
      <c r="AD15" s="82" t="str">
        <f t="shared" ref="AD15" si="35">IFERROR(AVERAGE(AD10:AD14),"")</f>
        <v/>
      </c>
      <c r="AE15" s="82" t="str">
        <f t="shared" ref="AE15" si="36">IFERROR(AVERAGE(AE10:AE14),"")</f>
        <v/>
      </c>
      <c r="AF15" s="82" t="str">
        <f t="shared" ref="AF15" si="37">IFERROR(AVERAGE(AF10:AF14),"")</f>
        <v/>
      </c>
      <c r="AG15" s="82" t="str">
        <f t="shared" ref="AG15" si="38">IFERROR(AVERAGE(AG10:AG14),"")</f>
        <v/>
      </c>
      <c r="AH15" s="82" t="str">
        <f t="shared" ref="AH15" si="39">IFERROR(AVERAGE(AH10:AH14),"")</f>
        <v/>
      </c>
      <c r="AI15" s="82" t="str">
        <f t="shared" ref="AI15" si="40">IFERROR(AVERAGE(AI10:AI14),"")</f>
        <v/>
      </c>
      <c r="AJ15" s="82" t="str">
        <f t="shared" ref="AJ15" si="41">IFERROR(AVERAGE(AJ10:AJ14),"")</f>
        <v/>
      </c>
      <c r="AK15" s="82" t="str">
        <f t="shared" ref="AK15" si="42">IFERROR(AVERAGE(AK10:AK14),"")</f>
        <v/>
      </c>
      <c r="AL15" s="82" t="str">
        <f t="shared" ref="AL15" si="43">IFERROR(AVERAGE(AL10:AL14),"")</f>
        <v/>
      </c>
      <c r="AM15" s="82" t="str">
        <f t="shared" ref="AM15" si="44">IFERROR(AVERAGE(AM10:AM14),"")</f>
        <v/>
      </c>
      <c r="AN15" s="82" t="str">
        <f t="shared" ref="AN15" si="45">IFERROR(AVERAGE(AN10:AN14),"")</f>
        <v/>
      </c>
      <c r="AO15" s="82" t="str">
        <f t="shared" ref="AO15" si="46">IFERROR(AVERAGE(AO10:AO14),"")</f>
        <v/>
      </c>
      <c r="AP15" s="82" t="str">
        <f t="shared" ref="AP15" si="47">IFERROR(AVERAGE(AP10:AP14),"")</f>
        <v/>
      </c>
      <c r="AQ15" s="82" t="str">
        <f t="shared" ref="AQ15" si="48">IFERROR(AVERAGE(AQ10:AQ14),"")</f>
        <v/>
      </c>
      <c r="AR15" s="82" t="str">
        <f t="shared" ref="AR15" si="49">IFERROR(AVERAGE(AR10:AR14),"")</f>
        <v/>
      </c>
      <c r="AS15" s="82" t="str">
        <f t="shared" ref="AS15" si="50">IFERROR(AVERAGE(AS10:AS14),"")</f>
        <v/>
      </c>
      <c r="AT15" s="82" t="str">
        <f t="shared" ref="AT15" si="51">IFERROR(AVERAGE(AT10:AT14),"")</f>
        <v/>
      </c>
      <c r="AU15" s="82" t="str">
        <f t="shared" ref="AU15" si="52">IFERROR(AVERAGE(AU10:AU14),"")</f>
        <v/>
      </c>
      <c r="AV15" s="82" t="str">
        <f t="shared" ref="AV15" si="53">IFERROR(AVERAGE(AV10:AV14),"")</f>
        <v/>
      </c>
      <c r="AW15" s="82" t="str">
        <f t="shared" ref="AW15" si="54">IFERROR(AVERAGE(AW10:AW14),"")</f>
        <v/>
      </c>
      <c r="AX15" s="82" t="str">
        <f t="shared" ref="AX15" si="55">IFERROR(AVERAGE(AX10:AX14),"")</f>
        <v/>
      </c>
      <c r="AY15" s="82" t="str">
        <f t="shared" ref="AY15" si="56">IFERROR(AVERAGE(AY10:AY14),"")</f>
        <v/>
      </c>
      <c r="AZ15" s="82" t="str">
        <f t="shared" ref="AZ15" si="57">IFERROR(AVERAGE(AZ10:AZ14),"")</f>
        <v/>
      </c>
      <c r="BA15" s="82" t="str">
        <f t="shared" ref="BA15" si="58">IFERROR(AVERAGE(BA10:BA14),"")</f>
        <v/>
      </c>
      <c r="BB15" s="82" t="str">
        <f t="shared" ref="BB15" si="59">IFERROR(AVERAGE(BB10:BB14),"")</f>
        <v/>
      </c>
      <c r="BC15" s="82" t="str">
        <f t="shared" ref="BC15" si="60">IFERROR(AVERAGE(BC10:BC14),"")</f>
        <v/>
      </c>
      <c r="BD15" s="82" t="str">
        <f t="shared" ref="BD15" si="61">IFERROR(AVERAGE(BD10:BD14),"")</f>
        <v/>
      </c>
      <c r="BE15" s="82" t="str">
        <f t="shared" ref="BE15" si="62">IFERROR(AVERAGE(BE10:BE14),"")</f>
        <v/>
      </c>
      <c r="BF15" s="82" t="str">
        <f t="shared" ref="BF15" si="63">IFERROR(AVERAGE(BF10:BF14),"")</f>
        <v/>
      </c>
      <c r="BG15" s="82" t="str">
        <f t="shared" ref="BG15" si="64">IFERROR(AVERAGE(BG10:BG14),"")</f>
        <v/>
      </c>
      <c r="BH15" s="82" t="str">
        <f t="shared" ref="BH15" si="65">IFERROR(AVERAGE(BH10:BH14),"")</f>
        <v/>
      </c>
      <c r="BI15" s="82" t="str">
        <f t="shared" ref="BI15" si="66">IFERROR(AVERAGE(BI10:BI14),"")</f>
        <v/>
      </c>
      <c r="BJ15" s="82" t="str">
        <f t="shared" ref="BJ15" si="67">IFERROR(AVERAGE(BJ10:BJ14),"")</f>
        <v/>
      </c>
      <c r="BK15" s="82" t="str">
        <f t="shared" ref="BK15" si="68">IFERROR(AVERAGE(BK10:BK14),"")</f>
        <v/>
      </c>
      <c r="BL15" s="82" t="str">
        <f t="shared" ref="BL15" si="69">IFERROR(AVERAGE(BL10:BL14),"")</f>
        <v/>
      </c>
      <c r="BM15" s="82" t="str">
        <f t="shared" ref="BM15" si="70">IFERROR(AVERAGE(BM10:BM14),"")</f>
        <v/>
      </c>
      <c r="BN15" s="82">
        <f t="shared" ref="BN15" si="71">IFERROR(AVERAGE(BN10:BN14),"")</f>
        <v>0</v>
      </c>
      <c r="BO15" s="82" t="str">
        <f t="shared" ref="BO15" si="72">IFERROR(AVERAGE(BO10:BO14),"")</f>
        <v/>
      </c>
      <c r="BP15" s="82" t="str">
        <f t="shared" ref="BP15" si="73">IFERROR(AVERAGE(BP10:BP14),"")</f>
        <v/>
      </c>
      <c r="BQ15" s="82" t="str">
        <f t="shared" ref="BQ15" si="74">IFERROR(AVERAGE(BQ10:BQ14),"")</f>
        <v/>
      </c>
      <c r="BR15" s="2"/>
      <c r="BS15" s="2"/>
      <c r="BT15" s="2"/>
      <c r="BU15" s="2"/>
      <c r="BV15" s="2"/>
      <c r="BW15" s="2"/>
    </row>
    <row r="16" spans="1:75" x14ac:dyDescent="0.25">
      <c r="A16" s="279"/>
      <c r="B16" s="274"/>
      <c r="C16" s="273">
        <v>15</v>
      </c>
      <c r="D16" s="50">
        <v>1</v>
      </c>
      <c r="E16" s="62"/>
      <c r="F16" s="64"/>
      <c r="G16" s="64"/>
      <c r="H16" s="64"/>
      <c r="I16" s="64"/>
      <c r="J16" s="64"/>
      <c r="K16" s="14"/>
      <c r="L16" s="14"/>
      <c r="M16" s="14"/>
      <c r="N16" s="14"/>
      <c r="O16" s="14"/>
      <c r="P16" s="14"/>
      <c r="Q16" s="14"/>
      <c r="R16" s="52"/>
      <c r="S16" s="52"/>
      <c r="T16" s="52"/>
      <c r="U16" s="52"/>
      <c r="V16" s="52"/>
      <c r="W16" s="52"/>
      <c r="X16" s="52"/>
      <c r="Y16" s="46" t="str">
        <f t="shared" si="3"/>
        <v/>
      </c>
      <c r="Z16" s="62"/>
      <c r="AA16" s="64"/>
      <c r="AB16" s="64"/>
      <c r="AC16" s="64"/>
      <c r="AD16" s="64"/>
      <c r="AE16" s="64"/>
      <c r="AF16" s="67"/>
      <c r="AG16" s="46" t="str">
        <f t="shared" si="0"/>
        <v/>
      </c>
      <c r="AH16" s="62"/>
      <c r="AI16" s="64"/>
      <c r="AJ16" s="64"/>
      <c r="AK16" s="64"/>
      <c r="AL16" s="64"/>
      <c r="AM16" s="64"/>
      <c r="AN16" s="67"/>
      <c r="AO16" s="46" t="str">
        <f t="shared" si="4"/>
        <v/>
      </c>
      <c r="AP16" s="8"/>
      <c r="AQ16" s="8"/>
      <c r="AR16" s="8"/>
      <c r="AS16" s="8"/>
      <c r="AT16" s="8"/>
      <c r="AU16" s="8"/>
      <c r="AV16" s="8"/>
      <c r="AW16" s="46" t="str">
        <f t="shared" si="5"/>
        <v/>
      </c>
      <c r="AX16" s="10"/>
      <c r="AY16" s="10"/>
      <c r="AZ16" s="10"/>
      <c r="BA16" s="10"/>
      <c r="BB16" s="10"/>
      <c r="BC16" s="10"/>
      <c r="BD16" s="10"/>
      <c r="BE16" s="46" t="str">
        <f t="shared" si="6"/>
        <v/>
      </c>
      <c r="BF16" s="12"/>
      <c r="BG16" s="12"/>
      <c r="BH16" s="12"/>
      <c r="BI16" s="12"/>
      <c r="BJ16" s="12"/>
      <c r="BK16" s="12"/>
      <c r="BL16" s="12"/>
      <c r="BM16" s="46" t="str">
        <f t="shared" si="7"/>
        <v/>
      </c>
      <c r="BN16" s="24">
        <f t="shared" si="1"/>
        <v>0</v>
      </c>
      <c r="BO16" s="50" t="str">
        <f t="shared" si="2"/>
        <v>Average</v>
      </c>
      <c r="BP16" s="20" t="str">
        <f t="shared" si="9"/>
        <v/>
      </c>
      <c r="BQ16" s="20" t="str">
        <f t="shared" si="8"/>
        <v/>
      </c>
      <c r="BR16" s="2"/>
      <c r="BS16" s="2"/>
      <c r="BT16" s="2"/>
      <c r="BU16" s="2"/>
      <c r="BV16" s="2"/>
      <c r="BW16" s="2"/>
    </row>
    <row r="17" spans="1:75" x14ac:dyDescent="0.25">
      <c r="A17" s="279"/>
      <c r="B17" s="274"/>
      <c r="C17" s="274"/>
      <c r="D17" s="50">
        <v>2</v>
      </c>
      <c r="E17" s="61"/>
      <c r="F17" s="63"/>
      <c r="G17" s="63"/>
      <c r="H17" s="63"/>
      <c r="I17" s="63"/>
      <c r="J17" s="63"/>
      <c r="K17" s="14"/>
      <c r="L17" s="14"/>
      <c r="M17" s="14"/>
      <c r="N17" s="14"/>
      <c r="O17" s="14"/>
      <c r="P17" s="14"/>
      <c r="Q17" s="14"/>
      <c r="R17" s="52"/>
      <c r="S17" s="52"/>
      <c r="T17" s="52"/>
      <c r="U17" s="52"/>
      <c r="V17" s="52"/>
      <c r="W17" s="52"/>
      <c r="X17" s="52"/>
      <c r="Y17" s="46" t="str">
        <f t="shared" si="3"/>
        <v/>
      </c>
      <c r="Z17" s="61"/>
      <c r="AA17" s="63"/>
      <c r="AB17" s="63"/>
      <c r="AC17" s="63"/>
      <c r="AD17" s="63"/>
      <c r="AE17" s="63"/>
      <c r="AF17" s="66"/>
      <c r="AG17" s="46" t="str">
        <f t="shared" si="0"/>
        <v/>
      </c>
      <c r="AH17" s="61"/>
      <c r="AI17" s="63"/>
      <c r="AJ17" s="63"/>
      <c r="AK17" s="63"/>
      <c r="AL17" s="63"/>
      <c r="AM17" s="63"/>
      <c r="AN17" s="66"/>
      <c r="AO17" s="46" t="str">
        <f t="shared" si="4"/>
        <v/>
      </c>
      <c r="AP17" s="8"/>
      <c r="AQ17" s="8"/>
      <c r="AR17" s="8"/>
      <c r="AS17" s="8"/>
      <c r="AT17" s="8"/>
      <c r="AU17" s="8"/>
      <c r="AV17" s="8"/>
      <c r="AW17" s="46" t="str">
        <f t="shared" si="5"/>
        <v/>
      </c>
      <c r="AX17" s="10"/>
      <c r="AY17" s="10"/>
      <c r="AZ17" s="10"/>
      <c r="BA17" s="10"/>
      <c r="BB17" s="10"/>
      <c r="BC17" s="10"/>
      <c r="BD17" s="10"/>
      <c r="BE17" s="46" t="str">
        <f t="shared" si="6"/>
        <v/>
      </c>
      <c r="BF17" s="12"/>
      <c r="BG17" s="12"/>
      <c r="BH17" s="12"/>
      <c r="BI17" s="12"/>
      <c r="BJ17" s="12"/>
      <c r="BK17" s="12"/>
      <c r="BL17" s="12"/>
      <c r="BM17" s="46" t="str">
        <f t="shared" si="7"/>
        <v/>
      </c>
      <c r="BN17" s="24">
        <f t="shared" si="1"/>
        <v>0</v>
      </c>
      <c r="BO17" s="50" t="str">
        <f t="shared" si="2"/>
        <v>Average</v>
      </c>
      <c r="BP17" s="20" t="str">
        <f t="shared" si="9"/>
        <v/>
      </c>
      <c r="BQ17" s="20" t="str">
        <f t="shared" si="8"/>
        <v/>
      </c>
      <c r="BR17" s="2"/>
      <c r="BS17" s="2"/>
      <c r="BT17" s="2"/>
      <c r="BU17" s="2"/>
      <c r="BV17" s="2"/>
      <c r="BW17" s="2"/>
    </row>
    <row r="18" spans="1:75" x14ac:dyDescent="0.25">
      <c r="A18" s="279"/>
      <c r="B18" s="274"/>
      <c r="C18" s="274"/>
      <c r="D18" s="50">
        <v>3</v>
      </c>
      <c r="E18" s="62"/>
      <c r="F18" s="64"/>
      <c r="G18" s="64"/>
      <c r="H18" s="64"/>
      <c r="I18" s="64"/>
      <c r="J18" s="64"/>
      <c r="K18" s="14"/>
      <c r="L18" s="14"/>
      <c r="M18" s="14"/>
      <c r="N18" s="14"/>
      <c r="O18" s="14"/>
      <c r="P18" s="14"/>
      <c r="Q18" s="14"/>
      <c r="R18" s="52"/>
      <c r="S18" s="52"/>
      <c r="T18" s="52"/>
      <c r="U18" s="52"/>
      <c r="V18" s="52"/>
      <c r="W18" s="52"/>
      <c r="X18" s="52"/>
      <c r="Y18" s="46" t="str">
        <f t="shared" si="3"/>
        <v/>
      </c>
      <c r="Z18" s="62"/>
      <c r="AA18" s="64"/>
      <c r="AB18" s="64"/>
      <c r="AC18" s="64"/>
      <c r="AD18" s="64"/>
      <c r="AE18" s="64"/>
      <c r="AF18" s="67"/>
      <c r="AG18" s="46" t="str">
        <f t="shared" si="0"/>
        <v/>
      </c>
      <c r="AH18" s="62"/>
      <c r="AI18" s="64"/>
      <c r="AJ18" s="64"/>
      <c r="AK18" s="64"/>
      <c r="AL18" s="64"/>
      <c r="AM18" s="64"/>
      <c r="AN18" s="67"/>
      <c r="AO18" s="46" t="str">
        <f t="shared" si="4"/>
        <v/>
      </c>
      <c r="AP18" s="8"/>
      <c r="AQ18" s="8"/>
      <c r="AR18" s="8"/>
      <c r="AS18" s="8"/>
      <c r="AT18" s="8"/>
      <c r="AU18" s="8"/>
      <c r="AV18" s="8"/>
      <c r="AW18" s="46" t="str">
        <f t="shared" si="5"/>
        <v/>
      </c>
      <c r="AX18" s="10"/>
      <c r="AY18" s="10"/>
      <c r="AZ18" s="10"/>
      <c r="BA18" s="10"/>
      <c r="BB18" s="10"/>
      <c r="BC18" s="10"/>
      <c r="BD18" s="10"/>
      <c r="BE18" s="46" t="str">
        <f t="shared" si="6"/>
        <v/>
      </c>
      <c r="BF18" s="12"/>
      <c r="BG18" s="12"/>
      <c r="BH18" s="12"/>
      <c r="BI18" s="12"/>
      <c r="BJ18" s="12"/>
      <c r="BK18" s="12"/>
      <c r="BL18" s="12"/>
      <c r="BM18" s="46" t="str">
        <f t="shared" si="7"/>
        <v/>
      </c>
      <c r="BN18" s="24">
        <f t="shared" si="1"/>
        <v>0</v>
      </c>
      <c r="BO18" s="50" t="str">
        <f t="shared" si="2"/>
        <v>Average</v>
      </c>
      <c r="BP18" s="20" t="str">
        <f t="shared" si="9"/>
        <v/>
      </c>
      <c r="BQ18" s="20" t="str">
        <f t="shared" si="8"/>
        <v/>
      </c>
      <c r="BR18" s="2"/>
      <c r="BS18" s="2"/>
      <c r="BT18" s="2"/>
      <c r="BU18" s="2"/>
      <c r="BV18" s="2"/>
      <c r="BW18" s="2"/>
    </row>
    <row r="19" spans="1:75" x14ac:dyDescent="0.25">
      <c r="A19" s="279"/>
      <c r="B19" s="274"/>
      <c r="C19" s="274"/>
      <c r="D19" s="50">
        <v>4</v>
      </c>
      <c r="E19" s="61"/>
      <c r="F19" s="63"/>
      <c r="G19" s="63"/>
      <c r="H19" s="63"/>
      <c r="I19" s="63"/>
      <c r="J19" s="63"/>
      <c r="K19" s="14"/>
      <c r="L19" s="14"/>
      <c r="M19" s="14"/>
      <c r="N19" s="14"/>
      <c r="O19" s="14"/>
      <c r="P19" s="14"/>
      <c r="Q19" s="14"/>
      <c r="R19" s="52"/>
      <c r="S19" s="52"/>
      <c r="T19" s="52"/>
      <c r="U19" s="52"/>
      <c r="V19" s="52"/>
      <c r="W19" s="52"/>
      <c r="X19" s="52"/>
      <c r="Y19" s="46" t="str">
        <f t="shared" si="3"/>
        <v/>
      </c>
      <c r="Z19" s="61"/>
      <c r="AA19" s="63"/>
      <c r="AB19" s="63"/>
      <c r="AC19" s="63"/>
      <c r="AD19" s="63"/>
      <c r="AE19" s="63"/>
      <c r="AF19" s="66"/>
      <c r="AG19" s="46" t="str">
        <f t="shared" si="0"/>
        <v/>
      </c>
      <c r="AH19" s="61"/>
      <c r="AI19" s="63"/>
      <c r="AJ19" s="63"/>
      <c r="AK19" s="63"/>
      <c r="AL19" s="63"/>
      <c r="AM19" s="63"/>
      <c r="AN19" s="66"/>
      <c r="AO19" s="46" t="str">
        <f t="shared" si="4"/>
        <v/>
      </c>
      <c r="AP19" s="8"/>
      <c r="AQ19" s="8"/>
      <c r="AR19" s="8"/>
      <c r="AS19" s="8"/>
      <c r="AT19" s="8"/>
      <c r="AU19" s="8"/>
      <c r="AV19" s="8"/>
      <c r="AW19" s="46" t="str">
        <f t="shared" si="5"/>
        <v/>
      </c>
      <c r="AX19" s="10"/>
      <c r="AY19" s="10"/>
      <c r="AZ19" s="10"/>
      <c r="BA19" s="10"/>
      <c r="BB19" s="10"/>
      <c r="BC19" s="10"/>
      <c r="BD19" s="10"/>
      <c r="BE19" s="46" t="str">
        <f t="shared" si="6"/>
        <v/>
      </c>
      <c r="BF19" s="12"/>
      <c r="BG19" s="12"/>
      <c r="BH19" s="12"/>
      <c r="BI19" s="12"/>
      <c r="BJ19" s="12"/>
      <c r="BK19" s="12"/>
      <c r="BL19" s="12"/>
      <c r="BM19" s="46" t="str">
        <f t="shared" si="7"/>
        <v/>
      </c>
      <c r="BN19" s="24">
        <f t="shared" si="1"/>
        <v>0</v>
      </c>
      <c r="BO19" s="50" t="str">
        <f t="shared" si="2"/>
        <v>Average</v>
      </c>
      <c r="BP19" s="20" t="str">
        <f t="shared" si="9"/>
        <v/>
      </c>
      <c r="BQ19" s="20" t="str">
        <f t="shared" si="8"/>
        <v/>
      </c>
      <c r="BR19" s="2"/>
      <c r="BS19" s="2"/>
      <c r="BT19" s="2"/>
      <c r="BU19" s="2"/>
      <c r="BV19" s="2"/>
      <c r="BW19" s="2"/>
    </row>
    <row r="20" spans="1:75" x14ac:dyDescent="0.25">
      <c r="A20" s="279"/>
      <c r="B20" s="274"/>
      <c r="C20" s="274"/>
      <c r="D20" s="50">
        <v>5</v>
      </c>
      <c r="E20" s="62"/>
      <c r="F20" s="64"/>
      <c r="G20" s="64"/>
      <c r="H20" s="64"/>
      <c r="I20" s="64"/>
      <c r="J20" s="64"/>
      <c r="K20" s="14"/>
      <c r="L20" s="14"/>
      <c r="M20" s="14"/>
      <c r="N20" s="14"/>
      <c r="O20" s="14"/>
      <c r="P20" s="14"/>
      <c r="Q20" s="14"/>
      <c r="R20" s="52"/>
      <c r="S20" s="52"/>
      <c r="T20" s="52"/>
      <c r="U20" s="52"/>
      <c r="V20" s="52"/>
      <c r="W20" s="52"/>
      <c r="X20" s="52"/>
      <c r="Y20" s="46" t="str">
        <f t="shared" si="3"/>
        <v/>
      </c>
      <c r="Z20" s="62"/>
      <c r="AA20" s="64"/>
      <c r="AB20" s="64"/>
      <c r="AC20" s="64"/>
      <c r="AD20" s="64"/>
      <c r="AE20" s="64"/>
      <c r="AF20" s="67"/>
      <c r="AG20" s="46" t="str">
        <f t="shared" si="0"/>
        <v/>
      </c>
      <c r="AH20" s="62"/>
      <c r="AI20" s="64"/>
      <c r="AJ20" s="64"/>
      <c r="AK20" s="64"/>
      <c r="AL20" s="64"/>
      <c r="AM20" s="64"/>
      <c r="AN20" s="67"/>
      <c r="AO20" s="46" t="str">
        <f t="shared" si="4"/>
        <v/>
      </c>
      <c r="AP20" s="8"/>
      <c r="AQ20" s="8"/>
      <c r="AR20" s="8"/>
      <c r="AS20" s="8"/>
      <c r="AT20" s="8"/>
      <c r="AU20" s="8"/>
      <c r="AV20" s="8"/>
      <c r="AW20" s="46" t="str">
        <f t="shared" si="5"/>
        <v/>
      </c>
      <c r="AX20" s="10"/>
      <c r="AY20" s="10"/>
      <c r="AZ20" s="10"/>
      <c r="BA20" s="10"/>
      <c r="BB20" s="10"/>
      <c r="BC20" s="10"/>
      <c r="BD20" s="10"/>
      <c r="BE20" s="46" t="str">
        <f t="shared" si="6"/>
        <v/>
      </c>
      <c r="BF20" s="12"/>
      <c r="BG20" s="12"/>
      <c r="BH20" s="12"/>
      <c r="BI20" s="12"/>
      <c r="BJ20" s="12"/>
      <c r="BK20" s="12"/>
      <c r="BL20" s="12"/>
      <c r="BM20" s="46" t="str">
        <f t="shared" si="7"/>
        <v/>
      </c>
      <c r="BN20" s="24">
        <f t="shared" si="1"/>
        <v>0</v>
      </c>
      <c r="BO20" s="50" t="str">
        <f t="shared" si="2"/>
        <v>Average</v>
      </c>
      <c r="BP20" s="20" t="str">
        <f t="shared" si="9"/>
        <v/>
      </c>
      <c r="BQ20" s="20" t="str">
        <f t="shared" si="8"/>
        <v/>
      </c>
      <c r="BR20" s="2"/>
      <c r="BS20" s="2"/>
      <c r="BT20" s="2"/>
      <c r="BU20" s="2"/>
      <c r="BV20" s="2"/>
      <c r="BW20" s="2"/>
    </row>
    <row r="21" spans="1:75" x14ac:dyDescent="0.25">
      <c r="A21" s="279"/>
      <c r="B21" s="274"/>
      <c r="C21" s="275"/>
      <c r="D21" s="50" t="s">
        <v>23</v>
      </c>
      <c r="E21" s="82" t="str">
        <f>IFERROR(AVERAGE(E16:E20),"")</f>
        <v/>
      </c>
      <c r="F21" s="82" t="str">
        <f t="shared" ref="F21" si="75">IFERROR(AVERAGE(F16:F20),"")</f>
        <v/>
      </c>
      <c r="G21" s="82" t="str">
        <f t="shared" ref="G21" si="76">IFERROR(AVERAGE(G16:G20),"")</f>
        <v/>
      </c>
      <c r="H21" s="82" t="str">
        <f t="shared" ref="H21" si="77">IFERROR(AVERAGE(H16:H20),"")</f>
        <v/>
      </c>
      <c r="I21" s="82" t="str">
        <f t="shared" ref="I21" si="78">IFERROR(AVERAGE(I16:I20),"")</f>
        <v/>
      </c>
      <c r="J21" s="82" t="str">
        <f t="shared" ref="J21" si="79">IFERROR(AVERAGE(J16:J20),"")</f>
        <v/>
      </c>
      <c r="K21" s="82" t="str">
        <f t="shared" ref="K21" si="80">IFERROR(AVERAGE(K16:K20),"")</f>
        <v/>
      </c>
      <c r="L21" s="82" t="str">
        <f t="shared" ref="L21" si="81">IFERROR(AVERAGE(L16:L20),"")</f>
        <v/>
      </c>
      <c r="M21" s="82" t="str">
        <f t="shared" ref="M21" si="82">IFERROR(AVERAGE(M16:M20),"")</f>
        <v/>
      </c>
      <c r="N21" s="82" t="str">
        <f t="shared" ref="N21" si="83">IFERROR(AVERAGE(N16:N20),"")</f>
        <v/>
      </c>
      <c r="O21" s="82" t="str">
        <f t="shared" ref="O21" si="84">IFERROR(AVERAGE(O16:O20),"")</f>
        <v/>
      </c>
      <c r="P21" s="82" t="str">
        <f t="shared" ref="P21" si="85">IFERROR(AVERAGE(P16:P20),"")</f>
        <v/>
      </c>
      <c r="Q21" s="82" t="str">
        <f t="shared" ref="Q21" si="86">IFERROR(AVERAGE(Q16:Q20),"")</f>
        <v/>
      </c>
      <c r="R21" s="82" t="str">
        <f t="shared" ref="R21" si="87">IFERROR(AVERAGE(R16:R20),"")</f>
        <v/>
      </c>
      <c r="S21" s="82" t="str">
        <f t="shared" ref="S21" si="88">IFERROR(AVERAGE(S16:S20),"")</f>
        <v/>
      </c>
      <c r="T21" s="82" t="str">
        <f t="shared" ref="T21" si="89">IFERROR(AVERAGE(T16:T20),"")</f>
        <v/>
      </c>
      <c r="U21" s="82" t="str">
        <f t="shared" ref="U21" si="90">IFERROR(AVERAGE(U16:U20),"")</f>
        <v/>
      </c>
      <c r="V21" s="82" t="str">
        <f t="shared" ref="V21" si="91">IFERROR(AVERAGE(V16:V20),"")</f>
        <v/>
      </c>
      <c r="W21" s="82" t="str">
        <f t="shared" ref="W21" si="92">IFERROR(AVERAGE(W16:W20),"")</f>
        <v/>
      </c>
      <c r="X21" s="82" t="str">
        <f t="shared" ref="X21" si="93">IFERROR(AVERAGE(X16:X20),"")</f>
        <v/>
      </c>
      <c r="Y21" s="82" t="str">
        <f t="shared" ref="Y21" si="94">IFERROR(AVERAGE(Y16:Y20),"")</f>
        <v/>
      </c>
      <c r="Z21" s="82" t="str">
        <f t="shared" ref="Z21" si="95">IFERROR(AVERAGE(Z16:Z20),"")</f>
        <v/>
      </c>
      <c r="AA21" s="82" t="str">
        <f t="shared" ref="AA21" si="96">IFERROR(AVERAGE(AA16:AA20),"")</f>
        <v/>
      </c>
      <c r="AB21" s="82" t="str">
        <f t="shared" ref="AB21" si="97">IFERROR(AVERAGE(AB16:AB20),"")</f>
        <v/>
      </c>
      <c r="AC21" s="82" t="str">
        <f t="shared" ref="AC21" si="98">IFERROR(AVERAGE(AC16:AC20),"")</f>
        <v/>
      </c>
      <c r="AD21" s="82" t="str">
        <f t="shared" ref="AD21" si="99">IFERROR(AVERAGE(AD16:AD20),"")</f>
        <v/>
      </c>
      <c r="AE21" s="82" t="str">
        <f t="shared" ref="AE21" si="100">IFERROR(AVERAGE(AE16:AE20),"")</f>
        <v/>
      </c>
      <c r="AF21" s="82" t="str">
        <f t="shared" ref="AF21" si="101">IFERROR(AVERAGE(AF16:AF20),"")</f>
        <v/>
      </c>
      <c r="AG21" s="82" t="str">
        <f t="shared" ref="AG21" si="102">IFERROR(AVERAGE(AG16:AG20),"")</f>
        <v/>
      </c>
      <c r="AH21" s="82" t="str">
        <f t="shared" ref="AH21" si="103">IFERROR(AVERAGE(AH16:AH20),"")</f>
        <v/>
      </c>
      <c r="AI21" s="82" t="str">
        <f t="shared" ref="AI21" si="104">IFERROR(AVERAGE(AI16:AI20),"")</f>
        <v/>
      </c>
      <c r="AJ21" s="82" t="str">
        <f t="shared" ref="AJ21" si="105">IFERROR(AVERAGE(AJ16:AJ20),"")</f>
        <v/>
      </c>
      <c r="AK21" s="82" t="str">
        <f t="shared" ref="AK21" si="106">IFERROR(AVERAGE(AK16:AK20),"")</f>
        <v/>
      </c>
      <c r="AL21" s="82" t="str">
        <f t="shared" ref="AL21" si="107">IFERROR(AVERAGE(AL16:AL20),"")</f>
        <v/>
      </c>
      <c r="AM21" s="82" t="str">
        <f t="shared" ref="AM21" si="108">IFERROR(AVERAGE(AM16:AM20),"")</f>
        <v/>
      </c>
      <c r="AN21" s="82" t="str">
        <f t="shared" ref="AN21" si="109">IFERROR(AVERAGE(AN16:AN20),"")</f>
        <v/>
      </c>
      <c r="AO21" s="82" t="str">
        <f t="shared" ref="AO21" si="110">IFERROR(AVERAGE(AO16:AO20),"")</f>
        <v/>
      </c>
      <c r="AP21" s="82" t="str">
        <f t="shared" ref="AP21" si="111">IFERROR(AVERAGE(AP16:AP20),"")</f>
        <v/>
      </c>
      <c r="AQ21" s="82" t="str">
        <f t="shared" ref="AQ21" si="112">IFERROR(AVERAGE(AQ16:AQ20),"")</f>
        <v/>
      </c>
      <c r="AR21" s="82" t="str">
        <f t="shared" ref="AR21" si="113">IFERROR(AVERAGE(AR16:AR20),"")</f>
        <v/>
      </c>
      <c r="AS21" s="82" t="str">
        <f t="shared" ref="AS21" si="114">IFERROR(AVERAGE(AS16:AS20),"")</f>
        <v/>
      </c>
      <c r="AT21" s="82" t="str">
        <f t="shared" ref="AT21" si="115">IFERROR(AVERAGE(AT16:AT20),"")</f>
        <v/>
      </c>
      <c r="AU21" s="82" t="str">
        <f t="shared" ref="AU21" si="116">IFERROR(AVERAGE(AU16:AU20),"")</f>
        <v/>
      </c>
      <c r="AV21" s="82" t="str">
        <f t="shared" ref="AV21" si="117">IFERROR(AVERAGE(AV16:AV20),"")</f>
        <v/>
      </c>
      <c r="AW21" s="82" t="str">
        <f t="shared" ref="AW21" si="118">IFERROR(AVERAGE(AW16:AW20),"")</f>
        <v/>
      </c>
      <c r="AX21" s="82" t="str">
        <f t="shared" ref="AX21" si="119">IFERROR(AVERAGE(AX16:AX20),"")</f>
        <v/>
      </c>
      <c r="AY21" s="82" t="str">
        <f t="shared" ref="AY21" si="120">IFERROR(AVERAGE(AY16:AY20),"")</f>
        <v/>
      </c>
      <c r="AZ21" s="82" t="str">
        <f t="shared" ref="AZ21" si="121">IFERROR(AVERAGE(AZ16:AZ20),"")</f>
        <v/>
      </c>
      <c r="BA21" s="82" t="str">
        <f t="shared" ref="BA21" si="122">IFERROR(AVERAGE(BA16:BA20),"")</f>
        <v/>
      </c>
      <c r="BB21" s="82" t="str">
        <f t="shared" ref="BB21" si="123">IFERROR(AVERAGE(BB16:BB20),"")</f>
        <v/>
      </c>
      <c r="BC21" s="82" t="str">
        <f t="shared" ref="BC21" si="124">IFERROR(AVERAGE(BC16:BC20),"")</f>
        <v/>
      </c>
      <c r="BD21" s="82" t="str">
        <f t="shared" ref="BD21" si="125">IFERROR(AVERAGE(BD16:BD20),"")</f>
        <v/>
      </c>
      <c r="BE21" s="82" t="str">
        <f t="shared" ref="BE21" si="126">IFERROR(AVERAGE(BE16:BE20),"")</f>
        <v/>
      </c>
      <c r="BF21" s="82" t="str">
        <f t="shared" ref="BF21" si="127">IFERROR(AVERAGE(BF16:BF20),"")</f>
        <v/>
      </c>
      <c r="BG21" s="82" t="str">
        <f t="shared" ref="BG21" si="128">IFERROR(AVERAGE(BG16:BG20),"")</f>
        <v/>
      </c>
      <c r="BH21" s="82" t="str">
        <f t="shared" ref="BH21" si="129">IFERROR(AVERAGE(BH16:BH20),"")</f>
        <v/>
      </c>
      <c r="BI21" s="82" t="str">
        <f t="shared" ref="BI21" si="130">IFERROR(AVERAGE(BI16:BI20),"")</f>
        <v/>
      </c>
      <c r="BJ21" s="82" t="str">
        <f t="shared" ref="BJ21" si="131">IFERROR(AVERAGE(BJ16:BJ20),"")</f>
        <v/>
      </c>
      <c r="BK21" s="82" t="str">
        <f t="shared" ref="BK21" si="132">IFERROR(AVERAGE(BK16:BK20),"")</f>
        <v/>
      </c>
      <c r="BL21" s="82" t="str">
        <f t="shared" ref="BL21" si="133">IFERROR(AVERAGE(BL16:BL20),"")</f>
        <v/>
      </c>
      <c r="BM21" s="82" t="str">
        <f t="shared" ref="BM21" si="134">IFERROR(AVERAGE(BM16:BM20),"")</f>
        <v/>
      </c>
      <c r="BN21" s="82">
        <f t="shared" ref="BN21" si="135">IFERROR(AVERAGE(BN16:BN20),"")</f>
        <v>0</v>
      </c>
      <c r="BO21" s="82" t="str">
        <f t="shared" ref="BO21" si="136">IFERROR(AVERAGE(BO16:BO20),"")</f>
        <v/>
      </c>
      <c r="BP21" s="82" t="str">
        <f t="shared" ref="BP21" si="137">IFERROR(AVERAGE(BP16:BP20),"")</f>
        <v/>
      </c>
      <c r="BQ21" s="82" t="str">
        <f t="shared" ref="BQ21" si="138">IFERROR(AVERAGE(BQ16:BQ20),"")</f>
        <v/>
      </c>
      <c r="BR21" s="2"/>
      <c r="BS21" s="2"/>
      <c r="BT21" s="2"/>
      <c r="BU21" s="2"/>
      <c r="BV21" s="2"/>
      <c r="BW21" s="2"/>
    </row>
    <row r="22" spans="1:75" x14ac:dyDescent="0.25">
      <c r="A22" s="279"/>
      <c r="B22" s="274"/>
      <c r="C22" s="273">
        <v>20</v>
      </c>
      <c r="D22" s="50">
        <v>1</v>
      </c>
      <c r="E22" s="61"/>
      <c r="F22" s="63"/>
      <c r="G22" s="63"/>
      <c r="H22" s="63"/>
      <c r="I22" s="63"/>
      <c r="J22" s="63"/>
      <c r="K22" s="14"/>
      <c r="L22" s="14"/>
      <c r="M22" s="14"/>
      <c r="N22" s="14"/>
      <c r="O22" s="14"/>
      <c r="P22" s="14"/>
      <c r="Q22" s="14"/>
      <c r="R22" s="52"/>
      <c r="S22" s="52"/>
      <c r="T22" s="52"/>
      <c r="U22" s="52"/>
      <c r="V22" s="52"/>
      <c r="W22" s="52"/>
      <c r="X22" s="52"/>
      <c r="Y22" s="46" t="str">
        <f t="shared" si="3"/>
        <v/>
      </c>
      <c r="Z22" s="61"/>
      <c r="AA22" s="63"/>
      <c r="AB22" s="63"/>
      <c r="AC22" s="63"/>
      <c r="AD22" s="63"/>
      <c r="AE22" s="63"/>
      <c r="AF22" s="66"/>
      <c r="AG22" s="46" t="str">
        <f t="shared" si="0"/>
        <v/>
      </c>
      <c r="AH22" s="61"/>
      <c r="AI22" s="63"/>
      <c r="AJ22" s="63"/>
      <c r="AK22" s="63"/>
      <c r="AL22" s="63"/>
      <c r="AM22" s="63"/>
      <c r="AN22" s="66"/>
      <c r="AO22" s="46" t="str">
        <f t="shared" si="4"/>
        <v/>
      </c>
      <c r="AP22" s="8"/>
      <c r="AQ22" s="8"/>
      <c r="AR22" s="8"/>
      <c r="AS22" s="8"/>
      <c r="AT22" s="8"/>
      <c r="AU22" s="8"/>
      <c r="AV22" s="8"/>
      <c r="AW22" s="46" t="str">
        <f t="shared" si="5"/>
        <v/>
      </c>
      <c r="AX22" s="10"/>
      <c r="AY22" s="10"/>
      <c r="AZ22" s="10"/>
      <c r="BA22" s="10"/>
      <c r="BB22" s="10"/>
      <c r="BC22" s="10"/>
      <c r="BD22" s="10"/>
      <c r="BE22" s="46" t="str">
        <f t="shared" si="6"/>
        <v/>
      </c>
      <c r="BF22" s="12"/>
      <c r="BG22" s="12"/>
      <c r="BH22" s="12"/>
      <c r="BI22" s="12"/>
      <c r="BJ22" s="12"/>
      <c r="BK22" s="12"/>
      <c r="BL22" s="12"/>
      <c r="BM22" s="46" t="str">
        <f t="shared" si="7"/>
        <v/>
      </c>
      <c r="BN22" s="24">
        <f t="shared" si="1"/>
        <v>0</v>
      </c>
      <c r="BO22" s="50" t="str">
        <f t="shared" si="2"/>
        <v>Average</v>
      </c>
      <c r="BP22" s="20" t="str">
        <f t="shared" si="9"/>
        <v/>
      </c>
      <c r="BQ22" s="20" t="str">
        <f t="shared" si="8"/>
        <v/>
      </c>
      <c r="BR22" s="2"/>
      <c r="BS22" s="2"/>
      <c r="BT22" s="2"/>
      <c r="BU22" s="2"/>
      <c r="BV22" s="2"/>
      <c r="BW22" s="2"/>
    </row>
    <row r="23" spans="1:75" x14ac:dyDescent="0.25">
      <c r="A23" s="279"/>
      <c r="B23" s="274"/>
      <c r="C23" s="274"/>
      <c r="D23" s="50">
        <v>2</v>
      </c>
      <c r="E23" s="62"/>
      <c r="F23" s="64"/>
      <c r="G23" s="64"/>
      <c r="H23" s="64"/>
      <c r="I23" s="64"/>
      <c r="J23" s="64"/>
      <c r="K23" s="14"/>
      <c r="L23" s="14"/>
      <c r="M23" s="14"/>
      <c r="N23" s="14"/>
      <c r="O23" s="14"/>
      <c r="P23" s="14"/>
      <c r="Q23" s="14"/>
      <c r="R23" s="52"/>
      <c r="S23" s="52"/>
      <c r="T23" s="52"/>
      <c r="U23" s="52"/>
      <c r="V23" s="52"/>
      <c r="W23" s="52"/>
      <c r="X23" s="52"/>
      <c r="Y23" s="46" t="str">
        <f t="shared" si="3"/>
        <v/>
      </c>
      <c r="Z23" s="62"/>
      <c r="AA23" s="64"/>
      <c r="AB23" s="64"/>
      <c r="AC23" s="64"/>
      <c r="AD23" s="64"/>
      <c r="AE23" s="64"/>
      <c r="AF23" s="67"/>
      <c r="AG23" s="46" t="str">
        <f t="shared" si="0"/>
        <v/>
      </c>
      <c r="AH23" s="62"/>
      <c r="AI23" s="64"/>
      <c r="AJ23" s="64"/>
      <c r="AK23" s="64"/>
      <c r="AL23" s="64"/>
      <c r="AM23" s="64"/>
      <c r="AN23" s="67"/>
      <c r="AO23" s="46" t="str">
        <f t="shared" si="4"/>
        <v/>
      </c>
      <c r="AP23" s="8"/>
      <c r="AQ23" s="8"/>
      <c r="AR23" s="8"/>
      <c r="AS23" s="8"/>
      <c r="AT23" s="8"/>
      <c r="AU23" s="8"/>
      <c r="AV23" s="8"/>
      <c r="AW23" s="46" t="str">
        <f t="shared" si="5"/>
        <v/>
      </c>
      <c r="AX23" s="10"/>
      <c r="AY23" s="10"/>
      <c r="AZ23" s="10"/>
      <c r="BA23" s="10"/>
      <c r="BB23" s="10"/>
      <c r="BC23" s="10"/>
      <c r="BD23" s="10"/>
      <c r="BE23" s="46" t="str">
        <f t="shared" si="6"/>
        <v/>
      </c>
      <c r="BF23" s="12"/>
      <c r="BG23" s="12"/>
      <c r="BH23" s="12"/>
      <c r="BI23" s="12"/>
      <c r="BJ23" s="12"/>
      <c r="BK23" s="12"/>
      <c r="BL23" s="12"/>
      <c r="BM23" s="46" t="str">
        <f t="shared" si="7"/>
        <v/>
      </c>
      <c r="BN23" s="24">
        <f t="shared" si="1"/>
        <v>0</v>
      </c>
      <c r="BO23" s="50" t="str">
        <f t="shared" si="2"/>
        <v>Average</v>
      </c>
      <c r="BP23" s="20" t="str">
        <f t="shared" si="9"/>
        <v/>
      </c>
      <c r="BQ23" s="20" t="str">
        <f t="shared" si="8"/>
        <v/>
      </c>
      <c r="BR23" s="2"/>
      <c r="BS23" s="2"/>
      <c r="BT23" s="2"/>
      <c r="BU23" s="2"/>
      <c r="BV23" s="2"/>
      <c r="BW23" s="2"/>
    </row>
    <row r="24" spans="1:75" x14ac:dyDescent="0.25">
      <c r="A24" s="279"/>
      <c r="B24" s="274"/>
      <c r="C24" s="274"/>
      <c r="D24" s="50">
        <v>3</v>
      </c>
      <c r="E24" s="61"/>
      <c r="F24" s="63"/>
      <c r="G24" s="63"/>
      <c r="H24" s="63"/>
      <c r="I24" s="63"/>
      <c r="J24" s="63"/>
      <c r="K24" s="14"/>
      <c r="L24" s="14"/>
      <c r="M24" s="14"/>
      <c r="N24" s="14"/>
      <c r="O24" s="14"/>
      <c r="P24" s="14"/>
      <c r="Q24" s="14"/>
      <c r="R24" s="52"/>
      <c r="S24" s="52"/>
      <c r="T24" s="52"/>
      <c r="U24" s="52"/>
      <c r="V24" s="52"/>
      <c r="W24" s="52"/>
      <c r="X24" s="52"/>
      <c r="Y24" s="46" t="str">
        <f t="shared" si="3"/>
        <v/>
      </c>
      <c r="Z24" s="61"/>
      <c r="AA24" s="63"/>
      <c r="AB24" s="63"/>
      <c r="AC24" s="63"/>
      <c r="AD24" s="63"/>
      <c r="AE24" s="63"/>
      <c r="AF24" s="66"/>
      <c r="AG24" s="46" t="str">
        <f t="shared" si="0"/>
        <v/>
      </c>
      <c r="AH24" s="61"/>
      <c r="AI24" s="63"/>
      <c r="AJ24" s="63"/>
      <c r="AK24" s="63"/>
      <c r="AL24" s="63"/>
      <c r="AM24" s="63"/>
      <c r="AN24" s="66"/>
      <c r="AO24" s="46" t="str">
        <f t="shared" si="4"/>
        <v/>
      </c>
      <c r="AP24" s="8"/>
      <c r="AQ24" s="8"/>
      <c r="AR24" s="8"/>
      <c r="AS24" s="8"/>
      <c r="AT24" s="8"/>
      <c r="AU24" s="8"/>
      <c r="AV24" s="8"/>
      <c r="AW24" s="46" t="str">
        <f t="shared" si="5"/>
        <v/>
      </c>
      <c r="AX24" s="10"/>
      <c r="AY24" s="10"/>
      <c r="AZ24" s="10"/>
      <c r="BA24" s="10"/>
      <c r="BB24" s="10"/>
      <c r="BC24" s="10"/>
      <c r="BD24" s="10"/>
      <c r="BE24" s="46" t="str">
        <f t="shared" si="6"/>
        <v/>
      </c>
      <c r="BF24" s="12"/>
      <c r="BG24" s="12"/>
      <c r="BH24" s="12"/>
      <c r="BI24" s="12"/>
      <c r="BJ24" s="12"/>
      <c r="BK24" s="12"/>
      <c r="BL24" s="12"/>
      <c r="BM24" s="46" t="str">
        <f t="shared" si="7"/>
        <v/>
      </c>
      <c r="BN24" s="24">
        <f t="shared" si="1"/>
        <v>0</v>
      </c>
      <c r="BO24" s="50" t="str">
        <f t="shared" si="2"/>
        <v>Average</v>
      </c>
      <c r="BP24" s="20" t="str">
        <f t="shared" si="9"/>
        <v/>
      </c>
      <c r="BQ24" s="20" t="str">
        <f t="shared" si="8"/>
        <v/>
      </c>
      <c r="BR24" s="2"/>
      <c r="BS24" s="2"/>
      <c r="BT24" s="2"/>
      <c r="BU24" s="2"/>
      <c r="BV24" s="2"/>
      <c r="BW24" s="2"/>
    </row>
    <row r="25" spans="1:75" x14ac:dyDescent="0.25">
      <c r="A25" s="279"/>
      <c r="B25" s="274"/>
      <c r="C25" s="274"/>
      <c r="D25" s="50">
        <v>4</v>
      </c>
      <c r="E25" s="62"/>
      <c r="F25" s="64"/>
      <c r="G25" s="64"/>
      <c r="H25" s="64"/>
      <c r="I25" s="64"/>
      <c r="J25" s="64"/>
      <c r="K25" s="14"/>
      <c r="L25" s="14"/>
      <c r="M25" s="14"/>
      <c r="N25" s="14"/>
      <c r="O25" s="14"/>
      <c r="P25" s="14"/>
      <c r="Q25" s="14"/>
      <c r="R25" s="52"/>
      <c r="S25" s="52"/>
      <c r="T25" s="52"/>
      <c r="U25" s="52"/>
      <c r="V25" s="52"/>
      <c r="W25" s="52"/>
      <c r="X25" s="52"/>
      <c r="Y25" s="46" t="str">
        <f t="shared" si="3"/>
        <v/>
      </c>
      <c r="Z25" s="62"/>
      <c r="AA25" s="64"/>
      <c r="AB25" s="64"/>
      <c r="AC25" s="64"/>
      <c r="AD25" s="64"/>
      <c r="AE25" s="64"/>
      <c r="AF25" s="67"/>
      <c r="AG25" s="46" t="str">
        <f t="shared" si="0"/>
        <v/>
      </c>
      <c r="AH25" s="62"/>
      <c r="AI25" s="64"/>
      <c r="AJ25" s="64"/>
      <c r="AK25" s="64"/>
      <c r="AL25" s="64"/>
      <c r="AM25" s="64"/>
      <c r="AN25" s="67"/>
      <c r="AO25" s="46" t="str">
        <f t="shared" si="4"/>
        <v/>
      </c>
      <c r="AP25" s="8"/>
      <c r="AQ25" s="8"/>
      <c r="AR25" s="8"/>
      <c r="AS25" s="8"/>
      <c r="AT25" s="8"/>
      <c r="AU25" s="8"/>
      <c r="AV25" s="8"/>
      <c r="AW25" s="46" t="str">
        <f t="shared" si="5"/>
        <v/>
      </c>
      <c r="AX25" s="10"/>
      <c r="AY25" s="10"/>
      <c r="AZ25" s="10"/>
      <c r="BA25" s="10"/>
      <c r="BB25" s="10"/>
      <c r="BC25" s="10"/>
      <c r="BD25" s="10"/>
      <c r="BE25" s="46" t="str">
        <f t="shared" si="6"/>
        <v/>
      </c>
      <c r="BF25" s="12"/>
      <c r="BG25" s="12"/>
      <c r="BH25" s="12"/>
      <c r="BI25" s="12"/>
      <c r="BJ25" s="12"/>
      <c r="BK25" s="12"/>
      <c r="BL25" s="12"/>
      <c r="BM25" s="46" t="str">
        <f t="shared" si="7"/>
        <v/>
      </c>
      <c r="BN25" s="24">
        <f t="shared" si="1"/>
        <v>0</v>
      </c>
      <c r="BO25" s="50" t="str">
        <f t="shared" si="2"/>
        <v>Average</v>
      </c>
      <c r="BP25" s="20" t="str">
        <f t="shared" si="9"/>
        <v/>
      </c>
      <c r="BQ25" s="20" t="str">
        <f t="shared" si="8"/>
        <v/>
      </c>
      <c r="BR25" s="2"/>
      <c r="BS25" s="2"/>
      <c r="BT25" s="2"/>
      <c r="BU25" s="2"/>
      <c r="BV25" s="2"/>
      <c r="BW25" s="2"/>
    </row>
    <row r="26" spans="1:75" x14ac:dyDescent="0.25">
      <c r="A26" s="279"/>
      <c r="B26" s="274"/>
      <c r="C26" s="274"/>
      <c r="D26" s="50">
        <v>5</v>
      </c>
      <c r="E26" s="61"/>
      <c r="F26" s="63"/>
      <c r="G26" s="63"/>
      <c r="H26" s="63"/>
      <c r="I26" s="63"/>
      <c r="J26" s="63"/>
      <c r="K26" s="14"/>
      <c r="L26" s="14"/>
      <c r="M26" s="14"/>
      <c r="N26" s="14"/>
      <c r="O26" s="14"/>
      <c r="P26" s="14"/>
      <c r="Q26" s="14"/>
      <c r="R26" s="52"/>
      <c r="S26" s="52"/>
      <c r="T26" s="52"/>
      <c r="U26" s="52"/>
      <c r="V26" s="52"/>
      <c r="W26" s="52"/>
      <c r="X26" s="52"/>
      <c r="Y26" s="46" t="str">
        <f t="shared" si="3"/>
        <v/>
      </c>
      <c r="Z26" s="61"/>
      <c r="AA26" s="63"/>
      <c r="AB26" s="63"/>
      <c r="AC26" s="63"/>
      <c r="AD26" s="63"/>
      <c r="AE26" s="63"/>
      <c r="AF26" s="66"/>
      <c r="AG26" s="46" t="str">
        <f t="shared" si="0"/>
        <v/>
      </c>
      <c r="AH26" s="61"/>
      <c r="AI26" s="63"/>
      <c r="AJ26" s="63"/>
      <c r="AK26" s="63"/>
      <c r="AL26" s="63"/>
      <c r="AM26" s="63"/>
      <c r="AN26" s="66"/>
      <c r="AO26" s="46" t="str">
        <f t="shared" si="4"/>
        <v/>
      </c>
      <c r="AP26" s="8"/>
      <c r="AQ26" s="8"/>
      <c r="AR26" s="8"/>
      <c r="AS26" s="8"/>
      <c r="AT26" s="8"/>
      <c r="AU26" s="8"/>
      <c r="AV26" s="8"/>
      <c r="AW26" s="46" t="str">
        <f t="shared" si="5"/>
        <v/>
      </c>
      <c r="AX26" s="10"/>
      <c r="AY26" s="10"/>
      <c r="AZ26" s="10"/>
      <c r="BA26" s="10"/>
      <c r="BB26" s="10"/>
      <c r="BC26" s="10"/>
      <c r="BD26" s="10"/>
      <c r="BE26" s="46" t="str">
        <f t="shared" si="6"/>
        <v/>
      </c>
      <c r="BF26" s="12"/>
      <c r="BG26" s="12"/>
      <c r="BH26" s="12"/>
      <c r="BI26" s="12"/>
      <c r="BJ26" s="12"/>
      <c r="BK26" s="12"/>
      <c r="BL26" s="12"/>
      <c r="BM26" s="46" t="str">
        <f t="shared" si="7"/>
        <v/>
      </c>
      <c r="BN26" s="24">
        <f t="shared" si="1"/>
        <v>0</v>
      </c>
      <c r="BO26" s="50" t="str">
        <f t="shared" si="2"/>
        <v>Average</v>
      </c>
      <c r="BP26" s="20" t="str">
        <f t="shared" si="9"/>
        <v/>
      </c>
      <c r="BQ26" s="20" t="str">
        <f t="shared" si="8"/>
        <v/>
      </c>
      <c r="BR26" s="2"/>
      <c r="BS26" s="2"/>
      <c r="BT26" s="2"/>
      <c r="BU26" s="2"/>
      <c r="BV26" s="2"/>
      <c r="BW26" s="2"/>
    </row>
    <row r="27" spans="1:75" x14ac:dyDescent="0.25">
      <c r="A27" s="279"/>
      <c r="B27" s="275"/>
      <c r="C27" s="275"/>
      <c r="D27" s="50" t="s">
        <v>23</v>
      </c>
      <c r="E27" s="82" t="str">
        <f>IFERROR(AVERAGE(E22:E26),"")</f>
        <v/>
      </c>
      <c r="F27" s="82" t="str">
        <f t="shared" ref="F27" si="139">IFERROR(AVERAGE(F22:F26),"")</f>
        <v/>
      </c>
      <c r="G27" s="82" t="str">
        <f t="shared" ref="G27" si="140">IFERROR(AVERAGE(G22:G26),"")</f>
        <v/>
      </c>
      <c r="H27" s="82" t="str">
        <f t="shared" ref="H27" si="141">IFERROR(AVERAGE(H22:H26),"")</f>
        <v/>
      </c>
      <c r="I27" s="82" t="str">
        <f t="shared" ref="I27" si="142">IFERROR(AVERAGE(I22:I26),"")</f>
        <v/>
      </c>
      <c r="J27" s="82" t="str">
        <f t="shared" ref="J27" si="143">IFERROR(AVERAGE(J22:J26),"")</f>
        <v/>
      </c>
      <c r="K27" s="82" t="str">
        <f t="shared" ref="K27" si="144">IFERROR(AVERAGE(K22:K26),"")</f>
        <v/>
      </c>
      <c r="L27" s="82" t="str">
        <f t="shared" ref="L27" si="145">IFERROR(AVERAGE(L22:L26),"")</f>
        <v/>
      </c>
      <c r="M27" s="82" t="str">
        <f t="shared" ref="M27" si="146">IFERROR(AVERAGE(M22:M26),"")</f>
        <v/>
      </c>
      <c r="N27" s="82" t="str">
        <f t="shared" ref="N27" si="147">IFERROR(AVERAGE(N22:N26),"")</f>
        <v/>
      </c>
      <c r="O27" s="82" t="str">
        <f t="shared" ref="O27" si="148">IFERROR(AVERAGE(O22:O26),"")</f>
        <v/>
      </c>
      <c r="P27" s="82" t="str">
        <f t="shared" ref="P27" si="149">IFERROR(AVERAGE(P22:P26),"")</f>
        <v/>
      </c>
      <c r="Q27" s="82" t="str">
        <f t="shared" ref="Q27" si="150">IFERROR(AVERAGE(Q22:Q26),"")</f>
        <v/>
      </c>
      <c r="R27" s="82" t="str">
        <f t="shared" ref="R27" si="151">IFERROR(AVERAGE(R22:R26),"")</f>
        <v/>
      </c>
      <c r="S27" s="82" t="str">
        <f t="shared" ref="S27" si="152">IFERROR(AVERAGE(S22:S26),"")</f>
        <v/>
      </c>
      <c r="T27" s="82" t="str">
        <f t="shared" ref="T27" si="153">IFERROR(AVERAGE(T22:T26),"")</f>
        <v/>
      </c>
      <c r="U27" s="82" t="str">
        <f t="shared" ref="U27" si="154">IFERROR(AVERAGE(U22:U26),"")</f>
        <v/>
      </c>
      <c r="V27" s="82" t="str">
        <f t="shared" ref="V27" si="155">IFERROR(AVERAGE(V22:V26),"")</f>
        <v/>
      </c>
      <c r="W27" s="82" t="str">
        <f t="shared" ref="W27" si="156">IFERROR(AVERAGE(W22:W26),"")</f>
        <v/>
      </c>
      <c r="X27" s="82" t="str">
        <f t="shared" ref="X27" si="157">IFERROR(AVERAGE(X22:X26),"")</f>
        <v/>
      </c>
      <c r="Y27" s="82" t="str">
        <f t="shared" ref="Y27" si="158">IFERROR(AVERAGE(Y22:Y26),"")</f>
        <v/>
      </c>
      <c r="Z27" s="82" t="str">
        <f t="shared" ref="Z27" si="159">IFERROR(AVERAGE(Z22:Z26),"")</f>
        <v/>
      </c>
      <c r="AA27" s="82" t="str">
        <f t="shared" ref="AA27" si="160">IFERROR(AVERAGE(AA22:AA26),"")</f>
        <v/>
      </c>
      <c r="AB27" s="82" t="str">
        <f t="shared" ref="AB27" si="161">IFERROR(AVERAGE(AB22:AB26),"")</f>
        <v/>
      </c>
      <c r="AC27" s="82" t="str">
        <f t="shared" ref="AC27" si="162">IFERROR(AVERAGE(AC22:AC26),"")</f>
        <v/>
      </c>
      <c r="AD27" s="82" t="str">
        <f t="shared" ref="AD27" si="163">IFERROR(AVERAGE(AD22:AD26),"")</f>
        <v/>
      </c>
      <c r="AE27" s="82" t="str">
        <f t="shared" ref="AE27" si="164">IFERROR(AVERAGE(AE22:AE26),"")</f>
        <v/>
      </c>
      <c r="AF27" s="82" t="str">
        <f t="shared" ref="AF27" si="165">IFERROR(AVERAGE(AF22:AF26),"")</f>
        <v/>
      </c>
      <c r="AG27" s="82" t="str">
        <f t="shared" ref="AG27" si="166">IFERROR(AVERAGE(AG22:AG26),"")</f>
        <v/>
      </c>
      <c r="AH27" s="82" t="str">
        <f t="shared" ref="AH27" si="167">IFERROR(AVERAGE(AH22:AH26),"")</f>
        <v/>
      </c>
      <c r="AI27" s="82" t="str">
        <f t="shared" ref="AI27" si="168">IFERROR(AVERAGE(AI22:AI26),"")</f>
        <v/>
      </c>
      <c r="AJ27" s="82" t="str">
        <f t="shared" ref="AJ27" si="169">IFERROR(AVERAGE(AJ22:AJ26),"")</f>
        <v/>
      </c>
      <c r="AK27" s="82" t="str">
        <f t="shared" ref="AK27" si="170">IFERROR(AVERAGE(AK22:AK26),"")</f>
        <v/>
      </c>
      <c r="AL27" s="82" t="str">
        <f t="shared" ref="AL27" si="171">IFERROR(AVERAGE(AL22:AL26),"")</f>
        <v/>
      </c>
      <c r="AM27" s="82" t="str">
        <f t="shared" ref="AM27" si="172">IFERROR(AVERAGE(AM22:AM26),"")</f>
        <v/>
      </c>
      <c r="AN27" s="82" t="str">
        <f t="shared" ref="AN27" si="173">IFERROR(AVERAGE(AN22:AN26),"")</f>
        <v/>
      </c>
      <c r="AO27" s="82" t="str">
        <f t="shared" ref="AO27" si="174">IFERROR(AVERAGE(AO22:AO26),"")</f>
        <v/>
      </c>
      <c r="AP27" s="82" t="str">
        <f t="shared" ref="AP27" si="175">IFERROR(AVERAGE(AP22:AP26),"")</f>
        <v/>
      </c>
      <c r="AQ27" s="82" t="str">
        <f t="shared" ref="AQ27" si="176">IFERROR(AVERAGE(AQ22:AQ26),"")</f>
        <v/>
      </c>
      <c r="AR27" s="82" t="str">
        <f t="shared" ref="AR27" si="177">IFERROR(AVERAGE(AR22:AR26),"")</f>
        <v/>
      </c>
      <c r="AS27" s="82" t="str">
        <f t="shared" ref="AS27" si="178">IFERROR(AVERAGE(AS22:AS26),"")</f>
        <v/>
      </c>
      <c r="AT27" s="82" t="str">
        <f t="shared" ref="AT27" si="179">IFERROR(AVERAGE(AT22:AT26),"")</f>
        <v/>
      </c>
      <c r="AU27" s="82" t="str">
        <f t="shared" ref="AU27" si="180">IFERROR(AVERAGE(AU22:AU26),"")</f>
        <v/>
      </c>
      <c r="AV27" s="82" t="str">
        <f t="shared" ref="AV27" si="181">IFERROR(AVERAGE(AV22:AV26),"")</f>
        <v/>
      </c>
      <c r="AW27" s="82" t="str">
        <f t="shared" ref="AW27" si="182">IFERROR(AVERAGE(AW22:AW26),"")</f>
        <v/>
      </c>
      <c r="AX27" s="82" t="str">
        <f t="shared" ref="AX27" si="183">IFERROR(AVERAGE(AX22:AX26),"")</f>
        <v/>
      </c>
      <c r="AY27" s="82" t="str">
        <f t="shared" ref="AY27" si="184">IFERROR(AVERAGE(AY22:AY26),"")</f>
        <v/>
      </c>
      <c r="AZ27" s="82" t="str">
        <f t="shared" ref="AZ27" si="185">IFERROR(AVERAGE(AZ22:AZ26),"")</f>
        <v/>
      </c>
      <c r="BA27" s="82" t="str">
        <f t="shared" ref="BA27" si="186">IFERROR(AVERAGE(BA22:BA26),"")</f>
        <v/>
      </c>
      <c r="BB27" s="82" t="str">
        <f t="shared" ref="BB27" si="187">IFERROR(AVERAGE(BB22:BB26),"")</f>
        <v/>
      </c>
      <c r="BC27" s="82" t="str">
        <f t="shared" ref="BC27" si="188">IFERROR(AVERAGE(BC22:BC26),"")</f>
        <v/>
      </c>
      <c r="BD27" s="82" t="str">
        <f t="shared" ref="BD27" si="189">IFERROR(AVERAGE(BD22:BD26),"")</f>
        <v/>
      </c>
      <c r="BE27" s="82" t="str">
        <f t="shared" ref="BE27" si="190">IFERROR(AVERAGE(BE22:BE26),"")</f>
        <v/>
      </c>
      <c r="BF27" s="82" t="str">
        <f t="shared" ref="BF27" si="191">IFERROR(AVERAGE(BF22:BF26),"")</f>
        <v/>
      </c>
      <c r="BG27" s="82" t="str">
        <f t="shared" ref="BG27" si="192">IFERROR(AVERAGE(BG22:BG26),"")</f>
        <v/>
      </c>
      <c r="BH27" s="82" t="str">
        <f t="shared" ref="BH27" si="193">IFERROR(AVERAGE(BH22:BH26),"")</f>
        <v/>
      </c>
      <c r="BI27" s="82" t="str">
        <f t="shared" ref="BI27" si="194">IFERROR(AVERAGE(BI22:BI26),"")</f>
        <v/>
      </c>
      <c r="BJ27" s="82" t="str">
        <f t="shared" ref="BJ27" si="195">IFERROR(AVERAGE(BJ22:BJ26),"")</f>
        <v/>
      </c>
      <c r="BK27" s="82" t="str">
        <f t="shared" ref="BK27" si="196">IFERROR(AVERAGE(BK22:BK26),"")</f>
        <v/>
      </c>
      <c r="BL27" s="82" t="str">
        <f t="shared" ref="BL27" si="197">IFERROR(AVERAGE(BL22:BL26),"")</f>
        <v/>
      </c>
      <c r="BM27" s="82" t="str">
        <f t="shared" ref="BM27" si="198">IFERROR(AVERAGE(BM22:BM26),"")</f>
        <v/>
      </c>
      <c r="BN27" s="82">
        <f t="shared" ref="BN27" si="199">IFERROR(AVERAGE(BN22:BN26),"")</f>
        <v>0</v>
      </c>
      <c r="BO27" s="82" t="str">
        <f t="shared" ref="BO27" si="200">IFERROR(AVERAGE(BO22:BO26),"")</f>
        <v/>
      </c>
      <c r="BP27" s="82" t="str">
        <f t="shared" ref="BP27" si="201">IFERROR(AVERAGE(BP22:BP26),"")</f>
        <v/>
      </c>
      <c r="BQ27" s="82" t="str">
        <f t="shared" ref="BQ27" si="202">IFERROR(AVERAGE(BQ22:BQ26),"")</f>
        <v/>
      </c>
      <c r="BR27" s="2"/>
      <c r="BS27" s="2"/>
      <c r="BT27" s="2"/>
      <c r="BU27" s="2"/>
      <c r="BV27" s="2"/>
      <c r="BW27" s="2"/>
    </row>
    <row r="28" spans="1:75" x14ac:dyDescent="0.25">
      <c r="A28" s="279"/>
      <c r="B28" s="273">
        <v>10</v>
      </c>
      <c r="C28" s="273">
        <v>5</v>
      </c>
      <c r="D28" s="50">
        <v>1</v>
      </c>
      <c r="E28" s="61"/>
      <c r="F28" s="63"/>
      <c r="G28" s="63"/>
      <c r="H28" s="63"/>
      <c r="I28" s="63"/>
      <c r="J28" s="63"/>
      <c r="K28" s="14"/>
      <c r="L28" s="14"/>
      <c r="M28" s="14"/>
      <c r="N28" s="14"/>
      <c r="O28" s="14"/>
      <c r="P28" s="14"/>
      <c r="Q28" s="14"/>
      <c r="R28" s="52"/>
      <c r="S28" s="52"/>
      <c r="T28" s="52"/>
      <c r="U28" s="52"/>
      <c r="V28" s="52"/>
      <c r="W28" s="52"/>
      <c r="X28" s="52"/>
      <c r="Y28" s="46" t="str">
        <f t="shared" si="3"/>
        <v/>
      </c>
      <c r="Z28" s="61"/>
      <c r="AA28" s="63"/>
      <c r="AB28" s="63"/>
      <c r="AC28" s="63"/>
      <c r="AD28" s="63"/>
      <c r="AE28" s="63"/>
      <c r="AF28" s="66"/>
      <c r="AG28" s="46" t="str">
        <f t="shared" si="0"/>
        <v/>
      </c>
      <c r="AH28" s="61"/>
      <c r="AI28" s="63"/>
      <c r="AJ28" s="63"/>
      <c r="AK28" s="63"/>
      <c r="AL28" s="63"/>
      <c r="AM28" s="63"/>
      <c r="AN28" s="66"/>
      <c r="AO28" s="46" t="str">
        <f t="shared" si="4"/>
        <v/>
      </c>
      <c r="AP28" s="8"/>
      <c r="AQ28" s="8"/>
      <c r="AR28" s="8"/>
      <c r="AS28" s="8"/>
      <c r="AT28" s="8"/>
      <c r="AU28" s="8"/>
      <c r="AV28" s="8"/>
      <c r="AW28" s="46" t="str">
        <f t="shared" si="5"/>
        <v/>
      </c>
      <c r="AX28" s="10"/>
      <c r="AY28" s="10"/>
      <c r="AZ28" s="10"/>
      <c r="BA28" s="10"/>
      <c r="BB28" s="10"/>
      <c r="BC28" s="10"/>
      <c r="BD28" s="10"/>
      <c r="BE28" s="46" t="str">
        <f t="shared" si="6"/>
        <v/>
      </c>
      <c r="BF28" s="12"/>
      <c r="BG28" s="12"/>
      <c r="BH28" s="12"/>
      <c r="BI28" s="12"/>
      <c r="BJ28" s="12"/>
      <c r="BK28" s="12"/>
      <c r="BL28" s="12"/>
      <c r="BM28" s="46" t="str">
        <f t="shared" si="7"/>
        <v/>
      </c>
      <c r="BN28" s="24">
        <f t="shared" si="1"/>
        <v>0</v>
      </c>
      <c r="BO28" s="50" t="str">
        <f t="shared" si="2"/>
        <v>Average</v>
      </c>
      <c r="BP28" s="20" t="str">
        <f t="shared" si="9"/>
        <v/>
      </c>
      <c r="BQ28" s="20" t="str">
        <f t="shared" si="8"/>
        <v/>
      </c>
      <c r="BR28" s="2"/>
      <c r="BS28" s="2"/>
      <c r="BT28" s="2"/>
      <c r="BU28" s="2"/>
      <c r="BV28" s="2"/>
      <c r="BW28" s="2"/>
    </row>
    <row r="29" spans="1:75" x14ac:dyDescent="0.25">
      <c r="A29" s="279"/>
      <c r="B29" s="274"/>
      <c r="C29" s="274"/>
      <c r="D29" s="50">
        <v>2</v>
      </c>
      <c r="E29" s="62"/>
      <c r="F29" s="64"/>
      <c r="G29" s="64"/>
      <c r="H29" s="64"/>
      <c r="I29" s="64"/>
      <c r="J29" s="64"/>
      <c r="K29" s="14"/>
      <c r="L29" s="14"/>
      <c r="M29" s="14"/>
      <c r="N29" s="14"/>
      <c r="O29" s="14"/>
      <c r="P29" s="14"/>
      <c r="Q29" s="14"/>
      <c r="R29" s="52"/>
      <c r="S29" s="52"/>
      <c r="T29" s="52"/>
      <c r="U29" s="52"/>
      <c r="V29" s="52"/>
      <c r="W29" s="52"/>
      <c r="X29" s="52"/>
      <c r="Y29" s="46" t="str">
        <f t="shared" si="3"/>
        <v/>
      </c>
      <c r="Z29" s="62"/>
      <c r="AA29" s="64"/>
      <c r="AB29" s="64"/>
      <c r="AC29" s="64"/>
      <c r="AD29" s="64"/>
      <c r="AE29" s="64"/>
      <c r="AF29" s="67"/>
      <c r="AG29" s="46" t="str">
        <f t="shared" si="0"/>
        <v/>
      </c>
      <c r="AH29" s="62"/>
      <c r="AI29" s="64"/>
      <c r="AJ29" s="64"/>
      <c r="AK29" s="64"/>
      <c r="AL29" s="64"/>
      <c r="AM29" s="64"/>
      <c r="AN29" s="67"/>
      <c r="AO29" s="46" t="str">
        <f t="shared" si="4"/>
        <v/>
      </c>
      <c r="AP29" s="8"/>
      <c r="AQ29" s="8"/>
      <c r="AR29" s="8"/>
      <c r="AS29" s="8"/>
      <c r="AT29" s="8"/>
      <c r="AU29" s="8"/>
      <c r="AV29" s="8"/>
      <c r="AW29" s="46" t="str">
        <f t="shared" si="5"/>
        <v/>
      </c>
      <c r="AX29" s="10"/>
      <c r="AY29" s="10"/>
      <c r="AZ29" s="10"/>
      <c r="BA29" s="10"/>
      <c r="BB29" s="10"/>
      <c r="BC29" s="10"/>
      <c r="BD29" s="10"/>
      <c r="BE29" s="46" t="str">
        <f t="shared" si="6"/>
        <v/>
      </c>
      <c r="BF29" s="12"/>
      <c r="BG29" s="12"/>
      <c r="BH29" s="12"/>
      <c r="BI29" s="12"/>
      <c r="BJ29" s="12"/>
      <c r="BK29" s="12"/>
      <c r="BL29" s="12"/>
      <c r="BM29" s="46" t="str">
        <f t="shared" si="7"/>
        <v/>
      </c>
      <c r="BN29" s="24">
        <f t="shared" si="1"/>
        <v>0</v>
      </c>
      <c r="BO29" s="50" t="str">
        <f t="shared" si="2"/>
        <v>Average</v>
      </c>
      <c r="BP29" s="20" t="str">
        <f t="shared" si="9"/>
        <v/>
      </c>
      <c r="BQ29" s="20" t="str">
        <f t="shared" si="8"/>
        <v/>
      </c>
      <c r="BR29" s="2"/>
      <c r="BS29" s="2"/>
      <c r="BT29" s="2"/>
      <c r="BU29" s="2"/>
      <c r="BV29" s="2"/>
      <c r="BW29" s="2"/>
    </row>
    <row r="30" spans="1:75" x14ac:dyDescent="0.25">
      <c r="A30" s="279"/>
      <c r="B30" s="274"/>
      <c r="C30" s="274"/>
      <c r="D30" s="50">
        <v>3</v>
      </c>
      <c r="E30" s="61"/>
      <c r="F30" s="63"/>
      <c r="G30" s="63"/>
      <c r="H30" s="63"/>
      <c r="I30" s="63"/>
      <c r="J30" s="63"/>
      <c r="K30" s="14"/>
      <c r="L30" s="14"/>
      <c r="M30" s="14"/>
      <c r="N30" s="14"/>
      <c r="O30" s="14"/>
      <c r="P30" s="14"/>
      <c r="Q30" s="14"/>
      <c r="R30" s="52"/>
      <c r="S30" s="52"/>
      <c r="T30" s="52"/>
      <c r="U30" s="52"/>
      <c r="V30" s="52"/>
      <c r="W30" s="52"/>
      <c r="X30" s="52"/>
      <c r="Y30" s="46" t="str">
        <f t="shared" si="3"/>
        <v/>
      </c>
      <c r="Z30" s="61"/>
      <c r="AA30" s="63"/>
      <c r="AB30" s="63"/>
      <c r="AC30" s="63"/>
      <c r="AD30" s="63"/>
      <c r="AE30" s="63"/>
      <c r="AF30" s="66"/>
      <c r="AG30" s="46" t="str">
        <f t="shared" si="0"/>
        <v/>
      </c>
      <c r="AH30" s="61"/>
      <c r="AI30" s="63"/>
      <c r="AJ30" s="63"/>
      <c r="AK30" s="63"/>
      <c r="AL30" s="63"/>
      <c r="AM30" s="63"/>
      <c r="AN30" s="66"/>
      <c r="AO30" s="46" t="str">
        <f t="shared" si="4"/>
        <v/>
      </c>
      <c r="AP30" s="8"/>
      <c r="AQ30" s="8"/>
      <c r="AR30" s="8"/>
      <c r="AS30" s="8"/>
      <c r="AT30" s="8"/>
      <c r="AU30" s="8"/>
      <c r="AV30" s="8"/>
      <c r="AW30" s="46" t="str">
        <f t="shared" si="5"/>
        <v/>
      </c>
      <c r="AX30" s="10"/>
      <c r="AY30" s="10"/>
      <c r="AZ30" s="10"/>
      <c r="BA30" s="10"/>
      <c r="BB30" s="10"/>
      <c r="BC30" s="10"/>
      <c r="BD30" s="10"/>
      <c r="BE30" s="46" t="str">
        <f t="shared" si="6"/>
        <v/>
      </c>
      <c r="BF30" s="12"/>
      <c r="BG30" s="12"/>
      <c r="BH30" s="12"/>
      <c r="BI30" s="12"/>
      <c r="BJ30" s="12"/>
      <c r="BK30" s="12"/>
      <c r="BL30" s="12"/>
      <c r="BM30" s="46" t="str">
        <f t="shared" si="7"/>
        <v/>
      </c>
      <c r="BN30" s="24">
        <f t="shared" si="1"/>
        <v>0</v>
      </c>
      <c r="BO30" s="50" t="str">
        <f t="shared" si="2"/>
        <v>Average</v>
      </c>
      <c r="BP30" s="20" t="str">
        <f t="shared" si="9"/>
        <v/>
      </c>
      <c r="BQ30" s="20" t="str">
        <f t="shared" si="8"/>
        <v/>
      </c>
      <c r="BR30" s="2"/>
      <c r="BS30" s="2"/>
      <c r="BT30" s="2"/>
      <c r="BU30" s="2"/>
      <c r="BV30" s="2"/>
      <c r="BW30" s="2"/>
    </row>
    <row r="31" spans="1:75" x14ac:dyDescent="0.25">
      <c r="A31" s="279"/>
      <c r="B31" s="274"/>
      <c r="C31" s="274"/>
      <c r="D31" s="50">
        <v>4</v>
      </c>
      <c r="E31" s="62"/>
      <c r="F31" s="64"/>
      <c r="G31" s="64"/>
      <c r="H31" s="64"/>
      <c r="I31" s="64"/>
      <c r="J31" s="64"/>
      <c r="K31" s="14"/>
      <c r="L31" s="14"/>
      <c r="M31" s="14"/>
      <c r="N31" s="14"/>
      <c r="O31" s="14"/>
      <c r="P31" s="14"/>
      <c r="Q31" s="14"/>
      <c r="R31" s="52"/>
      <c r="S31" s="52"/>
      <c r="T31" s="52"/>
      <c r="U31" s="52"/>
      <c r="V31" s="52"/>
      <c r="W31" s="52"/>
      <c r="X31" s="52"/>
      <c r="Y31" s="46" t="str">
        <f t="shared" si="3"/>
        <v/>
      </c>
      <c r="Z31" s="62"/>
      <c r="AA31" s="64"/>
      <c r="AB31" s="64"/>
      <c r="AC31" s="64"/>
      <c r="AD31" s="64"/>
      <c r="AE31" s="64"/>
      <c r="AF31" s="67"/>
      <c r="AG31" s="46" t="str">
        <f t="shared" si="0"/>
        <v/>
      </c>
      <c r="AH31" s="62"/>
      <c r="AI31" s="64"/>
      <c r="AJ31" s="64"/>
      <c r="AK31" s="64"/>
      <c r="AL31" s="64"/>
      <c r="AM31" s="64"/>
      <c r="AN31" s="67"/>
      <c r="AO31" s="46" t="str">
        <f t="shared" si="4"/>
        <v/>
      </c>
      <c r="AP31" s="8"/>
      <c r="AQ31" s="8"/>
      <c r="AR31" s="8"/>
      <c r="AS31" s="8"/>
      <c r="AT31" s="8"/>
      <c r="AU31" s="8"/>
      <c r="AV31" s="8"/>
      <c r="AW31" s="46" t="str">
        <f t="shared" si="5"/>
        <v/>
      </c>
      <c r="AX31" s="10"/>
      <c r="AY31" s="10"/>
      <c r="AZ31" s="10"/>
      <c r="BA31" s="10"/>
      <c r="BB31" s="10"/>
      <c r="BC31" s="10"/>
      <c r="BD31" s="10"/>
      <c r="BE31" s="46" t="str">
        <f t="shared" si="6"/>
        <v/>
      </c>
      <c r="BF31" s="12"/>
      <c r="BG31" s="12"/>
      <c r="BH31" s="12"/>
      <c r="BI31" s="12"/>
      <c r="BJ31" s="12"/>
      <c r="BK31" s="12"/>
      <c r="BL31" s="12"/>
      <c r="BM31" s="46" t="str">
        <f t="shared" si="7"/>
        <v/>
      </c>
      <c r="BN31" s="24">
        <f t="shared" si="1"/>
        <v>0</v>
      </c>
      <c r="BO31" s="50" t="str">
        <f t="shared" si="2"/>
        <v>Average</v>
      </c>
      <c r="BP31" s="20" t="str">
        <f t="shared" si="9"/>
        <v/>
      </c>
      <c r="BQ31" s="20" t="str">
        <f t="shared" si="8"/>
        <v/>
      </c>
      <c r="BR31" s="2"/>
      <c r="BS31" s="2"/>
      <c r="BT31" s="2"/>
      <c r="BU31" s="2"/>
      <c r="BV31" s="2"/>
      <c r="BW31" s="2"/>
    </row>
    <row r="32" spans="1:75" x14ac:dyDescent="0.25">
      <c r="A32" s="279"/>
      <c r="B32" s="274"/>
      <c r="C32" s="274"/>
      <c r="D32" s="50">
        <v>5</v>
      </c>
      <c r="E32" s="61"/>
      <c r="F32" s="63"/>
      <c r="G32" s="63"/>
      <c r="H32" s="63"/>
      <c r="I32" s="63"/>
      <c r="J32" s="63"/>
      <c r="K32" s="14"/>
      <c r="L32" s="14"/>
      <c r="M32" s="14"/>
      <c r="N32" s="14"/>
      <c r="O32" s="14"/>
      <c r="P32" s="14"/>
      <c r="Q32" s="14"/>
      <c r="R32" s="52"/>
      <c r="S32" s="52"/>
      <c r="T32" s="52"/>
      <c r="U32" s="52"/>
      <c r="V32" s="52"/>
      <c r="W32" s="52"/>
      <c r="X32" s="52"/>
      <c r="Y32" s="46" t="str">
        <f t="shared" si="3"/>
        <v/>
      </c>
      <c r="Z32" s="61"/>
      <c r="AA32" s="63"/>
      <c r="AB32" s="63"/>
      <c r="AC32" s="63"/>
      <c r="AD32" s="63"/>
      <c r="AE32" s="63"/>
      <c r="AF32" s="66"/>
      <c r="AG32" s="46" t="str">
        <f t="shared" si="0"/>
        <v/>
      </c>
      <c r="AH32" s="61"/>
      <c r="AI32" s="63"/>
      <c r="AJ32" s="63"/>
      <c r="AK32" s="63"/>
      <c r="AL32" s="63"/>
      <c r="AM32" s="63"/>
      <c r="AN32" s="66"/>
      <c r="AO32" s="46" t="str">
        <f t="shared" si="4"/>
        <v/>
      </c>
      <c r="AP32" s="8"/>
      <c r="AQ32" s="8"/>
      <c r="AR32" s="8"/>
      <c r="AS32" s="8"/>
      <c r="AT32" s="8"/>
      <c r="AU32" s="8"/>
      <c r="AV32" s="8"/>
      <c r="AW32" s="46" t="str">
        <f t="shared" si="5"/>
        <v/>
      </c>
      <c r="AX32" s="10"/>
      <c r="AY32" s="10"/>
      <c r="AZ32" s="10"/>
      <c r="BA32" s="10"/>
      <c r="BB32" s="10"/>
      <c r="BC32" s="10"/>
      <c r="BD32" s="10"/>
      <c r="BE32" s="46" t="str">
        <f t="shared" si="6"/>
        <v/>
      </c>
      <c r="BF32" s="12"/>
      <c r="BG32" s="12"/>
      <c r="BH32" s="12"/>
      <c r="BI32" s="12"/>
      <c r="BJ32" s="12"/>
      <c r="BK32" s="12"/>
      <c r="BL32" s="12"/>
      <c r="BM32" s="46" t="str">
        <f t="shared" si="7"/>
        <v/>
      </c>
      <c r="BN32" s="24">
        <f t="shared" si="1"/>
        <v>0</v>
      </c>
      <c r="BO32" s="50" t="str">
        <f t="shared" si="2"/>
        <v>Average</v>
      </c>
      <c r="BP32" s="20" t="str">
        <f t="shared" si="9"/>
        <v/>
      </c>
      <c r="BQ32" s="20" t="str">
        <f t="shared" si="8"/>
        <v/>
      </c>
      <c r="BR32" s="2"/>
      <c r="BS32" s="2"/>
      <c r="BT32" s="2"/>
      <c r="BU32" s="2"/>
      <c r="BV32" s="2"/>
      <c r="BW32" s="2"/>
    </row>
    <row r="33" spans="1:75" x14ac:dyDescent="0.25">
      <c r="A33" s="279"/>
      <c r="B33" s="274"/>
      <c r="C33" s="275"/>
      <c r="D33" s="50" t="s">
        <v>23</v>
      </c>
      <c r="E33" s="82" t="str">
        <f>IFERROR(AVERAGE(E28:E32),"")</f>
        <v/>
      </c>
      <c r="F33" s="82" t="str">
        <f t="shared" ref="F33" si="203">IFERROR(AVERAGE(F28:F32),"")</f>
        <v/>
      </c>
      <c r="G33" s="82" t="str">
        <f t="shared" ref="G33" si="204">IFERROR(AVERAGE(G28:G32),"")</f>
        <v/>
      </c>
      <c r="H33" s="82" t="str">
        <f t="shared" ref="H33" si="205">IFERROR(AVERAGE(H28:H32),"")</f>
        <v/>
      </c>
      <c r="I33" s="82" t="str">
        <f t="shared" ref="I33" si="206">IFERROR(AVERAGE(I28:I32),"")</f>
        <v/>
      </c>
      <c r="J33" s="82" t="str">
        <f t="shared" ref="J33" si="207">IFERROR(AVERAGE(J28:J32),"")</f>
        <v/>
      </c>
      <c r="K33" s="82" t="str">
        <f t="shared" ref="K33" si="208">IFERROR(AVERAGE(K28:K32),"")</f>
        <v/>
      </c>
      <c r="L33" s="82" t="str">
        <f t="shared" ref="L33" si="209">IFERROR(AVERAGE(L28:L32),"")</f>
        <v/>
      </c>
      <c r="M33" s="82" t="str">
        <f t="shared" ref="M33" si="210">IFERROR(AVERAGE(M28:M32),"")</f>
        <v/>
      </c>
      <c r="N33" s="82" t="str">
        <f t="shared" ref="N33" si="211">IFERROR(AVERAGE(N28:N32),"")</f>
        <v/>
      </c>
      <c r="O33" s="82" t="str">
        <f t="shared" ref="O33" si="212">IFERROR(AVERAGE(O28:O32),"")</f>
        <v/>
      </c>
      <c r="P33" s="82" t="str">
        <f t="shared" ref="P33" si="213">IFERROR(AVERAGE(P28:P32),"")</f>
        <v/>
      </c>
      <c r="Q33" s="82" t="str">
        <f t="shared" ref="Q33" si="214">IFERROR(AVERAGE(Q28:Q32),"")</f>
        <v/>
      </c>
      <c r="R33" s="82" t="str">
        <f t="shared" ref="R33" si="215">IFERROR(AVERAGE(R28:R32),"")</f>
        <v/>
      </c>
      <c r="S33" s="82" t="str">
        <f t="shared" ref="S33" si="216">IFERROR(AVERAGE(S28:S32),"")</f>
        <v/>
      </c>
      <c r="T33" s="82" t="str">
        <f t="shared" ref="T33" si="217">IFERROR(AVERAGE(T28:T32),"")</f>
        <v/>
      </c>
      <c r="U33" s="82" t="str">
        <f t="shared" ref="U33" si="218">IFERROR(AVERAGE(U28:U32),"")</f>
        <v/>
      </c>
      <c r="V33" s="82" t="str">
        <f t="shared" ref="V33" si="219">IFERROR(AVERAGE(V28:V32),"")</f>
        <v/>
      </c>
      <c r="W33" s="82" t="str">
        <f t="shared" ref="W33" si="220">IFERROR(AVERAGE(W28:W32),"")</f>
        <v/>
      </c>
      <c r="X33" s="82" t="str">
        <f t="shared" ref="X33" si="221">IFERROR(AVERAGE(X28:X32),"")</f>
        <v/>
      </c>
      <c r="Y33" s="82" t="str">
        <f t="shared" ref="Y33" si="222">IFERROR(AVERAGE(Y28:Y32),"")</f>
        <v/>
      </c>
      <c r="Z33" s="82" t="str">
        <f t="shared" ref="Z33" si="223">IFERROR(AVERAGE(Z28:Z32),"")</f>
        <v/>
      </c>
      <c r="AA33" s="82" t="str">
        <f t="shared" ref="AA33" si="224">IFERROR(AVERAGE(AA28:AA32),"")</f>
        <v/>
      </c>
      <c r="AB33" s="82" t="str">
        <f t="shared" ref="AB33" si="225">IFERROR(AVERAGE(AB28:AB32),"")</f>
        <v/>
      </c>
      <c r="AC33" s="82" t="str">
        <f t="shared" ref="AC33" si="226">IFERROR(AVERAGE(AC28:AC32),"")</f>
        <v/>
      </c>
      <c r="AD33" s="82" t="str">
        <f t="shared" ref="AD33" si="227">IFERROR(AVERAGE(AD28:AD32),"")</f>
        <v/>
      </c>
      <c r="AE33" s="82" t="str">
        <f t="shared" ref="AE33" si="228">IFERROR(AVERAGE(AE28:AE32),"")</f>
        <v/>
      </c>
      <c r="AF33" s="82" t="str">
        <f t="shared" ref="AF33" si="229">IFERROR(AVERAGE(AF28:AF32),"")</f>
        <v/>
      </c>
      <c r="AG33" s="82" t="str">
        <f t="shared" ref="AG33" si="230">IFERROR(AVERAGE(AG28:AG32),"")</f>
        <v/>
      </c>
      <c r="AH33" s="82" t="str">
        <f t="shared" ref="AH33" si="231">IFERROR(AVERAGE(AH28:AH32),"")</f>
        <v/>
      </c>
      <c r="AI33" s="82" t="str">
        <f t="shared" ref="AI33" si="232">IFERROR(AVERAGE(AI28:AI32),"")</f>
        <v/>
      </c>
      <c r="AJ33" s="82" t="str">
        <f t="shared" ref="AJ33" si="233">IFERROR(AVERAGE(AJ28:AJ32),"")</f>
        <v/>
      </c>
      <c r="AK33" s="82" t="str">
        <f t="shared" ref="AK33" si="234">IFERROR(AVERAGE(AK28:AK32),"")</f>
        <v/>
      </c>
      <c r="AL33" s="82" t="str">
        <f t="shared" ref="AL33" si="235">IFERROR(AVERAGE(AL28:AL32),"")</f>
        <v/>
      </c>
      <c r="AM33" s="82" t="str">
        <f t="shared" ref="AM33" si="236">IFERROR(AVERAGE(AM28:AM32),"")</f>
        <v/>
      </c>
      <c r="AN33" s="82" t="str">
        <f t="shared" ref="AN33" si="237">IFERROR(AVERAGE(AN28:AN32),"")</f>
        <v/>
      </c>
      <c r="AO33" s="82" t="str">
        <f t="shared" ref="AO33" si="238">IFERROR(AVERAGE(AO28:AO32),"")</f>
        <v/>
      </c>
      <c r="AP33" s="82" t="str">
        <f t="shared" ref="AP33" si="239">IFERROR(AVERAGE(AP28:AP32),"")</f>
        <v/>
      </c>
      <c r="AQ33" s="82" t="str">
        <f t="shared" ref="AQ33" si="240">IFERROR(AVERAGE(AQ28:AQ32),"")</f>
        <v/>
      </c>
      <c r="AR33" s="82" t="str">
        <f t="shared" ref="AR33" si="241">IFERROR(AVERAGE(AR28:AR32),"")</f>
        <v/>
      </c>
      <c r="AS33" s="82" t="str">
        <f t="shared" ref="AS33" si="242">IFERROR(AVERAGE(AS28:AS32),"")</f>
        <v/>
      </c>
      <c r="AT33" s="82" t="str">
        <f t="shared" ref="AT33" si="243">IFERROR(AVERAGE(AT28:AT32),"")</f>
        <v/>
      </c>
      <c r="AU33" s="82" t="str">
        <f t="shared" ref="AU33" si="244">IFERROR(AVERAGE(AU28:AU32),"")</f>
        <v/>
      </c>
      <c r="AV33" s="82" t="str">
        <f t="shared" ref="AV33" si="245">IFERROR(AVERAGE(AV28:AV32),"")</f>
        <v/>
      </c>
      <c r="AW33" s="82" t="str">
        <f t="shared" ref="AW33" si="246">IFERROR(AVERAGE(AW28:AW32),"")</f>
        <v/>
      </c>
      <c r="AX33" s="82" t="str">
        <f t="shared" ref="AX33" si="247">IFERROR(AVERAGE(AX28:AX32),"")</f>
        <v/>
      </c>
      <c r="AY33" s="82" t="str">
        <f t="shared" ref="AY33" si="248">IFERROR(AVERAGE(AY28:AY32),"")</f>
        <v/>
      </c>
      <c r="AZ33" s="82" t="str">
        <f t="shared" ref="AZ33" si="249">IFERROR(AVERAGE(AZ28:AZ32),"")</f>
        <v/>
      </c>
      <c r="BA33" s="82" t="str">
        <f t="shared" ref="BA33" si="250">IFERROR(AVERAGE(BA28:BA32),"")</f>
        <v/>
      </c>
      <c r="BB33" s="82" t="str">
        <f t="shared" ref="BB33" si="251">IFERROR(AVERAGE(BB28:BB32),"")</f>
        <v/>
      </c>
      <c r="BC33" s="82" t="str">
        <f t="shared" ref="BC33" si="252">IFERROR(AVERAGE(BC28:BC32),"")</f>
        <v/>
      </c>
      <c r="BD33" s="82" t="str">
        <f t="shared" ref="BD33" si="253">IFERROR(AVERAGE(BD28:BD32),"")</f>
        <v/>
      </c>
      <c r="BE33" s="82" t="str">
        <f t="shared" ref="BE33" si="254">IFERROR(AVERAGE(BE28:BE32),"")</f>
        <v/>
      </c>
      <c r="BF33" s="82" t="str">
        <f t="shared" ref="BF33" si="255">IFERROR(AVERAGE(BF28:BF32),"")</f>
        <v/>
      </c>
      <c r="BG33" s="82" t="str">
        <f t="shared" ref="BG33" si="256">IFERROR(AVERAGE(BG28:BG32),"")</f>
        <v/>
      </c>
      <c r="BH33" s="82" t="str">
        <f t="shared" ref="BH33" si="257">IFERROR(AVERAGE(BH28:BH32),"")</f>
        <v/>
      </c>
      <c r="BI33" s="82" t="str">
        <f t="shared" ref="BI33" si="258">IFERROR(AVERAGE(BI28:BI32),"")</f>
        <v/>
      </c>
      <c r="BJ33" s="82" t="str">
        <f t="shared" ref="BJ33" si="259">IFERROR(AVERAGE(BJ28:BJ32),"")</f>
        <v/>
      </c>
      <c r="BK33" s="82" t="str">
        <f t="shared" ref="BK33" si="260">IFERROR(AVERAGE(BK28:BK32),"")</f>
        <v/>
      </c>
      <c r="BL33" s="82" t="str">
        <f t="shared" ref="BL33" si="261">IFERROR(AVERAGE(BL28:BL32),"")</f>
        <v/>
      </c>
      <c r="BM33" s="82" t="str">
        <f t="shared" ref="BM33" si="262">IFERROR(AVERAGE(BM28:BM32),"")</f>
        <v/>
      </c>
      <c r="BN33" s="82">
        <f t="shared" ref="BN33" si="263">IFERROR(AVERAGE(BN28:BN32),"")</f>
        <v>0</v>
      </c>
      <c r="BO33" s="82" t="str">
        <f t="shared" ref="BO33" si="264">IFERROR(AVERAGE(BO28:BO32),"")</f>
        <v/>
      </c>
      <c r="BP33" s="82" t="str">
        <f t="shared" ref="BP33" si="265">IFERROR(AVERAGE(BP28:BP32),"")</f>
        <v/>
      </c>
      <c r="BQ33" s="82" t="str">
        <f t="shared" ref="BQ33" si="266">IFERROR(AVERAGE(BQ28:BQ32),"")</f>
        <v/>
      </c>
      <c r="BR33" s="2"/>
      <c r="BS33" s="2"/>
      <c r="BT33" s="2"/>
      <c r="BU33" s="2"/>
      <c r="BV33" s="2"/>
      <c r="BW33" s="2"/>
    </row>
    <row r="34" spans="1:75" x14ac:dyDescent="0.25">
      <c r="A34" s="279"/>
      <c r="B34" s="274"/>
      <c r="C34" s="273">
        <v>10</v>
      </c>
      <c r="D34" s="50">
        <v>1</v>
      </c>
      <c r="E34" s="61"/>
      <c r="F34" s="63"/>
      <c r="G34" s="63"/>
      <c r="H34" s="63"/>
      <c r="I34" s="63"/>
      <c r="J34" s="63"/>
      <c r="K34" s="14"/>
      <c r="L34" s="14"/>
      <c r="M34" s="14"/>
      <c r="N34" s="14"/>
      <c r="O34" s="14"/>
      <c r="P34" s="14"/>
      <c r="Q34" s="14"/>
      <c r="R34" s="52"/>
      <c r="S34" s="52"/>
      <c r="T34" s="52"/>
      <c r="U34" s="52"/>
      <c r="V34" s="52"/>
      <c r="W34" s="52"/>
      <c r="X34" s="52"/>
      <c r="Y34" s="46" t="str">
        <f t="shared" si="3"/>
        <v/>
      </c>
      <c r="Z34" s="61"/>
      <c r="AA34" s="63"/>
      <c r="AB34" s="63"/>
      <c r="AC34" s="63"/>
      <c r="AD34" s="63"/>
      <c r="AE34" s="63"/>
      <c r="AF34" s="66"/>
      <c r="AG34" s="46" t="str">
        <f t="shared" si="0"/>
        <v/>
      </c>
      <c r="AH34" s="62"/>
      <c r="AI34" s="64"/>
      <c r="AJ34" s="64"/>
      <c r="AK34" s="64"/>
      <c r="AL34" s="64"/>
      <c r="AM34" s="64"/>
      <c r="AN34" s="66"/>
      <c r="AO34" s="46" t="str">
        <f t="shared" si="4"/>
        <v/>
      </c>
      <c r="AP34" s="8"/>
      <c r="AQ34" s="8"/>
      <c r="AR34" s="8"/>
      <c r="AS34" s="8"/>
      <c r="AT34" s="8"/>
      <c r="AU34" s="8"/>
      <c r="AV34" s="8"/>
      <c r="AW34" s="46" t="str">
        <f t="shared" si="5"/>
        <v/>
      </c>
      <c r="AX34" s="10"/>
      <c r="AY34" s="10"/>
      <c r="AZ34" s="10"/>
      <c r="BA34" s="10"/>
      <c r="BB34" s="10"/>
      <c r="BC34" s="10"/>
      <c r="BD34" s="10"/>
      <c r="BE34" s="46" t="str">
        <f t="shared" si="6"/>
        <v/>
      </c>
      <c r="BF34" s="12"/>
      <c r="BG34" s="12"/>
      <c r="BH34" s="12"/>
      <c r="BI34" s="12"/>
      <c r="BJ34" s="12"/>
      <c r="BK34" s="12"/>
      <c r="BL34" s="12"/>
      <c r="BM34" s="46" t="str">
        <f t="shared" si="7"/>
        <v/>
      </c>
      <c r="BN34" s="24">
        <f t="shared" si="1"/>
        <v>0</v>
      </c>
      <c r="BO34" s="50" t="str">
        <f t="shared" si="2"/>
        <v>Average</v>
      </c>
      <c r="BP34" s="20" t="str">
        <f t="shared" si="9"/>
        <v/>
      </c>
      <c r="BQ34" s="20" t="str">
        <f t="shared" si="8"/>
        <v/>
      </c>
      <c r="BR34" s="2"/>
      <c r="BS34" s="2"/>
      <c r="BT34" s="2"/>
      <c r="BU34" s="2"/>
      <c r="BV34" s="2"/>
      <c r="BW34" s="2"/>
    </row>
    <row r="35" spans="1:75" x14ac:dyDescent="0.25">
      <c r="A35" s="279"/>
      <c r="B35" s="274"/>
      <c r="C35" s="274"/>
      <c r="D35" s="50">
        <v>2</v>
      </c>
      <c r="E35" s="62"/>
      <c r="F35" s="64"/>
      <c r="G35" s="64"/>
      <c r="H35" s="64"/>
      <c r="I35" s="64"/>
      <c r="J35" s="64"/>
      <c r="K35" s="14"/>
      <c r="L35" s="14"/>
      <c r="M35" s="14"/>
      <c r="N35" s="14"/>
      <c r="O35" s="14"/>
      <c r="P35" s="14"/>
      <c r="Q35" s="14"/>
      <c r="R35" s="52"/>
      <c r="S35" s="52"/>
      <c r="T35" s="52"/>
      <c r="U35" s="52"/>
      <c r="V35" s="52"/>
      <c r="W35" s="52"/>
      <c r="X35" s="52"/>
      <c r="Y35" s="46" t="str">
        <f t="shared" si="3"/>
        <v/>
      </c>
      <c r="Z35" s="62"/>
      <c r="AA35" s="64"/>
      <c r="AB35" s="64"/>
      <c r="AC35" s="64"/>
      <c r="AD35" s="64"/>
      <c r="AE35" s="64"/>
      <c r="AF35" s="67"/>
      <c r="AG35" s="46" t="str">
        <f t="shared" si="0"/>
        <v/>
      </c>
      <c r="AH35" s="61"/>
      <c r="AI35" s="63"/>
      <c r="AJ35" s="63"/>
      <c r="AK35" s="63"/>
      <c r="AL35" s="63"/>
      <c r="AM35" s="63"/>
      <c r="AN35" s="67"/>
      <c r="AO35" s="46" t="str">
        <f t="shared" si="4"/>
        <v/>
      </c>
      <c r="AP35" s="8"/>
      <c r="AQ35" s="8"/>
      <c r="AR35" s="8"/>
      <c r="AS35" s="8"/>
      <c r="AT35" s="8"/>
      <c r="AU35" s="8"/>
      <c r="AV35" s="8"/>
      <c r="AW35" s="46" t="str">
        <f t="shared" si="5"/>
        <v/>
      </c>
      <c r="AX35" s="10"/>
      <c r="AY35" s="10"/>
      <c r="AZ35" s="10"/>
      <c r="BA35" s="10"/>
      <c r="BB35" s="10"/>
      <c r="BC35" s="10"/>
      <c r="BD35" s="10"/>
      <c r="BE35" s="46" t="str">
        <f t="shared" si="6"/>
        <v/>
      </c>
      <c r="BF35" s="12"/>
      <c r="BG35" s="12"/>
      <c r="BH35" s="12"/>
      <c r="BI35" s="12"/>
      <c r="BJ35" s="12"/>
      <c r="BK35" s="12"/>
      <c r="BL35" s="12"/>
      <c r="BM35" s="46" t="str">
        <f t="shared" si="7"/>
        <v/>
      </c>
      <c r="BN35" s="24">
        <f t="shared" si="1"/>
        <v>0</v>
      </c>
      <c r="BO35" s="50" t="str">
        <f t="shared" si="2"/>
        <v>Average</v>
      </c>
      <c r="BP35" s="20" t="str">
        <f t="shared" si="9"/>
        <v/>
      </c>
      <c r="BQ35" s="20" t="str">
        <f t="shared" si="8"/>
        <v/>
      </c>
      <c r="BR35" s="2"/>
      <c r="BS35" s="2"/>
      <c r="BT35" s="2"/>
      <c r="BU35" s="2"/>
      <c r="BV35" s="2"/>
      <c r="BW35" s="2"/>
    </row>
    <row r="36" spans="1:75" x14ac:dyDescent="0.25">
      <c r="A36" s="279"/>
      <c r="B36" s="274"/>
      <c r="C36" s="274"/>
      <c r="D36" s="50">
        <v>3</v>
      </c>
      <c r="E36" s="61"/>
      <c r="F36" s="63"/>
      <c r="G36" s="63"/>
      <c r="H36" s="63"/>
      <c r="I36" s="63"/>
      <c r="J36" s="63"/>
      <c r="K36" s="14"/>
      <c r="L36" s="14"/>
      <c r="M36" s="14"/>
      <c r="N36" s="14"/>
      <c r="O36" s="14"/>
      <c r="P36" s="14"/>
      <c r="Q36" s="14"/>
      <c r="R36" s="52"/>
      <c r="S36" s="52"/>
      <c r="T36" s="52"/>
      <c r="U36" s="52"/>
      <c r="V36" s="52"/>
      <c r="W36" s="52"/>
      <c r="X36" s="52"/>
      <c r="Y36" s="46" t="str">
        <f t="shared" si="3"/>
        <v/>
      </c>
      <c r="Z36" s="61"/>
      <c r="AA36" s="63"/>
      <c r="AB36" s="63"/>
      <c r="AC36" s="63"/>
      <c r="AD36" s="63"/>
      <c r="AE36" s="63"/>
      <c r="AF36" s="66"/>
      <c r="AG36" s="46" t="str">
        <f t="shared" si="0"/>
        <v/>
      </c>
      <c r="AH36" s="62"/>
      <c r="AI36" s="64"/>
      <c r="AJ36" s="64"/>
      <c r="AK36" s="64"/>
      <c r="AL36" s="64"/>
      <c r="AM36" s="64"/>
      <c r="AN36" s="66"/>
      <c r="AO36" s="46" t="str">
        <f t="shared" si="4"/>
        <v/>
      </c>
      <c r="AP36" s="8"/>
      <c r="AQ36" s="8"/>
      <c r="AR36" s="8"/>
      <c r="AS36" s="8"/>
      <c r="AT36" s="8"/>
      <c r="AU36" s="8"/>
      <c r="AV36" s="8"/>
      <c r="AW36" s="46" t="str">
        <f t="shared" si="5"/>
        <v/>
      </c>
      <c r="AX36" s="10"/>
      <c r="AY36" s="10"/>
      <c r="AZ36" s="10"/>
      <c r="BA36" s="10"/>
      <c r="BB36" s="10"/>
      <c r="BC36" s="10"/>
      <c r="BD36" s="10"/>
      <c r="BE36" s="46" t="str">
        <f t="shared" si="6"/>
        <v/>
      </c>
      <c r="BF36" s="12"/>
      <c r="BG36" s="12"/>
      <c r="BH36" s="12"/>
      <c r="BI36" s="12"/>
      <c r="BJ36" s="12"/>
      <c r="BK36" s="12"/>
      <c r="BL36" s="12"/>
      <c r="BM36" s="46" t="str">
        <f t="shared" si="7"/>
        <v/>
      </c>
      <c r="BN36" s="24">
        <f t="shared" si="1"/>
        <v>0</v>
      </c>
      <c r="BO36" s="50" t="str">
        <f t="shared" si="2"/>
        <v>Average</v>
      </c>
      <c r="BP36" s="20" t="str">
        <f t="shared" si="9"/>
        <v/>
      </c>
      <c r="BQ36" s="20" t="str">
        <f t="shared" si="8"/>
        <v/>
      </c>
      <c r="BR36" s="2"/>
      <c r="BS36" s="2"/>
      <c r="BT36" s="2"/>
      <c r="BU36" s="2"/>
      <c r="BV36" s="2"/>
      <c r="BW36" s="2"/>
    </row>
    <row r="37" spans="1:75" x14ac:dyDescent="0.25">
      <c r="A37" s="279"/>
      <c r="B37" s="274"/>
      <c r="C37" s="274"/>
      <c r="D37" s="50">
        <v>4</v>
      </c>
      <c r="E37" s="62"/>
      <c r="F37" s="64"/>
      <c r="G37" s="64"/>
      <c r="H37" s="64"/>
      <c r="I37" s="64"/>
      <c r="J37" s="64"/>
      <c r="K37" s="14"/>
      <c r="L37" s="14"/>
      <c r="M37" s="14"/>
      <c r="N37" s="14"/>
      <c r="O37" s="14"/>
      <c r="P37" s="14"/>
      <c r="Q37" s="14"/>
      <c r="R37" s="52"/>
      <c r="S37" s="52"/>
      <c r="T37" s="52"/>
      <c r="U37" s="52"/>
      <c r="V37" s="52"/>
      <c r="W37" s="52"/>
      <c r="X37" s="52"/>
      <c r="Y37" s="46" t="str">
        <f t="shared" si="3"/>
        <v/>
      </c>
      <c r="Z37" s="62"/>
      <c r="AA37" s="64"/>
      <c r="AB37" s="64"/>
      <c r="AC37" s="64"/>
      <c r="AD37" s="64"/>
      <c r="AE37" s="64"/>
      <c r="AF37" s="67"/>
      <c r="AG37" s="46" t="str">
        <f t="shared" si="0"/>
        <v/>
      </c>
      <c r="AH37" s="61"/>
      <c r="AI37" s="63"/>
      <c r="AJ37" s="63"/>
      <c r="AK37" s="63"/>
      <c r="AL37" s="63"/>
      <c r="AM37" s="63"/>
      <c r="AN37" s="67"/>
      <c r="AO37" s="46" t="str">
        <f t="shared" si="4"/>
        <v/>
      </c>
      <c r="AP37" s="8"/>
      <c r="AQ37" s="8"/>
      <c r="AR37" s="8"/>
      <c r="AS37" s="8"/>
      <c r="AT37" s="8"/>
      <c r="AU37" s="8"/>
      <c r="AV37" s="8"/>
      <c r="AW37" s="46" t="str">
        <f t="shared" si="5"/>
        <v/>
      </c>
      <c r="AX37" s="10"/>
      <c r="AY37" s="10"/>
      <c r="AZ37" s="10"/>
      <c r="BA37" s="10"/>
      <c r="BB37" s="10"/>
      <c r="BC37" s="10"/>
      <c r="BD37" s="10"/>
      <c r="BE37" s="46" t="str">
        <f t="shared" si="6"/>
        <v/>
      </c>
      <c r="BF37" s="12"/>
      <c r="BG37" s="12"/>
      <c r="BH37" s="12"/>
      <c r="BI37" s="12"/>
      <c r="BJ37" s="12"/>
      <c r="BK37" s="12"/>
      <c r="BL37" s="12"/>
      <c r="BM37" s="46" t="str">
        <f t="shared" si="7"/>
        <v/>
      </c>
      <c r="BN37" s="24">
        <f t="shared" si="1"/>
        <v>0</v>
      </c>
      <c r="BO37" s="50" t="str">
        <f t="shared" si="2"/>
        <v>Average</v>
      </c>
      <c r="BP37" s="20" t="str">
        <f t="shared" si="9"/>
        <v/>
      </c>
      <c r="BQ37" s="20" t="str">
        <f t="shared" si="8"/>
        <v/>
      </c>
      <c r="BR37" s="2"/>
      <c r="BS37" s="2"/>
      <c r="BT37" s="2"/>
      <c r="BU37" s="2"/>
      <c r="BV37" s="2"/>
      <c r="BW37" s="2"/>
    </row>
    <row r="38" spans="1:75" x14ac:dyDescent="0.25">
      <c r="A38" s="279"/>
      <c r="B38" s="274"/>
      <c r="C38" s="274"/>
      <c r="D38" s="50">
        <v>5</v>
      </c>
      <c r="E38" s="61"/>
      <c r="F38" s="63"/>
      <c r="G38" s="63"/>
      <c r="H38" s="63"/>
      <c r="I38" s="63"/>
      <c r="J38" s="63"/>
      <c r="K38" s="14"/>
      <c r="L38" s="14"/>
      <c r="M38" s="14"/>
      <c r="N38" s="14"/>
      <c r="O38" s="14"/>
      <c r="P38" s="14"/>
      <c r="Q38" s="14"/>
      <c r="R38" s="52"/>
      <c r="S38" s="52"/>
      <c r="T38" s="52"/>
      <c r="U38" s="52"/>
      <c r="V38" s="52"/>
      <c r="W38" s="52"/>
      <c r="X38" s="52"/>
      <c r="Y38" s="46" t="str">
        <f t="shared" si="3"/>
        <v/>
      </c>
      <c r="Z38" s="61"/>
      <c r="AA38" s="63"/>
      <c r="AB38" s="63"/>
      <c r="AC38" s="63"/>
      <c r="AD38" s="63"/>
      <c r="AE38" s="63"/>
      <c r="AF38" s="66"/>
      <c r="AG38" s="46" t="str">
        <f t="shared" si="0"/>
        <v/>
      </c>
      <c r="AH38" s="62"/>
      <c r="AI38" s="64"/>
      <c r="AJ38" s="64"/>
      <c r="AK38" s="64"/>
      <c r="AL38" s="64"/>
      <c r="AM38" s="64"/>
      <c r="AN38" s="66"/>
      <c r="AO38" s="46" t="str">
        <f t="shared" si="4"/>
        <v/>
      </c>
      <c r="AP38" s="8"/>
      <c r="AQ38" s="8"/>
      <c r="AR38" s="8"/>
      <c r="AS38" s="8"/>
      <c r="AT38" s="8"/>
      <c r="AU38" s="8"/>
      <c r="AV38" s="8"/>
      <c r="AW38" s="46" t="str">
        <f t="shared" si="5"/>
        <v/>
      </c>
      <c r="AX38" s="10"/>
      <c r="AY38" s="10"/>
      <c r="AZ38" s="10"/>
      <c r="BA38" s="10"/>
      <c r="BB38" s="10"/>
      <c r="BC38" s="10"/>
      <c r="BD38" s="10"/>
      <c r="BE38" s="46" t="str">
        <f t="shared" si="6"/>
        <v/>
      </c>
      <c r="BF38" s="12"/>
      <c r="BG38" s="12"/>
      <c r="BH38" s="12"/>
      <c r="BI38" s="12"/>
      <c r="BJ38" s="12"/>
      <c r="BK38" s="12"/>
      <c r="BL38" s="12"/>
      <c r="BM38" s="46" t="str">
        <f t="shared" si="7"/>
        <v/>
      </c>
      <c r="BN38" s="24">
        <f t="shared" si="1"/>
        <v>0</v>
      </c>
      <c r="BO38" s="50" t="str">
        <f t="shared" si="2"/>
        <v>Average</v>
      </c>
      <c r="BP38" s="20" t="str">
        <f t="shared" si="9"/>
        <v/>
      </c>
      <c r="BQ38" s="20" t="str">
        <f t="shared" si="8"/>
        <v/>
      </c>
      <c r="BR38" s="2"/>
      <c r="BS38" s="2"/>
      <c r="BT38" s="2"/>
      <c r="BU38" s="2"/>
      <c r="BV38" s="2"/>
      <c r="BW38" s="2"/>
    </row>
    <row r="39" spans="1:75" x14ac:dyDescent="0.25">
      <c r="A39" s="279"/>
      <c r="B39" s="274"/>
      <c r="C39" s="275"/>
      <c r="D39" s="50" t="s">
        <v>23</v>
      </c>
      <c r="E39" s="82" t="str">
        <f>IFERROR(AVERAGE(E34:E38),"")</f>
        <v/>
      </c>
      <c r="F39" s="82" t="str">
        <f t="shared" ref="F39" si="267">IFERROR(AVERAGE(F34:F38),"")</f>
        <v/>
      </c>
      <c r="G39" s="82" t="str">
        <f t="shared" ref="G39" si="268">IFERROR(AVERAGE(G34:G38),"")</f>
        <v/>
      </c>
      <c r="H39" s="82" t="str">
        <f t="shared" ref="H39" si="269">IFERROR(AVERAGE(H34:H38),"")</f>
        <v/>
      </c>
      <c r="I39" s="82" t="str">
        <f t="shared" ref="I39" si="270">IFERROR(AVERAGE(I34:I38),"")</f>
        <v/>
      </c>
      <c r="J39" s="82" t="str">
        <f t="shared" ref="J39" si="271">IFERROR(AVERAGE(J34:J38),"")</f>
        <v/>
      </c>
      <c r="K39" s="82" t="str">
        <f t="shared" ref="K39" si="272">IFERROR(AVERAGE(K34:K38),"")</f>
        <v/>
      </c>
      <c r="L39" s="82" t="str">
        <f t="shared" ref="L39" si="273">IFERROR(AVERAGE(L34:L38),"")</f>
        <v/>
      </c>
      <c r="M39" s="82" t="str">
        <f t="shared" ref="M39" si="274">IFERROR(AVERAGE(M34:M38),"")</f>
        <v/>
      </c>
      <c r="N39" s="82" t="str">
        <f t="shared" ref="N39" si="275">IFERROR(AVERAGE(N34:N38),"")</f>
        <v/>
      </c>
      <c r="O39" s="82" t="str">
        <f t="shared" ref="O39" si="276">IFERROR(AVERAGE(O34:O38),"")</f>
        <v/>
      </c>
      <c r="P39" s="82" t="str">
        <f t="shared" ref="P39" si="277">IFERROR(AVERAGE(P34:P38),"")</f>
        <v/>
      </c>
      <c r="Q39" s="82" t="str">
        <f t="shared" ref="Q39" si="278">IFERROR(AVERAGE(Q34:Q38),"")</f>
        <v/>
      </c>
      <c r="R39" s="82" t="str">
        <f t="shared" ref="R39" si="279">IFERROR(AVERAGE(R34:R38),"")</f>
        <v/>
      </c>
      <c r="S39" s="82" t="str">
        <f t="shared" ref="S39" si="280">IFERROR(AVERAGE(S34:S38),"")</f>
        <v/>
      </c>
      <c r="T39" s="82" t="str">
        <f t="shared" ref="T39" si="281">IFERROR(AVERAGE(T34:T38),"")</f>
        <v/>
      </c>
      <c r="U39" s="82" t="str">
        <f t="shared" ref="U39" si="282">IFERROR(AVERAGE(U34:U38),"")</f>
        <v/>
      </c>
      <c r="V39" s="82" t="str">
        <f t="shared" ref="V39" si="283">IFERROR(AVERAGE(V34:V38),"")</f>
        <v/>
      </c>
      <c r="W39" s="82" t="str">
        <f t="shared" ref="W39" si="284">IFERROR(AVERAGE(W34:W38),"")</f>
        <v/>
      </c>
      <c r="X39" s="82" t="str">
        <f t="shared" ref="X39" si="285">IFERROR(AVERAGE(X34:X38),"")</f>
        <v/>
      </c>
      <c r="Y39" s="82" t="str">
        <f t="shared" ref="Y39" si="286">IFERROR(AVERAGE(Y34:Y38),"")</f>
        <v/>
      </c>
      <c r="Z39" s="82" t="str">
        <f t="shared" ref="Z39" si="287">IFERROR(AVERAGE(Z34:Z38),"")</f>
        <v/>
      </c>
      <c r="AA39" s="82" t="str">
        <f t="shared" ref="AA39" si="288">IFERROR(AVERAGE(AA34:AA38),"")</f>
        <v/>
      </c>
      <c r="AB39" s="82" t="str">
        <f t="shared" ref="AB39" si="289">IFERROR(AVERAGE(AB34:AB38),"")</f>
        <v/>
      </c>
      <c r="AC39" s="82" t="str">
        <f t="shared" ref="AC39" si="290">IFERROR(AVERAGE(AC34:AC38),"")</f>
        <v/>
      </c>
      <c r="AD39" s="82" t="str">
        <f t="shared" ref="AD39" si="291">IFERROR(AVERAGE(AD34:AD38),"")</f>
        <v/>
      </c>
      <c r="AE39" s="82" t="str">
        <f t="shared" ref="AE39" si="292">IFERROR(AVERAGE(AE34:AE38),"")</f>
        <v/>
      </c>
      <c r="AF39" s="82" t="str">
        <f t="shared" ref="AF39" si="293">IFERROR(AVERAGE(AF34:AF38),"")</f>
        <v/>
      </c>
      <c r="AG39" s="82" t="str">
        <f t="shared" ref="AG39" si="294">IFERROR(AVERAGE(AG34:AG38),"")</f>
        <v/>
      </c>
      <c r="AH39" s="82" t="str">
        <f t="shared" ref="AH39" si="295">IFERROR(AVERAGE(AH34:AH38),"")</f>
        <v/>
      </c>
      <c r="AI39" s="82" t="str">
        <f t="shared" ref="AI39" si="296">IFERROR(AVERAGE(AI34:AI38),"")</f>
        <v/>
      </c>
      <c r="AJ39" s="82" t="str">
        <f t="shared" ref="AJ39" si="297">IFERROR(AVERAGE(AJ34:AJ38),"")</f>
        <v/>
      </c>
      <c r="AK39" s="82" t="str">
        <f t="shared" ref="AK39" si="298">IFERROR(AVERAGE(AK34:AK38),"")</f>
        <v/>
      </c>
      <c r="AL39" s="82" t="str">
        <f t="shared" ref="AL39" si="299">IFERROR(AVERAGE(AL34:AL38),"")</f>
        <v/>
      </c>
      <c r="AM39" s="82" t="str">
        <f t="shared" ref="AM39" si="300">IFERROR(AVERAGE(AM34:AM38),"")</f>
        <v/>
      </c>
      <c r="AN39" s="82" t="str">
        <f t="shared" ref="AN39" si="301">IFERROR(AVERAGE(AN34:AN38),"")</f>
        <v/>
      </c>
      <c r="AO39" s="82" t="str">
        <f t="shared" ref="AO39" si="302">IFERROR(AVERAGE(AO34:AO38),"")</f>
        <v/>
      </c>
      <c r="AP39" s="82" t="str">
        <f t="shared" ref="AP39" si="303">IFERROR(AVERAGE(AP34:AP38),"")</f>
        <v/>
      </c>
      <c r="AQ39" s="82" t="str">
        <f t="shared" ref="AQ39" si="304">IFERROR(AVERAGE(AQ34:AQ38),"")</f>
        <v/>
      </c>
      <c r="AR39" s="82" t="str">
        <f t="shared" ref="AR39" si="305">IFERROR(AVERAGE(AR34:AR38),"")</f>
        <v/>
      </c>
      <c r="AS39" s="82" t="str">
        <f t="shared" ref="AS39" si="306">IFERROR(AVERAGE(AS34:AS38),"")</f>
        <v/>
      </c>
      <c r="AT39" s="82" t="str">
        <f t="shared" ref="AT39" si="307">IFERROR(AVERAGE(AT34:AT38),"")</f>
        <v/>
      </c>
      <c r="AU39" s="82" t="str">
        <f t="shared" ref="AU39" si="308">IFERROR(AVERAGE(AU34:AU38),"")</f>
        <v/>
      </c>
      <c r="AV39" s="82" t="str">
        <f t="shared" ref="AV39" si="309">IFERROR(AVERAGE(AV34:AV38),"")</f>
        <v/>
      </c>
      <c r="AW39" s="82" t="str">
        <f t="shared" ref="AW39" si="310">IFERROR(AVERAGE(AW34:AW38),"")</f>
        <v/>
      </c>
      <c r="AX39" s="82" t="str">
        <f t="shared" ref="AX39" si="311">IFERROR(AVERAGE(AX34:AX38),"")</f>
        <v/>
      </c>
      <c r="AY39" s="82" t="str">
        <f t="shared" ref="AY39" si="312">IFERROR(AVERAGE(AY34:AY38),"")</f>
        <v/>
      </c>
      <c r="AZ39" s="82" t="str">
        <f t="shared" ref="AZ39" si="313">IFERROR(AVERAGE(AZ34:AZ38),"")</f>
        <v/>
      </c>
      <c r="BA39" s="82" t="str">
        <f t="shared" ref="BA39" si="314">IFERROR(AVERAGE(BA34:BA38),"")</f>
        <v/>
      </c>
      <c r="BB39" s="82" t="str">
        <f t="shared" ref="BB39" si="315">IFERROR(AVERAGE(BB34:BB38),"")</f>
        <v/>
      </c>
      <c r="BC39" s="82" t="str">
        <f t="shared" ref="BC39" si="316">IFERROR(AVERAGE(BC34:BC38),"")</f>
        <v/>
      </c>
      <c r="BD39" s="82" t="str">
        <f t="shared" ref="BD39" si="317">IFERROR(AVERAGE(BD34:BD38),"")</f>
        <v/>
      </c>
      <c r="BE39" s="82" t="str">
        <f t="shared" ref="BE39" si="318">IFERROR(AVERAGE(BE34:BE38),"")</f>
        <v/>
      </c>
      <c r="BF39" s="82" t="str">
        <f t="shared" ref="BF39" si="319">IFERROR(AVERAGE(BF34:BF38),"")</f>
        <v/>
      </c>
      <c r="BG39" s="82" t="str">
        <f t="shared" ref="BG39" si="320">IFERROR(AVERAGE(BG34:BG38),"")</f>
        <v/>
      </c>
      <c r="BH39" s="82" t="str">
        <f t="shared" ref="BH39" si="321">IFERROR(AVERAGE(BH34:BH38),"")</f>
        <v/>
      </c>
      <c r="BI39" s="82" t="str">
        <f t="shared" ref="BI39" si="322">IFERROR(AVERAGE(BI34:BI38),"")</f>
        <v/>
      </c>
      <c r="BJ39" s="82" t="str">
        <f t="shared" ref="BJ39" si="323">IFERROR(AVERAGE(BJ34:BJ38),"")</f>
        <v/>
      </c>
      <c r="BK39" s="82" t="str">
        <f t="shared" ref="BK39" si="324">IFERROR(AVERAGE(BK34:BK38),"")</f>
        <v/>
      </c>
      <c r="BL39" s="82" t="str">
        <f t="shared" ref="BL39" si="325">IFERROR(AVERAGE(BL34:BL38),"")</f>
        <v/>
      </c>
      <c r="BM39" s="82" t="str">
        <f t="shared" ref="BM39" si="326">IFERROR(AVERAGE(BM34:BM38),"")</f>
        <v/>
      </c>
      <c r="BN39" s="82">
        <f t="shared" ref="BN39" si="327">IFERROR(AVERAGE(BN34:BN38),"")</f>
        <v>0</v>
      </c>
      <c r="BO39" s="82" t="str">
        <f t="shared" ref="BO39" si="328">IFERROR(AVERAGE(BO34:BO38),"")</f>
        <v/>
      </c>
      <c r="BP39" s="82" t="str">
        <f t="shared" ref="BP39" si="329">IFERROR(AVERAGE(BP34:BP38),"")</f>
        <v/>
      </c>
      <c r="BQ39" s="82" t="str">
        <f t="shared" ref="BQ39" si="330">IFERROR(AVERAGE(BQ34:BQ38),"")</f>
        <v/>
      </c>
      <c r="BR39" s="2"/>
      <c r="BS39" s="2"/>
      <c r="BT39" s="2"/>
      <c r="BU39" s="2"/>
      <c r="BV39" s="2"/>
      <c r="BW39" s="2"/>
    </row>
    <row r="40" spans="1:75" x14ac:dyDescent="0.25">
      <c r="A40" s="279"/>
      <c r="B40" s="274"/>
      <c r="C40" s="273">
        <v>15</v>
      </c>
      <c r="D40" s="50">
        <v>1</v>
      </c>
      <c r="E40" s="61"/>
      <c r="F40" s="63"/>
      <c r="G40" s="63"/>
      <c r="H40" s="63"/>
      <c r="I40" s="63"/>
      <c r="J40" s="63"/>
      <c r="K40" s="14"/>
      <c r="L40" s="14"/>
      <c r="M40" s="14"/>
      <c r="N40" s="14"/>
      <c r="O40" s="14"/>
      <c r="P40" s="14"/>
      <c r="Q40" s="14"/>
      <c r="R40" s="52"/>
      <c r="S40" s="52"/>
      <c r="T40" s="52"/>
      <c r="U40" s="52"/>
      <c r="V40" s="52"/>
      <c r="W40" s="52"/>
      <c r="X40" s="52"/>
      <c r="Y40" s="46" t="str">
        <f t="shared" si="3"/>
        <v/>
      </c>
      <c r="Z40" s="61"/>
      <c r="AA40" s="63"/>
      <c r="AB40" s="63"/>
      <c r="AC40" s="63"/>
      <c r="AD40" s="63"/>
      <c r="AE40" s="63"/>
      <c r="AF40" s="66"/>
      <c r="AG40" s="46" t="str">
        <f t="shared" si="0"/>
        <v/>
      </c>
      <c r="AH40" s="62"/>
      <c r="AI40" s="64"/>
      <c r="AJ40" s="64"/>
      <c r="AK40" s="64"/>
      <c r="AL40" s="64"/>
      <c r="AM40" s="64"/>
      <c r="AN40" s="66"/>
      <c r="AO40" s="46" t="str">
        <f t="shared" si="4"/>
        <v/>
      </c>
      <c r="AP40" s="8"/>
      <c r="AQ40" s="8"/>
      <c r="AR40" s="8"/>
      <c r="AS40" s="8"/>
      <c r="AT40" s="8"/>
      <c r="AU40" s="8"/>
      <c r="AV40" s="8"/>
      <c r="AW40" s="46" t="str">
        <f t="shared" si="5"/>
        <v/>
      </c>
      <c r="AX40" s="10"/>
      <c r="AY40" s="10"/>
      <c r="AZ40" s="10"/>
      <c r="BA40" s="10"/>
      <c r="BB40" s="10"/>
      <c r="BC40" s="10"/>
      <c r="BD40" s="10"/>
      <c r="BE40" s="46" t="str">
        <f t="shared" si="6"/>
        <v/>
      </c>
      <c r="BF40" s="12"/>
      <c r="BG40" s="12"/>
      <c r="BH40" s="12"/>
      <c r="BI40" s="12"/>
      <c r="BJ40" s="12"/>
      <c r="BK40" s="12"/>
      <c r="BL40" s="12"/>
      <c r="BM40" s="46" t="str">
        <f t="shared" si="7"/>
        <v/>
      </c>
      <c r="BN40" s="24">
        <f t="shared" si="1"/>
        <v>0</v>
      </c>
      <c r="BO40" s="50" t="str">
        <f t="shared" si="2"/>
        <v>Average</v>
      </c>
      <c r="BP40" s="20" t="str">
        <f t="shared" si="9"/>
        <v/>
      </c>
      <c r="BQ40" s="20" t="str">
        <f t="shared" si="8"/>
        <v/>
      </c>
      <c r="BR40" s="2"/>
      <c r="BS40" s="2"/>
      <c r="BT40" s="2"/>
      <c r="BU40" s="2"/>
      <c r="BV40" s="2"/>
      <c r="BW40" s="2"/>
    </row>
    <row r="41" spans="1:75" x14ac:dyDescent="0.25">
      <c r="A41" s="279"/>
      <c r="B41" s="274"/>
      <c r="C41" s="274"/>
      <c r="D41" s="50">
        <v>2</v>
      </c>
      <c r="E41" s="62"/>
      <c r="F41" s="64"/>
      <c r="G41" s="64"/>
      <c r="H41" s="64"/>
      <c r="I41" s="64"/>
      <c r="J41" s="64"/>
      <c r="K41" s="14"/>
      <c r="L41" s="14"/>
      <c r="M41" s="14"/>
      <c r="N41" s="14"/>
      <c r="O41" s="14"/>
      <c r="P41" s="14"/>
      <c r="Q41" s="14"/>
      <c r="R41" s="52"/>
      <c r="S41" s="52"/>
      <c r="T41" s="52"/>
      <c r="U41" s="52"/>
      <c r="V41" s="52"/>
      <c r="W41" s="52"/>
      <c r="X41" s="52"/>
      <c r="Y41" s="46" t="str">
        <f t="shared" si="3"/>
        <v/>
      </c>
      <c r="Z41" s="62"/>
      <c r="AA41" s="64"/>
      <c r="AB41" s="64"/>
      <c r="AC41" s="64"/>
      <c r="AD41" s="64"/>
      <c r="AE41" s="64"/>
      <c r="AF41" s="67"/>
      <c r="AG41" s="46" t="str">
        <f t="shared" si="0"/>
        <v/>
      </c>
      <c r="AH41" s="61"/>
      <c r="AI41" s="63"/>
      <c r="AJ41" s="63"/>
      <c r="AK41" s="63"/>
      <c r="AL41" s="63"/>
      <c r="AM41" s="63"/>
      <c r="AN41" s="67"/>
      <c r="AO41" s="46" t="str">
        <f t="shared" si="4"/>
        <v/>
      </c>
      <c r="AP41" s="8"/>
      <c r="AQ41" s="8"/>
      <c r="AR41" s="8"/>
      <c r="AS41" s="8"/>
      <c r="AT41" s="8"/>
      <c r="AU41" s="8"/>
      <c r="AV41" s="8"/>
      <c r="AW41" s="46" t="str">
        <f t="shared" si="5"/>
        <v/>
      </c>
      <c r="AX41" s="10"/>
      <c r="AY41" s="10"/>
      <c r="AZ41" s="10"/>
      <c r="BA41" s="10"/>
      <c r="BB41" s="10"/>
      <c r="BC41" s="10"/>
      <c r="BD41" s="10"/>
      <c r="BE41" s="46" t="str">
        <f t="shared" si="6"/>
        <v/>
      </c>
      <c r="BF41" s="12"/>
      <c r="BG41" s="12"/>
      <c r="BH41" s="12"/>
      <c r="BI41" s="12"/>
      <c r="BJ41" s="12"/>
      <c r="BK41" s="12"/>
      <c r="BL41" s="12"/>
      <c r="BM41" s="46" t="str">
        <f t="shared" si="7"/>
        <v/>
      </c>
      <c r="BN41" s="24">
        <f t="shared" si="1"/>
        <v>0</v>
      </c>
      <c r="BO41" s="50" t="str">
        <f t="shared" si="2"/>
        <v>Average</v>
      </c>
      <c r="BP41" s="20" t="str">
        <f t="shared" si="9"/>
        <v/>
      </c>
      <c r="BQ41" s="20" t="str">
        <f t="shared" si="8"/>
        <v/>
      </c>
      <c r="BR41" s="2"/>
      <c r="BS41" s="2"/>
      <c r="BT41" s="2"/>
      <c r="BU41" s="2"/>
      <c r="BV41" s="2"/>
      <c r="BW41" s="2"/>
    </row>
    <row r="42" spans="1:75" x14ac:dyDescent="0.25">
      <c r="A42" s="279"/>
      <c r="B42" s="274"/>
      <c r="C42" s="274"/>
      <c r="D42" s="50">
        <v>3</v>
      </c>
      <c r="E42" s="61"/>
      <c r="F42" s="63"/>
      <c r="G42" s="63"/>
      <c r="H42" s="63"/>
      <c r="I42" s="63"/>
      <c r="J42" s="63"/>
      <c r="K42" s="14"/>
      <c r="L42" s="14"/>
      <c r="M42" s="14"/>
      <c r="N42" s="14"/>
      <c r="O42" s="14"/>
      <c r="P42" s="14"/>
      <c r="Q42" s="14"/>
      <c r="R42" s="52"/>
      <c r="S42" s="52"/>
      <c r="T42" s="52"/>
      <c r="U42" s="52"/>
      <c r="V42" s="52"/>
      <c r="W42" s="52"/>
      <c r="X42" s="52"/>
      <c r="Y42" s="46" t="str">
        <f t="shared" si="3"/>
        <v/>
      </c>
      <c r="Z42" s="61"/>
      <c r="AA42" s="63"/>
      <c r="AB42" s="63"/>
      <c r="AC42" s="63"/>
      <c r="AD42" s="63"/>
      <c r="AE42" s="63"/>
      <c r="AF42" s="66"/>
      <c r="AG42" s="46" t="str">
        <f t="shared" si="0"/>
        <v/>
      </c>
      <c r="AH42" s="62"/>
      <c r="AI42" s="64"/>
      <c r="AJ42" s="64"/>
      <c r="AK42" s="64"/>
      <c r="AL42" s="64"/>
      <c r="AM42" s="64"/>
      <c r="AN42" s="66"/>
      <c r="AO42" s="46" t="str">
        <f t="shared" si="4"/>
        <v/>
      </c>
      <c r="AP42" s="8"/>
      <c r="AQ42" s="8"/>
      <c r="AR42" s="8"/>
      <c r="AS42" s="8"/>
      <c r="AT42" s="8"/>
      <c r="AU42" s="8"/>
      <c r="AV42" s="8"/>
      <c r="AW42" s="46" t="str">
        <f t="shared" si="5"/>
        <v/>
      </c>
      <c r="AX42" s="10"/>
      <c r="AY42" s="10"/>
      <c r="AZ42" s="10"/>
      <c r="BA42" s="10"/>
      <c r="BB42" s="10"/>
      <c r="BC42" s="10"/>
      <c r="BD42" s="10"/>
      <c r="BE42" s="46" t="str">
        <f t="shared" si="6"/>
        <v/>
      </c>
      <c r="BF42" s="12"/>
      <c r="BG42" s="12"/>
      <c r="BH42" s="12"/>
      <c r="BI42" s="12"/>
      <c r="BJ42" s="12"/>
      <c r="BK42" s="12"/>
      <c r="BL42" s="12"/>
      <c r="BM42" s="46" t="str">
        <f t="shared" si="7"/>
        <v/>
      </c>
      <c r="BN42" s="24">
        <f t="shared" si="1"/>
        <v>0</v>
      </c>
      <c r="BO42" s="50" t="str">
        <f t="shared" si="2"/>
        <v>Average</v>
      </c>
      <c r="BP42" s="20" t="str">
        <f t="shared" si="9"/>
        <v/>
      </c>
      <c r="BQ42" s="20" t="str">
        <f t="shared" si="8"/>
        <v/>
      </c>
      <c r="BR42" s="2"/>
      <c r="BS42" s="2"/>
      <c r="BT42" s="2"/>
      <c r="BU42" s="2"/>
      <c r="BV42" s="2"/>
      <c r="BW42" s="2"/>
    </row>
    <row r="43" spans="1:75" x14ac:dyDescent="0.25">
      <c r="A43" s="279"/>
      <c r="B43" s="274"/>
      <c r="C43" s="274"/>
      <c r="D43" s="50">
        <v>4</v>
      </c>
      <c r="E43" s="62"/>
      <c r="F43" s="64"/>
      <c r="G43" s="64"/>
      <c r="H43" s="64"/>
      <c r="I43" s="64"/>
      <c r="J43" s="64"/>
      <c r="K43" s="14"/>
      <c r="L43" s="14"/>
      <c r="M43" s="14"/>
      <c r="N43" s="14"/>
      <c r="O43" s="14"/>
      <c r="P43" s="14"/>
      <c r="Q43" s="14"/>
      <c r="R43" s="52"/>
      <c r="S43" s="52"/>
      <c r="T43" s="52"/>
      <c r="U43" s="52"/>
      <c r="V43" s="52"/>
      <c r="W43" s="52"/>
      <c r="X43" s="52"/>
      <c r="Y43" s="46" t="str">
        <f t="shared" si="3"/>
        <v/>
      </c>
      <c r="Z43" s="62"/>
      <c r="AA43" s="64"/>
      <c r="AB43" s="64"/>
      <c r="AC43" s="64"/>
      <c r="AD43" s="64"/>
      <c r="AE43" s="64"/>
      <c r="AF43" s="67"/>
      <c r="AG43" s="46" t="str">
        <f t="shared" si="0"/>
        <v/>
      </c>
      <c r="AH43" s="61"/>
      <c r="AI43" s="63"/>
      <c r="AJ43" s="63"/>
      <c r="AK43" s="63"/>
      <c r="AL43" s="63"/>
      <c r="AM43" s="63"/>
      <c r="AN43" s="67"/>
      <c r="AO43" s="46" t="str">
        <f t="shared" si="4"/>
        <v/>
      </c>
      <c r="AP43" s="8"/>
      <c r="AQ43" s="8"/>
      <c r="AR43" s="8"/>
      <c r="AS43" s="8"/>
      <c r="AT43" s="8"/>
      <c r="AU43" s="8"/>
      <c r="AV43" s="8"/>
      <c r="AW43" s="46" t="str">
        <f t="shared" si="5"/>
        <v/>
      </c>
      <c r="AX43" s="10"/>
      <c r="AY43" s="10"/>
      <c r="AZ43" s="10"/>
      <c r="BA43" s="10"/>
      <c r="BB43" s="10"/>
      <c r="BC43" s="10"/>
      <c r="BD43" s="10"/>
      <c r="BE43" s="46" t="str">
        <f t="shared" si="6"/>
        <v/>
      </c>
      <c r="BF43" s="12"/>
      <c r="BG43" s="12"/>
      <c r="BH43" s="12"/>
      <c r="BI43" s="12"/>
      <c r="BJ43" s="12"/>
      <c r="BK43" s="12"/>
      <c r="BL43" s="12"/>
      <c r="BM43" s="46" t="str">
        <f t="shared" si="7"/>
        <v/>
      </c>
      <c r="BN43" s="24">
        <f t="shared" si="1"/>
        <v>0</v>
      </c>
      <c r="BO43" s="50" t="str">
        <f t="shared" si="2"/>
        <v>Average</v>
      </c>
      <c r="BP43" s="20" t="str">
        <f t="shared" si="9"/>
        <v/>
      </c>
      <c r="BQ43" s="20" t="str">
        <f t="shared" si="8"/>
        <v/>
      </c>
      <c r="BR43" s="2"/>
      <c r="BS43" s="2"/>
      <c r="BT43" s="2"/>
      <c r="BU43" s="2"/>
      <c r="BV43" s="2"/>
      <c r="BW43" s="2"/>
    </row>
    <row r="44" spans="1:75" x14ac:dyDescent="0.25">
      <c r="A44" s="279"/>
      <c r="B44" s="274"/>
      <c r="C44" s="274"/>
      <c r="D44" s="50">
        <v>5</v>
      </c>
      <c r="E44" s="61"/>
      <c r="F44" s="63"/>
      <c r="G44" s="63"/>
      <c r="H44" s="63"/>
      <c r="I44" s="63"/>
      <c r="J44" s="63"/>
      <c r="K44" s="14"/>
      <c r="L44" s="14"/>
      <c r="M44" s="14"/>
      <c r="N44" s="14"/>
      <c r="O44" s="14"/>
      <c r="P44" s="14"/>
      <c r="Q44" s="14"/>
      <c r="R44" s="52"/>
      <c r="S44" s="52"/>
      <c r="T44" s="52"/>
      <c r="U44" s="52"/>
      <c r="V44" s="52"/>
      <c r="W44" s="52"/>
      <c r="X44" s="52"/>
      <c r="Y44" s="46" t="str">
        <f t="shared" si="3"/>
        <v/>
      </c>
      <c r="Z44" s="61"/>
      <c r="AA44" s="63"/>
      <c r="AB44" s="63"/>
      <c r="AC44" s="63"/>
      <c r="AD44" s="63"/>
      <c r="AE44" s="63"/>
      <c r="AF44" s="66"/>
      <c r="AG44" s="46" t="str">
        <f t="shared" si="0"/>
        <v/>
      </c>
      <c r="AH44" s="62"/>
      <c r="AI44" s="64"/>
      <c r="AJ44" s="64"/>
      <c r="AK44" s="64"/>
      <c r="AL44" s="64"/>
      <c r="AM44" s="64"/>
      <c r="AN44" s="66"/>
      <c r="AO44" s="46" t="str">
        <f t="shared" si="4"/>
        <v/>
      </c>
      <c r="AP44" s="8"/>
      <c r="AQ44" s="8"/>
      <c r="AR44" s="8"/>
      <c r="AS44" s="8"/>
      <c r="AT44" s="8"/>
      <c r="AU44" s="8"/>
      <c r="AV44" s="8"/>
      <c r="AW44" s="46" t="str">
        <f t="shared" si="5"/>
        <v/>
      </c>
      <c r="AX44" s="10"/>
      <c r="AY44" s="10"/>
      <c r="AZ44" s="10"/>
      <c r="BA44" s="10"/>
      <c r="BB44" s="10"/>
      <c r="BC44" s="10"/>
      <c r="BD44" s="10"/>
      <c r="BE44" s="46" t="str">
        <f t="shared" si="6"/>
        <v/>
      </c>
      <c r="BF44" s="12"/>
      <c r="BG44" s="12"/>
      <c r="BH44" s="12"/>
      <c r="BI44" s="12"/>
      <c r="BJ44" s="12"/>
      <c r="BK44" s="12"/>
      <c r="BL44" s="12"/>
      <c r="BM44" s="46" t="str">
        <f t="shared" si="7"/>
        <v/>
      </c>
      <c r="BN44" s="24">
        <f t="shared" si="1"/>
        <v>0</v>
      </c>
      <c r="BO44" s="50" t="str">
        <f t="shared" si="2"/>
        <v>Average</v>
      </c>
      <c r="BP44" s="20" t="str">
        <f t="shared" si="9"/>
        <v/>
      </c>
      <c r="BQ44" s="20" t="str">
        <f t="shared" si="8"/>
        <v/>
      </c>
      <c r="BR44" s="2"/>
      <c r="BS44" s="2"/>
      <c r="BT44" s="2"/>
      <c r="BU44" s="2"/>
      <c r="BV44" s="2"/>
      <c r="BW44" s="2"/>
    </row>
    <row r="45" spans="1:75" x14ac:dyDescent="0.25">
      <c r="A45" s="279"/>
      <c r="B45" s="274"/>
      <c r="C45" s="275"/>
      <c r="D45" s="50" t="s">
        <v>23</v>
      </c>
      <c r="E45" s="82" t="str">
        <f>IFERROR(AVERAGE(E40:E44),"")</f>
        <v/>
      </c>
      <c r="F45" s="82" t="str">
        <f t="shared" ref="F45" si="331">IFERROR(AVERAGE(F40:F44),"")</f>
        <v/>
      </c>
      <c r="G45" s="82" t="str">
        <f t="shared" ref="G45" si="332">IFERROR(AVERAGE(G40:G44),"")</f>
        <v/>
      </c>
      <c r="H45" s="82" t="str">
        <f t="shared" ref="H45" si="333">IFERROR(AVERAGE(H40:H44),"")</f>
        <v/>
      </c>
      <c r="I45" s="82" t="str">
        <f t="shared" ref="I45" si="334">IFERROR(AVERAGE(I40:I44),"")</f>
        <v/>
      </c>
      <c r="J45" s="82" t="str">
        <f t="shared" ref="J45" si="335">IFERROR(AVERAGE(J40:J44),"")</f>
        <v/>
      </c>
      <c r="K45" s="82" t="str">
        <f t="shared" ref="K45" si="336">IFERROR(AVERAGE(K40:K44),"")</f>
        <v/>
      </c>
      <c r="L45" s="82" t="str">
        <f t="shared" ref="L45" si="337">IFERROR(AVERAGE(L40:L44),"")</f>
        <v/>
      </c>
      <c r="M45" s="82" t="str">
        <f t="shared" ref="M45" si="338">IFERROR(AVERAGE(M40:M44),"")</f>
        <v/>
      </c>
      <c r="N45" s="82" t="str">
        <f t="shared" ref="N45" si="339">IFERROR(AVERAGE(N40:N44),"")</f>
        <v/>
      </c>
      <c r="O45" s="82" t="str">
        <f t="shared" ref="O45" si="340">IFERROR(AVERAGE(O40:O44),"")</f>
        <v/>
      </c>
      <c r="P45" s="82" t="str">
        <f t="shared" ref="P45" si="341">IFERROR(AVERAGE(P40:P44),"")</f>
        <v/>
      </c>
      <c r="Q45" s="82" t="str">
        <f t="shared" ref="Q45" si="342">IFERROR(AVERAGE(Q40:Q44),"")</f>
        <v/>
      </c>
      <c r="R45" s="82" t="str">
        <f t="shared" ref="R45" si="343">IFERROR(AVERAGE(R40:R44),"")</f>
        <v/>
      </c>
      <c r="S45" s="82" t="str">
        <f t="shared" ref="S45" si="344">IFERROR(AVERAGE(S40:S44),"")</f>
        <v/>
      </c>
      <c r="T45" s="82" t="str">
        <f t="shared" ref="T45" si="345">IFERROR(AVERAGE(T40:T44),"")</f>
        <v/>
      </c>
      <c r="U45" s="82" t="str">
        <f t="shared" ref="U45" si="346">IFERROR(AVERAGE(U40:U44),"")</f>
        <v/>
      </c>
      <c r="V45" s="82" t="str">
        <f t="shared" ref="V45" si="347">IFERROR(AVERAGE(V40:V44),"")</f>
        <v/>
      </c>
      <c r="W45" s="82" t="str">
        <f t="shared" ref="W45" si="348">IFERROR(AVERAGE(W40:W44),"")</f>
        <v/>
      </c>
      <c r="X45" s="82" t="str">
        <f t="shared" ref="X45" si="349">IFERROR(AVERAGE(X40:X44),"")</f>
        <v/>
      </c>
      <c r="Y45" s="82" t="str">
        <f t="shared" ref="Y45" si="350">IFERROR(AVERAGE(Y40:Y44),"")</f>
        <v/>
      </c>
      <c r="Z45" s="82" t="str">
        <f t="shared" ref="Z45" si="351">IFERROR(AVERAGE(Z40:Z44),"")</f>
        <v/>
      </c>
      <c r="AA45" s="82" t="str">
        <f t="shared" ref="AA45" si="352">IFERROR(AVERAGE(AA40:AA44),"")</f>
        <v/>
      </c>
      <c r="AB45" s="82" t="str">
        <f t="shared" ref="AB45" si="353">IFERROR(AVERAGE(AB40:AB44),"")</f>
        <v/>
      </c>
      <c r="AC45" s="82" t="str">
        <f t="shared" ref="AC45" si="354">IFERROR(AVERAGE(AC40:AC44),"")</f>
        <v/>
      </c>
      <c r="AD45" s="82" t="str">
        <f t="shared" ref="AD45" si="355">IFERROR(AVERAGE(AD40:AD44),"")</f>
        <v/>
      </c>
      <c r="AE45" s="82" t="str">
        <f t="shared" ref="AE45" si="356">IFERROR(AVERAGE(AE40:AE44),"")</f>
        <v/>
      </c>
      <c r="AF45" s="82" t="str">
        <f t="shared" ref="AF45" si="357">IFERROR(AVERAGE(AF40:AF44),"")</f>
        <v/>
      </c>
      <c r="AG45" s="82" t="str">
        <f t="shared" ref="AG45" si="358">IFERROR(AVERAGE(AG40:AG44),"")</f>
        <v/>
      </c>
      <c r="AH45" s="82" t="str">
        <f t="shared" ref="AH45" si="359">IFERROR(AVERAGE(AH40:AH44),"")</f>
        <v/>
      </c>
      <c r="AI45" s="82" t="str">
        <f t="shared" ref="AI45" si="360">IFERROR(AVERAGE(AI40:AI44),"")</f>
        <v/>
      </c>
      <c r="AJ45" s="82" t="str">
        <f t="shared" ref="AJ45" si="361">IFERROR(AVERAGE(AJ40:AJ44),"")</f>
        <v/>
      </c>
      <c r="AK45" s="82" t="str">
        <f t="shared" ref="AK45" si="362">IFERROR(AVERAGE(AK40:AK44),"")</f>
        <v/>
      </c>
      <c r="AL45" s="82" t="str">
        <f t="shared" ref="AL45" si="363">IFERROR(AVERAGE(AL40:AL44),"")</f>
        <v/>
      </c>
      <c r="AM45" s="82" t="str">
        <f t="shared" ref="AM45" si="364">IFERROR(AVERAGE(AM40:AM44),"")</f>
        <v/>
      </c>
      <c r="AN45" s="82" t="str">
        <f t="shared" ref="AN45" si="365">IFERROR(AVERAGE(AN40:AN44),"")</f>
        <v/>
      </c>
      <c r="AO45" s="82" t="str">
        <f t="shared" ref="AO45" si="366">IFERROR(AVERAGE(AO40:AO44),"")</f>
        <v/>
      </c>
      <c r="AP45" s="82" t="str">
        <f t="shared" ref="AP45" si="367">IFERROR(AVERAGE(AP40:AP44),"")</f>
        <v/>
      </c>
      <c r="AQ45" s="82" t="str">
        <f t="shared" ref="AQ45" si="368">IFERROR(AVERAGE(AQ40:AQ44),"")</f>
        <v/>
      </c>
      <c r="AR45" s="82" t="str">
        <f t="shared" ref="AR45" si="369">IFERROR(AVERAGE(AR40:AR44),"")</f>
        <v/>
      </c>
      <c r="AS45" s="82" t="str">
        <f t="shared" ref="AS45" si="370">IFERROR(AVERAGE(AS40:AS44),"")</f>
        <v/>
      </c>
      <c r="AT45" s="82" t="str">
        <f t="shared" ref="AT45" si="371">IFERROR(AVERAGE(AT40:AT44),"")</f>
        <v/>
      </c>
      <c r="AU45" s="82" t="str">
        <f t="shared" ref="AU45" si="372">IFERROR(AVERAGE(AU40:AU44),"")</f>
        <v/>
      </c>
      <c r="AV45" s="82" t="str">
        <f t="shared" ref="AV45" si="373">IFERROR(AVERAGE(AV40:AV44),"")</f>
        <v/>
      </c>
      <c r="AW45" s="82" t="str">
        <f t="shared" ref="AW45" si="374">IFERROR(AVERAGE(AW40:AW44),"")</f>
        <v/>
      </c>
      <c r="AX45" s="82" t="str">
        <f t="shared" ref="AX45" si="375">IFERROR(AVERAGE(AX40:AX44),"")</f>
        <v/>
      </c>
      <c r="AY45" s="82" t="str">
        <f t="shared" ref="AY45" si="376">IFERROR(AVERAGE(AY40:AY44),"")</f>
        <v/>
      </c>
      <c r="AZ45" s="82" t="str">
        <f t="shared" ref="AZ45" si="377">IFERROR(AVERAGE(AZ40:AZ44),"")</f>
        <v/>
      </c>
      <c r="BA45" s="82" t="str">
        <f t="shared" ref="BA45" si="378">IFERROR(AVERAGE(BA40:BA44),"")</f>
        <v/>
      </c>
      <c r="BB45" s="82" t="str">
        <f t="shared" ref="BB45" si="379">IFERROR(AVERAGE(BB40:BB44),"")</f>
        <v/>
      </c>
      <c r="BC45" s="82" t="str">
        <f t="shared" ref="BC45" si="380">IFERROR(AVERAGE(BC40:BC44),"")</f>
        <v/>
      </c>
      <c r="BD45" s="82" t="str">
        <f t="shared" ref="BD45" si="381">IFERROR(AVERAGE(BD40:BD44),"")</f>
        <v/>
      </c>
      <c r="BE45" s="82" t="str">
        <f t="shared" ref="BE45" si="382">IFERROR(AVERAGE(BE40:BE44),"")</f>
        <v/>
      </c>
      <c r="BF45" s="82" t="str">
        <f t="shared" ref="BF45" si="383">IFERROR(AVERAGE(BF40:BF44),"")</f>
        <v/>
      </c>
      <c r="BG45" s="82" t="str">
        <f t="shared" ref="BG45" si="384">IFERROR(AVERAGE(BG40:BG44),"")</f>
        <v/>
      </c>
      <c r="BH45" s="82" t="str">
        <f t="shared" ref="BH45" si="385">IFERROR(AVERAGE(BH40:BH44),"")</f>
        <v/>
      </c>
      <c r="BI45" s="82" t="str">
        <f t="shared" ref="BI45" si="386">IFERROR(AVERAGE(BI40:BI44),"")</f>
        <v/>
      </c>
      <c r="BJ45" s="82" t="str">
        <f t="shared" ref="BJ45" si="387">IFERROR(AVERAGE(BJ40:BJ44),"")</f>
        <v/>
      </c>
      <c r="BK45" s="82" t="str">
        <f t="shared" ref="BK45" si="388">IFERROR(AVERAGE(BK40:BK44),"")</f>
        <v/>
      </c>
      <c r="BL45" s="82" t="str">
        <f t="shared" ref="BL45" si="389">IFERROR(AVERAGE(BL40:BL44),"")</f>
        <v/>
      </c>
      <c r="BM45" s="82" t="str">
        <f t="shared" ref="BM45" si="390">IFERROR(AVERAGE(BM40:BM44),"")</f>
        <v/>
      </c>
      <c r="BN45" s="82">
        <f t="shared" ref="BN45" si="391">IFERROR(AVERAGE(BN40:BN44),"")</f>
        <v>0</v>
      </c>
      <c r="BO45" s="82" t="str">
        <f t="shared" ref="BO45" si="392">IFERROR(AVERAGE(BO40:BO44),"")</f>
        <v/>
      </c>
      <c r="BP45" s="82" t="str">
        <f t="shared" ref="BP45" si="393">IFERROR(AVERAGE(BP40:BP44),"")</f>
        <v/>
      </c>
      <c r="BQ45" s="82" t="str">
        <f t="shared" ref="BQ45" si="394">IFERROR(AVERAGE(BQ40:BQ44),"")</f>
        <v/>
      </c>
      <c r="BR45" s="2"/>
      <c r="BS45" s="2"/>
      <c r="BT45" s="2"/>
      <c r="BU45" s="2"/>
      <c r="BV45" s="2"/>
      <c r="BW45" s="2"/>
    </row>
    <row r="46" spans="1:75" x14ac:dyDescent="0.25">
      <c r="A46" s="279"/>
      <c r="B46" s="274"/>
      <c r="C46" s="273">
        <v>20</v>
      </c>
      <c r="D46" s="50">
        <v>1</v>
      </c>
      <c r="E46" s="61"/>
      <c r="F46" s="63"/>
      <c r="G46" s="63"/>
      <c r="H46" s="63"/>
      <c r="I46" s="63"/>
      <c r="J46" s="63"/>
      <c r="K46" s="14"/>
      <c r="L46" s="14"/>
      <c r="M46" s="14"/>
      <c r="N46" s="14"/>
      <c r="O46" s="14"/>
      <c r="P46" s="14"/>
      <c r="Q46" s="14"/>
      <c r="R46" s="52"/>
      <c r="S46" s="52"/>
      <c r="T46" s="52"/>
      <c r="U46" s="52"/>
      <c r="V46" s="52"/>
      <c r="W46" s="52"/>
      <c r="X46" s="52"/>
      <c r="Y46" s="46" t="str">
        <f t="shared" si="3"/>
        <v/>
      </c>
      <c r="Z46" s="61"/>
      <c r="AA46" s="63"/>
      <c r="AB46" s="63"/>
      <c r="AC46" s="63"/>
      <c r="AD46" s="63"/>
      <c r="AE46" s="63"/>
      <c r="AF46" s="66"/>
      <c r="AG46" s="46" t="str">
        <f t="shared" si="0"/>
        <v/>
      </c>
      <c r="AH46" s="61"/>
      <c r="AI46" s="63"/>
      <c r="AJ46" s="63"/>
      <c r="AK46" s="63"/>
      <c r="AL46" s="63"/>
      <c r="AM46" s="63"/>
      <c r="AN46" s="66"/>
      <c r="AO46" s="46" t="str">
        <f t="shared" si="4"/>
        <v/>
      </c>
      <c r="AP46" s="8"/>
      <c r="AQ46" s="8"/>
      <c r="AR46" s="8"/>
      <c r="AS46" s="8"/>
      <c r="AT46" s="8"/>
      <c r="AU46" s="8"/>
      <c r="AV46" s="8"/>
      <c r="AW46" s="46" t="str">
        <f t="shared" si="5"/>
        <v/>
      </c>
      <c r="AX46" s="10"/>
      <c r="AY46" s="10"/>
      <c r="AZ46" s="10"/>
      <c r="BA46" s="10"/>
      <c r="BB46" s="10"/>
      <c r="BC46" s="10"/>
      <c r="BD46" s="10"/>
      <c r="BE46" s="46" t="str">
        <f t="shared" si="6"/>
        <v/>
      </c>
      <c r="BF46" s="12"/>
      <c r="BG46" s="12"/>
      <c r="BH46" s="12"/>
      <c r="BI46" s="12"/>
      <c r="BJ46" s="12"/>
      <c r="BK46" s="12"/>
      <c r="BL46" s="12"/>
      <c r="BM46" s="46" t="str">
        <f t="shared" si="7"/>
        <v/>
      </c>
      <c r="BN46" s="24">
        <f t="shared" si="1"/>
        <v>0</v>
      </c>
      <c r="BO46" s="50" t="str">
        <f t="shared" si="2"/>
        <v>Average</v>
      </c>
      <c r="BP46" s="20" t="str">
        <f t="shared" si="9"/>
        <v/>
      </c>
      <c r="BQ46" s="20" t="str">
        <f t="shared" si="8"/>
        <v/>
      </c>
      <c r="BR46" s="2"/>
      <c r="BS46" s="2"/>
      <c r="BT46" s="2"/>
      <c r="BU46" s="2"/>
      <c r="BV46" s="2"/>
      <c r="BW46" s="2"/>
    </row>
    <row r="47" spans="1:75" x14ac:dyDescent="0.25">
      <c r="A47" s="279"/>
      <c r="B47" s="274"/>
      <c r="C47" s="274"/>
      <c r="D47" s="50">
        <v>2</v>
      </c>
      <c r="E47" s="62"/>
      <c r="F47" s="64"/>
      <c r="G47" s="64"/>
      <c r="H47" s="64"/>
      <c r="I47" s="64"/>
      <c r="J47" s="64"/>
      <c r="K47" s="14"/>
      <c r="L47" s="14"/>
      <c r="M47" s="14"/>
      <c r="N47" s="14"/>
      <c r="O47" s="14"/>
      <c r="P47" s="14"/>
      <c r="Q47" s="14"/>
      <c r="R47" s="52"/>
      <c r="S47" s="52"/>
      <c r="T47" s="52"/>
      <c r="U47" s="52"/>
      <c r="V47" s="52"/>
      <c r="W47" s="52"/>
      <c r="X47" s="52"/>
      <c r="Y47" s="46" t="str">
        <f t="shared" si="3"/>
        <v/>
      </c>
      <c r="Z47" s="62"/>
      <c r="AA47" s="64"/>
      <c r="AB47" s="64"/>
      <c r="AC47" s="64"/>
      <c r="AD47" s="64"/>
      <c r="AE47" s="64"/>
      <c r="AF47" s="67"/>
      <c r="AG47" s="46" t="str">
        <f t="shared" si="0"/>
        <v/>
      </c>
      <c r="AH47" s="62"/>
      <c r="AI47" s="64"/>
      <c r="AJ47" s="64"/>
      <c r="AK47" s="64"/>
      <c r="AL47" s="64"/>
      <c r="AM47" s="64"/>
      <c r="AN47" s="67"/>
      <c r="AO47" s="46" t="str">
        <f t="shared" si="4"/>
        <v/>
      </c>
      <c r="AP47" s="8"/>
      <c r="AQ47" s="8"/>
      <c r="AR47" s="8"/>
      <c r="AS47" s="8"/>
      <c r="AT47" s="8"/>
      <c r="AU47" s="8"/>
      <c r="AV47" s="8"/>
      <c r="AW47" s="46" t="str">
        <f t="shared" si="5"/>
        <v/>
      </c>
      <c r="AX47" s="10"/>
      <c r="AY47" s="10"/>
      <c r="AZ47" s="10"/>
      <c r="BA47" s="10"/>
      <c r="BB47" s="10"/>
      <c r="BC47" s="10"/>
      <c r="BD47" s="10"/>
      <c r="BE47" s="46" t="str">
        <f t="shared" si="6"/>
        <v/>
      </c>
      <c r="BF47" s="12"/>
      <c r="BG47" s="12"/>
      <c r="BH47" s="12"/>
      <c r="BI47" s="12"/>
      <c r="BJ47" s="12"/>
      <c r="BK47" s="12"/>
      <c r="BL47" s="12"/>
      <c r="BM47" s="46" t="str">
        <f t="shared" si="7"/>
        <v/>
      </c>
      <c r="BN47" s="24">
        <f t="shared" si="1"/>
        <v>0</v>
      </c>
      <c r="BO47" s="50" t="str">
        <f t="shared" si="2"/>
        <v>Average</v>
      </c>
      <c r="BP47" s="20" t="str">
        <f t="shared" si="9"/>
        <v/>
      </c>
      <c r="BQ47" s="20" t="str">
        <f t="shared" si="8"/>
        <v/>
      </c>
      <c r="BR47" s="2"/>
      <c r="BS47" s="2"/>
      <c r="BT47" s="2"/>
      <c r="BU47" s="2"/>
      <c r="BV47" s="2"/>
      <c r="BW47" s="2"/>
    </row>
    <row r="48" spans="1:75" x14ac:dyDescent="0.25">
      <c r="A48" s="279"/>
      <c r="B48" s="274"/>
      <c r="C48" s="274"/>
      <c r="D48" s="50">
        <v>3</v>
      </c>
      <c r="E48" s="61"/>
      <c r="F48" s="63"/>
      <c r="G48" s="63"/>
      <c r="H48" s="63"/>
      <c r="I48" s="63"/>
      <c r="J48" s="63"/>
      <c r="K48" s="14"/>
      <c r="L48" s="14"/>
      <c r="M48" s="14"/>
      <c r="N48" s="14"/>
      <c r="O48" s="14"/>
      <c r="P48" s="14"/>
      <c r="Q48" s="14"/>
      <c r="R48" s="52"/>
      <c r="S48" s="52"/>
      <c r="T48" s="52"/>
      <c r="U48" s="52"/>
      <c r="V48" s="52"/>
      <c r="W48" s="52"/>
      <c r="X48" s="52"/>
      <c r="Y48" s="46" t="str">
        <f t="shared" si="3"/>
        <v/>
      </c>
      <c r="Z48" s="61"/>
      <c r="AA48" s="63"/>
      <c r="AB48" s="63"/>
      <c r="AC48" s="63"/>
      <c r="AD48" s="63"/>
      <c r="AE48" s="63"/>
      <c r="AF48" s="66"/>
      <c r="AG48" s="46" t="str">
        <f t="shared" si="0"/>
        <v/>
      </c>
      <c r="AH48" s="61"/>
      <c r="AI48" s="63"/>
      <c r="AJ48" s="63"/>
      <c r="AK48" s="63"/>
      <c r="AL48" s="63"/>
      <c r="AM48" s="63"/>
      <c r="AN48" s="66"/>
      <c r="AO48" s="46" t="str">
        <f t="shared" si="4"/>
        <v/>
      </c>
      <c r="AP48" s="8"/>
      <c r="AQ48" s="8"/>
      <c r="AR48" s="8"/>
      <c r="AS48" s="8"/>
      <c r="AT48" s="8"/>
      <c r="AU48" s="8"/>
      <c r="AV48" s="8"/>
      <c r="AW48" s="46" t="str">
        <f t="shared" si="5"/>
        <v/>
      </c>
      <c r="AX48" s="10"/>
      <c r="AY48" s="10"/>
      <c r="AZ48" s="10"/>
      <c r="BA48" s="10"/>
      <c r="BB48" s="10"/>
      <c r="BC48" s="10"/>
      <c r="BD48" s="10"/>
      <c r="BE48" s="46" t="str">
        <f t="shared" si="6"/>
        <v/>
      </c>
      <c r="BF48" s="12"/>
      <c r="BG48" s="12"/>
      <c r="BH48" s="12"/>
      <c r="BI48" s="12"/>
      <c r="BJ48" s="12"/>
      <c r="BK48" s="12"/>
      <c r="BL48" s="12"/>
      <c r="BM48" s="46" t="str">
        <f t="shared" si="7"/>
        <v/>
      </c>
      <c r="BN48" s="24">
        <f t="shared" si="1"/>
        <v>0</v>
      </c>
      <c r="BO48" s="50" t="str">
        <f t="shared" si="2"/>
        <v>Average</v>
      </c>
      <c r="BP48" s="20" t="str">
        <f t="shared" si="9"/>
        <v/>
      </c>
      <c r="BQ48" s="20" t="str">
        <f t="shared" si="8"/>
        <v/>
      </c>
      <c r="BR48" s="2"/>
      <c r="BS48" s="2"/>
      <c r="BT48" s="2"/>
      <c r="BU48" s="2"/>
      <c r="BV48" s="2"/>
      <c r="BW48" s="2"/>
    </row>
    <row r="49" spans="1:75" x14ac:dyDescent="0.25">
      <c r="A49" s="279"/>
      <c r="B49" s="274"/>
      <c r="C49" s="274"/>
      <c r="D49" s="50">
        <v>4</v>
      </c>
      <c r="E49" s="62"/>
      <c r="F49" s="64"/>
      <c r="G49" s="64"/>
      <c r="H49" s="64"/>
      <c r="I49" s="64"/>
      <c r="J49" s="64"/>
      <c r="K49" s="14"/>
      <c r="L49" s="14"/>
      <c r="M49" s="14"/>
      <c r="N49" s="14"/>
      <c r="O49" s="14"/>
      <c r="P49" s="14"/>
      <c r="Q49" s="14"/>
      <c r="R49" s="52"/>
      <c r="S49" s="52"/>
      <c r="T49" s="52"/>
      <c r="U49" s="52"/>
      <c r="V49" s="52"/>
      <c r="W49" s="52"/>
      <c r="X49" s="52"/>
      <c r="Y49" s="46" t="str">
        <f t="shared" si="3"/>
        <v/>
      </c>
      <c r="Z49" s="62"/>
      <c r="AA49" s="64"/>
      <c r="AB49" s="64"/>
      <c r="AC49" s="64"/>
      <c r="AD49" s="64"/>
      <c r="AE49" s="64"/>
      <c r="AF49" s="67"/>
      <c r="AG49" s="46" t="str">
        <f t="shared" si="0"/>
        <v/>
      </c>
      <c r="AH49" s="62"/>
      <c r="AI49" s="64"/>
      <c r="AJ49" s="64"/>
      <c r="AK49" s="64"/>
      <c r="AL49" s="64"/>
      <c r="AM49" s="64"/>
      <c r="AN49" s="67"/>
      <c r="AO49" s="46" t="str">
        <f t="shared" si="4"/>
        <v/>
      </c>
      <c r="AP49" s="8"/>
      <c r="AQ49" s="8"/>
      <c r="AR49" s="8"/>
      <c r="AS49" s="8"/>
      <c r="AT49" s="8"/>
      <c r="AU49" s="8"/>
      <c r="AV49" s="8"/>
      <c r="AW49" s="46" t="str">
        <f t="shared" si="5"/>
        <v/>
      </c>
      <c r="AX49" s="10"/>
      <c r="AY49" s="10"/>
      <c r="AZ49" s="10"/>
      <c r="BA49" s="10"/>
      <c r="BB49" s="10"/>
      <c r="BC49" s="10"/>
      <c r="BD49" s="10"/>
      <c r="BE49" s="46" t="str">
        <f t="shared" si="6"/>
        <v/>
      </c>
      <c r="BF49" s="12"/>
      <c r="BG49" s="12"/>
      <c r="BH49" s="12"/>
      <c r="BI49" s="12"/>
      <c r="BJ49" s="12"/>
      <c r="BK49" s="12"/>
      <c r="BL49" s="12"/>
      <c r="BM49" s="46" t="str">
        <f t="shared" si="7"/>
        <v/>
      </c>
      <c r="BN49" s="24">
        <f t="shared" si="1"/>
        <v>0</v>
      </c>
      <c r="BO49" s="50" t="str">
        <f t="shared" si="2"/>
        <v>Average</v>
      </c>
      <c r="BP49" s="20" t="str">
        <f t="shared" si="9"/>
        <v/>
      </c>
      <c r="BQ49" s="20" t="str">
        <f t="shared" si="8"/>
        <v/>
      </c>
      <c r="BR49" s="2"/>
      <c r="BS49" s="2"/>
      <c r="BT49" s="2"/>
      <c r="BU49" s="2"/>
      <c r="BV49" s="2"/>
      <c r="BW49" s="2"/>
    </row>
    <row r="50" spans="1:75" x14ac:dyDescent="0.25">
      <c r="A50" s="279"/>
      <c r="B50" s="274"/>
      <c r="C50" s="274"/>
      <c r="D50" s="50">
        <v>5</v>
      </c>
      <c r="E50" s="61"/>
      <c r="F50" s="63"/>
      <c r="G50" s="63"/>
      <c r="H50" s="63"/>
      <c r="I50" s="63"/>
      <c r="J50" s="63"/>
      <c r="K50" s="14"/>
      <c r="L50" s="14"/>
      <c r="M50" s="14"/>
      <c r="N50" s="14"/>
      <c r="O50" s="14"/>
      <c r="P50" s="14"/>
      <c r="Q50" s="14"/>
      <c r="R50" s="52"/>
      <c r="S50" s="52"/>
      <c r="T50" s="52"/>
      <c r="U50" s="52"/>
      <c r="V50" s="52"/>
      <c r="W50" s="52"/>
      <c r="X50" s="52"/>
      <c r="Y50" s="46" t="str">
        <f t="shared" si="3"/>
        <v/>
      </c>
      <c r="Z50" s="61"/>
      <c r="AA50" s="63"/>
      <c r="AB50" s="63"/>
      <c r="AC50" s="63"/>
      <c r="AD50" s="63"/>
      <c r="AE50" s="63"/>
      <c r="AF50" s="66"/>
      <c r="AG50" s="46" t="str">
        <f t="shared" si="0"/>
        <v/>
      </c>
      <c r="AH50" s="61"/>
      <c r="AI50" s="63"/>
      <c r="AJ50" s="63"/>
      <c r="AK50" s="63"/>
      <c r="AL50" s="63"/>
      <c r="AM50" s="63"/>
      <c r="AN50" s="66"/>
      <c r="AO50" s="46" t="str">
        <f t="shared" si="4"/>
        <v/>
      </c>
      <c r="AP50" s="8"/>
      <c r="AQ50" s="8"/>
      <c r="AR50" s="8"/>
      <c r="AS50" s="8"/>
      <c r="AT50" s="8"/>
      <c r="AU50" s="8"/>
      <c r="AV50" s="8"/>
      <c r="AW50" s="46" t="str">
        <f t="shared" si="5"/>
        <v/>
      </c>
      <c r="AX50" s="10"/>
      <c r="AY50" s="10"/>
      <c r="AZ50" s="10"/>
      <c r="BA50" s="10"/>
      <c r="BB50" s="10"/>
      <c r="BC50" s="10"/>
      <c r="BD50" s="10"/>
      <c r="BE50" s="46" t="str">
        <f t="shared" si="6"/>
        <v/>
      </c>
      <c r="BF50" s="12"/>
      <c r="BG50" s="12"/>
      <c r="BH50" s="12"/>
      <c r="BI50" s="12"/>
      <c r="BJ50" s="12"/>
      <c r="BK50" s="12"/>
      <c r="BL50" s="12"/>
      <c r="BM50" s="46" t="str">
        <f t="shared" si="7"/>
        <v/>
      </c>
      <c r="BN50" s="24">
        <f t="shared" si="1"/>
        <v>0</v>
      </c>
      <c r="BO50" s="50" t="str">
        <f t="shared" si="2"/>
        <v>Average</v>
      </c>
      <c r="BP50" s="20" t="str">
        <f t="shared" si="9"/>
        <v/>
      </c>
      <c r="BQ50" s="20" t="str">
        <f t="shared" si="8"/>
        <v/>
      </c>
      <c r="BR50" s="2"/>
      <c r="BS50" s="2"/>
      <c r="BT50" s="2"/>
      <c r="BU50" s="2"/>
      <c r="BV50" s="2"/>
      <c r="BW50" s="2"/>
    </row>
    <row r="51" spans="1:75" x14ac:dyDescent="0.25">
      <c r="A51" s="279"/>
      <c r="B51" s="275"/>
      <c r="C51" s="275"/>
      <c r="D51" s="50" t="s">
        <v>23</v>
      </c>
      <c r="E51" s="82" t="str">
        <f>IFERROR(AVERAGE(E46:E50),"")</f>
        <v/>
      </c>
      <c r="F51" s="82" t="str">
        <f t="shared" ref="F51" si="395">IFERROR(AVERAGE(F46:F50),"")</f>
        <v/>
      </c>
      <c r="G51" s="82" t="str">
        <f t="shared" ref="G51" si="396">IFERROR(AVERAGE(G46:G50),"")</f>
        <v/>
      </c>
      <c r="H51" s="82" t="str">
        <f t="shared" ref="H51" si="397">IFERROR(AVERAGE(H46:H50),"")</f>
        <v/>
      </c>
      <c r="I51" s="82" t="str">
        <f t="shared" ref="I51" si="398">IFERROR(AVERAGE(I46:I50),"")</f>
        <v/>
      </c>
      <c r="J51" s="82" t="str">
        <f t="shared" ref="J51" si="399">IFERROR(AVERAGE(J46:J50),"")</f>
        <v/>
      </c>
      <c r="K51" s="82" t="str">
        <f t="shared" ref="K51" si="400">IFERROR(AVERAGE(K46:K50),"")</f>
        <v/>
      </c>
      <c r="L51" s="82" t="str">
        <f t="shared" ref="L51" si="401">IFERROR(AVERAGE(L46:L50),"")</f>
        <v/>
      </c>
      <c r="M51" s="82" t="str">
        <f t="shared" ref="M51" si="402">IFERROR(AVERAGE(M46:M50),"")</f>
        <v/>
      </c>
      <c r="N51" s="82" t="str">
        <f t="shared" ref="N51" si="403">IFERROR(AVERAGE(N46:N50),"")</f>
        <v/>
      </c>
      <c r="O51" s="82" t="str">
        <f t="shared" ref="O51" si="404">IFERROR(AVERAGE(O46:O50),"")</f>
        <v/>
      </c>
      <c r="P51" s="82" t="str">
        <f t="shared" ref="P51" si="405">IFERROR(AVERAGE(P46:P50),"")</f>
        <v/>
      </c>
      <c r="Q51" s="82" t="str">
        <f t="shared" ref="Q51" si="406">IFERROR(AVERAGE(Q46:Q50),"")</f>
        <v/>
      </c>
      <c r="R51" s="82" t="str">
        <f t="shared" ref="R51" si="407">IFERROR(AVERAGE(R46:R50),"")</f>
        <v/>
      </c>
      <c r="S51" s="82" t="str">
        <f t="shared" ref="S51" si="408">IFERROR(AVERAGE(S46:S50),"")</f>
        <v/>
      </c>
      <c r="T51" s="82" t="str">
        <f t="shared" ref="T51" si="409">IFERROR(AVERAGE(T46:T50),"")</f>
        <v/>
      </c>
      <c r="U51" s="82" t="str">
        <f t="shared" ref="U51" si="410">IFERROR(AVERAGE(U46:U50),"")</f>
        <v/>
      </c>
      <c r="V51" s="82" t="str">
        <f t="shared" ref="V51" si="411">IFERROR(AVERAGE(V46:V50),"")</f>
        <v/>
      </c>
      <c r="W51" s="82" t="str">
        <f t="shared" ref="W51" si="412">IFERROR(AVERAGE(W46:W50),"")</f>
        <v/>
      </c>
      <c r="X51" s="82" t="str">
        <f t="shared" ref="X51" si="413">IFERROR(AVERAGE(X46:X50),"")</f>
        <v/>
      </c>
      <c r="Y51" s="82" t="str">
        <f t="shared" ref="Y51" si="414">IFERROR(AVERAGE(Y46:Y50),"")</f>
        <v/>
      </c>
      <c r="Z51" s="82" t="str">
        <f t="shared" ref="Z51" si="415">IFERROR(AVERAGE(Z46:Z50),"")</f>
        <v/>
      </c>
      <c r="AA51" s="82" t="str">
        <f t="shared" ref="AA51" si="416">IFERROR(AVERAGE(AA46:AA50),"")</f>
        <v/>
      </c>
      <c r="AB51" s="82" t="str">
        <f t="shared" ref="AB51" si="417">IFERROR(AVERAGE(AB46:AB50),"")</f>
        <v/>
      </c>
      <c r="AC51" s="82" t="str">
        <f t="shared" ref="AC51" si="418">IFERROR(AVERAGE(AC46:AC50),"")</f>
        <v/>
      </c>
      <c r="AD51" s="82" t="str">
        <f t="shared" ref="AD51" si="419">IFERROR(AVERAGE(AD46:AD50),"")</f>
        <v/>
      </c>
      <c r="AE51" s="82" t="str">
        <f t="shared" ref="AE51" si="420">IFERROR(AVERAGE(AE46:AE50),"")</f>
        <v/>
      </c>
      <c r="AF51" s="82" t="str">
        <f t="shared" ref="AF51" si="421">IFERROR(AVERAGE(AF46:AF50),"")</f>
        <v/>
      </c>
      <c r="AG51" s="82" t="str">
        <f t="shared" ref="AG51" si="422">IFERROR(AVERAGE(AG46:AG50),"")</f>
        <v/>
      </c>
      <c r="AH51" s="82" t="str">
        <f t="shared" ref="AH51" si="423">IFERROR(AVERAGE(AH46:AH50),"")</f>
        <v/>
      </c>
      <c r="AI51" s="82" t="str">
        <f t="shared" ref="AI51" si="424">IFERROR(AVERAGE(AI46:AI50),"")</f>
        <v/>
      </c>
      <c r="AJ51" s="82" t="str">
        <f t="shared" ref="AJ51" si="425">IFERROR(AVERAGE(AJ46:AJ50),"")</f>
        <v/>
      </c>
      <c r="AK51" s="82" t="str">
        <f t="shared" ref="AK51" si="426">IFERROR(AVERAGE(AK46:AK50),"")</f>
        <v/>
      </c>
      <c r="AL51" s="82" t="str">
        <f t="shared" ref="AL51" si="427">IFERROR(AVERAGE(AL46:AL50),"")</f>
        <v/>
      </c>
      <c r="AM51" s="82" t="str">
        <f t="shared" ref="AM51" si="428">IFERROR(AVERAGE(AM46:AM50),"")</f>
        <v/>
      </c>
      <c r="AN51" s="82" t="str">
        <f t="shared" ref="AN51" si="429">IFERROR(AVERAGE(AN46:AN50),"")</f>
        <v/>
      </c>
      <c r="AO51" s="82" t="str">
        <f t="shared" ref="AO51" si="430">IFERROR(AVERAGE(AO46:AO50),"")</f>
        <v/>
      </c>
      <c r="AP51" s="82" t="str">
        <f t="shared" ref="AP51" si="431">IFERROR(AVERAGE(AP46:AP50),"")</f>
        <v/>
      </c>
      <c r="AQ51" s="82" t="str">
        <f t="shared" ref="AQ51" si="432">IFERROR(AVERAGE(AQ46:AQ50),"")</f>
        <v/>
      </c>
      <c r="AR51" s="82" t="str">
        <f t="shared" ref="AR51" si="433">IFERROR(AVERAGE(AR46:AR50),"")</f>
        <v/>
      </c>
      <c r="AS51" s="82" t="str">
        <f t="shared" ref="AS51" si="434">IFERROR(AVERAGE(AS46:AS50),"")</f>
        <v/>
      </c>
      <c r="AT51" s="82" t="str">
        <f t="shared" ref="AT51" si="435">IFERROR(AVERAGE(AT46:AT50),"")</f>
        <v/>
      </c>
      <c r="AU51" s="82" t="str">
        <f t="shared" ref="AU51" si="436">IFERROR(AVERAGE(AU46:AU50),"")</f>
        <v/>
      </c>
      <c r="AV51" s="82" t="str">
        <f t="shared" ref="AV51" si="437">IFERROR(AVERAGE(AV46:AV50),"")</f>
        <v/>
      </c>
      <c r="AW51" s="82" t="str">
        <f t="shared" ref="AW51" si="438">IFERROR(AVERAGE(AW46:AW50),"")</f>
        <v/>
      </c>
      <c r="AX51" s="82" t="str">
        <f t="shared" ref="AX51" si="439">IFERROR(AVERAGE(AX46:AX50),"")</f>
        <v/>
      </c>
      <c r="AY51" s="82" t="str">
        <f t="shared" ref="AY51" si="440">IFERROR(AVERAGE(AY46:AY50),"")</f>
        <v/>
      </c>
      <c r="AZ51" s="82" t="str">
        <f t="shared" ref="AZ51" si="441">IFERROR(AVERAGE(AZ46:AZ50),"")</f>
        <v/>
      </c>
      <c r="BA51" s="82" t="str">
        <f t="shared" ref="BA51" si="442">IFERROR(AVERAGE(BA46:BA50),"")</f>
        <v/>
      </c>
      <c r="BB51" s="82" t="str">
        <f t="shared" ref="BB51" si="443">IFERROR(AVERAGE(BB46:BB50),"")</f>
        <v/>
      </c>
      <c r="BC51" s="82" t="str">
        <f t="shared" ref="BC51" si="444">IFERROR(AVERAGE(BC46:BC50),"")</f>
        <v/>
      </c>
      <c r="BD51" s="82" t="str">
        <f t="shared" ref="BD51" si="445">IFERROR(AVERAGE(BD46:BD50),"")</f>
        <v/>
      </c>
      <c r="BE51" s="82" t="str">
        <f t="shared" ref="BE51" si="446">IFERROR(AVERAGE(BE46:BE50),"")</f>
        <v/>
      </c>
      <c r="BF51" s="82" t="str">
        <f t="shared" ref="BF51" si="447">IFERROR(AVERAGE(BF46:BF50),"")</f>
        <v/>
      </c>
      <c r="BG51" s="82" t="str">
        <f t="shared" ref="BG51" si="448">IFERROR(AVERAGE(BG46:BG50),"")</f>
        <v/>
      </c>
      <c r="BH51" s="82" t="str">
        <f t="shared" ref="BH51" si="449">IFERROR(AVERAGE(BH46:BH50),"")</f>
        <v/>
      </c>
      <c r="BI51" s="82" t="str">
        <f t="shared" ref="BI51" si="450">IFERROR(AVERAGE(BI46:BI50),"")</f>
        <v/>
      </c>
      <c r="BJ51" s="82" t="str">
        <f t="shared" ref="BJ51" si="451">IFERROR(AVERAGE(BJ46:BJ50),"")</f>
        <v/>
      </c>
      <c r="BK51" s="82" t="str">
        <f t="shared" ref="BK51" si="452">IFERROR(AVERAGE(BK46:BK50),"")</f>
        <v/>
      </c>
      <c r="BL51" s="82" t="str">
        <f t="shared" ref="BL51" si="453">IFERROR(AVERAGE(BL46:BL50),"")</f>
        <v/>
      </c>
      <c r="BM51" s="82" t="str">
        <f t="shared" ref="BM51" si="454">IFERROR(AVERAGE(BM46:BM50),"")</f>
        <v/>
      </c>
      <c r="BN51" s="82">
        <f t="shared" ref="BN51" si="455">IFERROR(AVERAGE(BN46:BN50),"")</f>
        <v>0</v>
      </c>
      <c r="BO51" s="82" t="str">
        <f t="shared" ref="BO51" si="456">IFERROR(AVERAGE(BO46:BO50),"")</f>
        <v/>
      </c>
      <c r="BP51" s="82" t="str">
        <f t="shared" ref="BP51" si="457">IFERROR(AVERAGE(BP46:BP50),"")</f>
        <v/>
      </c>
      <c r="BQ51" s="82" t="str">
        <f t="shared" ref="BQ51" si="458">IFERROR(AVERAGE(BQ46:BQ50),"")</f>
        <v/>
      </c>
      <c r="BR51" s="2"/>
      <c r="BS51" s="2"/>
      <c r="BT51" s="2"/>
      <c r="BU51" s="2"/>
      <c r="BV51" s="2"/>
      <c r="BW51" s="2"/>
    </row>
    <row r="52" spans="1:75" x14ac:dyDescent="0.25">
      <c r="A52" s="279"/>
      <c r="B52" s="273">
        <v>15</v>
      </c>
      <c r="C52" s="273">
        <v>5</v>
      </c>
      <c r="D52" s="50">
        <v>1</v>
      </c>
      <c r="E52" s="61"/>
      <c r="F52" s="63"/>
      <c r="G52" s="63"/>
      <c r="H52" s="63"/>
      <c r="I52" s="63"/>
      <c r="J52" s="63"/>
      <c r="K52" s="14"/>
      <c r="L52" s="14"/>
      <c r="M52" s="14"/>
      <c r="N52" s="14"/>
      <c r="O52" s="14"/>
      <c r="P52" s="14"/>
      <c r="Q52" s="14"/>
      <c r="R52" s="52"/>
      <c r="S52" s="52"/>
      <c r="T52" s="52"/>
      <c r="U52" s="52"/>
      <c r="V52" s="52"/>
      <c r="W52" s="52"/>
      <c r="X52" s="52"/>
      <c r="Y52" s="46" t="str">
        <f t="shared" si="3"/>
        <v/>
      </c>
      <c r="Z52" s="61"/>
      <c r="AA52" s="63"/>
      <c r="AB52" s="63"/>
      <c r="AC52" s="63"/>
      <c r="AD52" s="63"/>
      <c r="AE52" s="63"/>
      <c r="AF52" s="66"/>
      <c r="AG52" s="46" t="str">
        <f t="shared" si="0"/>
        <v/>
      </c>
      <c r="AH52" s="61"/>
      <c r="AI52" s="63"/>
      <c r="AJ52" s="63"/>
      <c r="AK52" s="63"/>
      <c r="AL52" s="63"/>
      <c r="AM52" s="63"/>
      <c r="AN52" s="66"/>
      <c r="AO52" s="46" t="str">
        <f t="shared" si="4"/>
        <v/>
      </c>
      <c r="AP52" s="8"/>
      <c r="AQ52" s="8"/>
      <c r="AR52" s="8"/>
      <c r="AS52" s="8"/>
      <c r="AT52" s="8"/>
      <c r="AU52" s="8"/>
      <c r="AV52" s="8"/>
      <c r="AW52" s="46" t="str">
        <f t="shared" si="5"/>
        <v/>
      </c>
      <c r="AX52" s="10"/>
      <c r="AY52" s="10"/>
      <c r="AZ52" s="10"/>
      <c r="BA52" s="10"/>
      <c r="BB52" s="10"/>
      <c r="BC52" s="10"/>
      <c r="BD52" s="10"/>
      <c r="BE52" s="46" t="str">
        <f t="shared" si="6"/>
        <v/>
      </c>
      <c r="BF52" s="12"/>
      <c r="BG52" s="12"/>
      <c r="BH52" s="12"/>
      <c r="BI52" s="12"/>
      <c r="BJ52" s="12"/>
      <c r="BK52" s="12"/>
      <c r="BL52" s="12"/>
      <c r="BM52" s="46" t="str">
        <f t="shared" si="7"/>
        <v/>
      </c>
      <c r="BN52" s="24">
        <f t="shared" si="1"/>
        <v>0</v>
      </c>
      <c r="BO52" s="50" t="str">
        <f t="shared" si="2"/>
        <v>Average</v>
      </c>
      <c r="BP52" s="20" t="str">
        <f t="shared" si="9"/>
        <v/>
      </c>
      <c r="BQ52" s="20" t="str">
        <f t="shared" si="8"/>
        <v/>
      </c>
      <c r="BR52" s="2"/>
      <c r="BS52" s="2"/>
      <c r="BT52" s="2"/>
      <c r="BU52" s="2"/>
      <c r="BV52" s="2"/>
      <c r="BW52" s="2"/>
    </row>
    <row r="53" spans="1:75" x14ac:dyDescent="0.25">
      <c r="A53" s="279"/>
      <c r="B53" s="274"/>
      <c r="C53" s="274"/>
      <c r="D53" s="50">
        <v>2</v>
      </c>
      <c r="E53" s="62"/>
      <c r="F53" s="64"/>
      <c r="G53" s="64"/>
      <c r="H53" s="64"/>
      <c r="I53" s="64"/>
      <c r="J53" s="64"/>
      <c r="K53" s="14"/>
      <c r="L53" s="14"/>
      <c r="M53" s="14"/>
      <c r="N53" s="14"/>
      <c r="O53" s="14"/>
      <c r="P53" s="14"/>
      <c r="Q53" s="14"/>
      <c r="R53" s="52"/>
      <c r="S53" s="52"/>
      <c r="T53" s="52"/>
      <c r="U53" s="52"/>
      <c r="V53" s="52"/>
      <c r="W53" s="52"/>
      <c r="X53" s="52"/>
      <c r="Y53" s="46" t="str">
        <f t="shared" si="3"/>
        <v/>
      </c>
      <c r="Z53" s="62"/>
      <c r="AA53" s="64"/>
      <c r="AB53" s="64"/>
      <c r="AC53" s="64"/>
      <c r="AD53" s="64"/>
      <c r="AE53" s="64"/>
      <c r="AF53" s="67"/>
      <c r="AG53" s="46" t="str">
        <f t="shared" si="0"/>
        <v/>
      </c>
      <c r="AH53" s="62"/>
      <c r="AI53" s="64"/>
      <c r="AJ53" s="64"/>
      <c r="AK53" s="64"/>
      <c r="AL53" s="64"/>
      <c r="AM53" s="64"/>
      <c r="AN53" s="67"/>
      <c r="AO53" s="46" t="str">
        <f t="shared" si="4"/>
        <v/>
      </c>
      <c r="AP53" s="8"/>
      <c r="AQ53" s="8"/>
      <c r="AR53" s="8"/>
      <c r="AS53" s="8"/>
      <c r="AT53" s="8"/>
      <c r="AU53" s="8"/>
      <c r="AV53" s="8"/>
      <c r="AW53" s="46" t="str">
        <f t="shared" si="5"/>
        <v/>
      </c>
      <c r="AX53" s="10"/>
      <c r="AY53" s="10"/>
      <c r="AZ53" s="10"/>
      <c r="BA53" s="10"/>
      <c r="BB53" s="10"/>
      <c r="BC53" s="10"/>
      <c r="BD53" s="10"/>
      <c r="BE53" s="46" t="str">
        <f t="shared" si="6"/>
        <v/>
      </c>
      <c r="BF53" s="12"/>
      <c r="BG53" s="12"/>
      <c r="BH53" s="12"/>
      <c r="BI53" s="12"/>
      <c r="BJ53" s="12"/>
      <c r="BK53" s="12"/>
      <c r="BL53" s="12"/>
      <c r="BM53" s="46" t="str">
        <f t="shared" si="7"/>
        <v/>
      </c>
      <c r="BN53" s="24">
        <f t="shared" si="1"/>
        <v>0</v>
      </c>
      <c r="BO53" s="50" t="str">
        <f t="shared" si="2"/>
        <v>Average</v>
      </c>
      <c r="BP53" s="20" t="str">
        <f t="shared" si="9"/>
        <v/>
      </c>
      <c r="BQ53" s="20" t="str">
        <f t="shared" si="8"/>
        <v/>
      </c>
      <c r="BR53" s="2"/>
      <c r="BS53" s="2"/>
      <c r="BT53" s="2"/>
      <c r="BU53" s="2"/>
      <c r="BV53" s="2"/>
      <c r="BW53" s="2"/>
    </row>
    <row r="54" spans="1:75" x14ac:dyDescent="0.25">
      <c r="A54" s="279"/>
      <c r="B54" s="274"/>
      <c r="C54" s="274"/>
      <c r="D54" s="50">
        <v>3</v>
      </c>
      <c r="E54" s="61"/>
      <c r="F54" s="63"/>
      <c r="G54" s="63"/>
      <c r="H54" s="63"/>
      <c r="I54" s="63"/>
      <c r="J54" s="63"/>
      <c r="K54" s="14"/>
      <c r="L54" s="14"/>
      <c r="M54" s="14"/>
      <c r="N54" s="14"/>
      <c r="O54" s="14"/>
      <c r="P54" s="14"/>
      <c r="Q54" s="14"/>
      <c r="R54" s="52"/>
      <c r="S54" s="52"/>
      <c r="T54" s="52"/>
      <c r="U54" s="52"/>
      <c r="V54" s="52"/>
      <c r="W54" s="52"/>
      <c r="X54" s="52"/>
      <c r="Y54" s="46" t="str">
        <f t="shared" si="3"/>
        <v/>
      </c>
      <c r="Z54" s="61"/>
      <c r="AA54" s="63"/>
      <c r="AB54" s="63"/>
      <c r="AC54" s="63"/>
      <c r="AD54" s="63"/>
      <c r="AE54" s="63"/>
      <c r="AF54" s="66"/>
      <c r="AG54" s="46" t="str">
        <f t="shared" si="0"/>
        <v/>
      </c>
      <c r="AH54" s="61"/>
      <c r="AI54" s="63"/>
      <c r="AJ54" s="63"/>
      <c r="AK54" s="63"/>
      <c r="AL54" s="63"/>
      <c r="AM54" s="63"/>
      <c r="AN54" s="66"/>
      <c r="AO54" s="46" t="str">
        <f t="shared" si="4"/>
        <v/>
      </c>
      <c r="AP54" s="8"/>
      <c r="AQ54" s="8"/>
      <c r="AR54" s="8"/>
      <c r="AS54" s="8"/>
      <c r="AT54" s="8"/>
      <c r="AU54" s="8"/>
      <c r="AV54" s="8"/>
      <c r="AW54" s="46" t="str">
        <f t="shared" si="5"/>
        <v/>
      </c>
      <c r="AX54" s="10"/>
      <c r="AY54" s="10"/>
      <c r="AZ54" s="10"/>
      <c r="BA54" s="10"/>
      <c r="BB54" s="10"/>
      <c r="BC54" s="10"/>
      <c r="BD54" s="10"/>
      <c r="BE54" s="46" t="str">
        <f t="shared" si="6"/>
        <v/>
      </c>
      <c r="BF54" s="12"/>
      <c r="BG54" s="12"/>
      <c r="BH54" s="12"/>
      <c r="BI54" s="12"/>
      <c r="BJ54" s="12"/>
      <c r="BK54" s="12"/>
      <c r="BL54" s="12"/>
      <c r="BM54" s="46" t="str">
        <f t="shared" si="7"/>
        <v/>
      </c>
      <c r="BN54" s="24">
        <f t="shared" si="1"/>
        <v>0</v>
      </c>
      <c r="BO54" s="50" t="str">
        <f t="shared" si="2"/>
        <v>Average</v>
      </c>
      <c r="BP54" s="20" t="str">
        <f t="shared" si="9"/>
        <v/>
      </c>
      <c r="BQ54" s="20" t="str">
        <f t="shared" si="8"/>
        <v/>
      </c>
      <c r="BR54" s="2"/>
      <c r="BS54" s="2"/>
      <c r="BT54" s="2"/>
      <c r="BU54" s="2"/>
      <c r="BV54" s="2"/>
      <c r="BW54" s="2"/>
    </row>
    <row r="55" spans="1:75" x14ac:dyDescent="0.25">
      <c r="A55" s="279"/>
      <c r="B55" s="274"/>
      <c r="C55" s="274"/>
      <c r="D55" s="50">
        <v>4</v>
      </c>
      <c r="E55" s="62"/>
      <c r="F55" s="64"/>
      <c r="G55" s="64"/>
      <c r="H55" s="64"/>
      <c r="I55" s="64"/>
      <c r="J55" s="64"/>
      <c r="K55" s="14"/>
      <c r="L55" s="14"/>
      <c r="M55" s="14"/>
      <c r="N55" s="14"/>
      <c r="O55" s="14"/>
      <c r="P55" s="14"/>
      <c r="Q55" s="14"/>
      <c r="R55" s="52"/>
      <c r="S55" s="52"/>
      <c r="T55" s="52"/>
      <c r="U55" s="52"/>
      <c r="V55" s="52"/>
      <c r="W55" s="52"/>
      <c r="X55" s="52"/>
      <c r="Y55" s="46" t="str">
        <f t="shared" si="3"/>
        <v/>
      </c>
      <c r="Z55" s="62"/>
      <c r="AA55" s="64"/>
      <c r="AB55" s="64"/>
      <c r="AC55" s="64"/>
      <c r="AD55" s="64"/>
      <c r="AE55" s="64"/>
      <c r="AF55" s="67"/>
      <c r="AG55" s="46" t="str">
        <f t="shared" si="0"/>
        <v/>
      </c>
      <c r="AH55" s="62"/>
      <c r="AI55" s="64"/>
      <c r="AJ55" s="64"/>
      <c r="AK55" s="64"/>
      <c r="AL55" s="64"/>
      <c r="AM55" s="64"/>
      <c r="AN55" s="67"/>
      <c r="AO55" s="46" t="str">
        <f t="shared" si="4"/>
        <v/>
      </c>
      <c r="AP55" s="8"/>
      <c r="AQ55" s="8"/>
      <c r="AR55" s="8"/>
      <c r="AS55" s="8"/>
      <c r="AT55" s="8"/>
      <c r="AU55" s="8"/>
      <c r="AV55" s="8"/>
      <c r="AW55" s="46" t="str">
        <f t="shared" si="5"/>
        <v/>
      </c>
      <c r="AX55" s="10"/>
      <c r="AY55" s="10"/>
      <c r="AZ55" s="10"/>
      <c r="BA55" s="10"/>
      <c r="BB55" s="10"/>
      <c r="BC55" s="10"/>
      <c r="BD55" s="10"/>
      <c r="BE55" s="46" t="str">
        <f t="shared" si="6"/>
        <v/>
      </c>
      <c r="BF55" s="12"/>
      <c r="BG55" s="12"/>
      <c r="BH55" s="12"/>
      <c r="BI55" s="12"/>
      <c r="BJ55" s="12"/>
      <c r="BK55" s="12"/>
      <c r="BL55" s="12"/>
      <c r="BM55" s="46" t="str">
        <f t="shared" si="7"/>
        <v/>
      </c>
      <c r="BN55" s="24">
        <f t="shared" si="1"/>
        <v>0</v>
      </c>
      <c r="BO55" s="50" t="str">
        <f t="shared" si="2"/>
        <v>Average</v>
      </c>
      <c r="BP55" s="20" t="str">
        <f t="shared" si="9"/>
        <v/>
      </c>
      <c r="BQ55" s="20" t="str">
        <f t="shared" si="8"/>
        <v/>
      </c>
      <c r="BR55" s="2"/>
      <c r="BS55" s="2"/>
      <c r="BT55" s="2"/>
      <c r="BU55" s="2"/>
      <c r="BV55" s="2"/>
      <c r="BW55" s="2"/>
    </row>
    <row r="56" spans="1:75" x14ac:dyDescent="0.25">
      <c r="A56" s="279"/>
      <c r="B56" s="274"/>
      <c r="C56" s="274"/>
      <c r="D56" s="50">
        <v>5</v>
      </c>
      <c r="E56" s="61"/>
      <c r="F56" s="63"/>
      <c r="G56" s="63"/>
      <c r="H56" s="63"/>
      <c r="I56" s="63"/>
      <c r="J56" s="63"/>
      <c r="K56" s="14"/>
      <c r="L56" s="14"/>
      <c r="M56" s="14"/>
      <c r="N56" s="14"/>
      <c r="O56" s="14"/>
      <c r="P56" s="14"/>
      <c r="Q56" s="14"/>
      <c r="R56" s="52"/>
      <c r="S56" s="52"/>
      <c r="T56" s="52"/>
      <c r="U56" s="52"/>
      <c r="V56" s="52"/>
      <c r="W56" s="52"/>
      <c r="X56" s="52"/>
      <c r="Y56" s="46" t="str">
        <f t="shared" si="3"/>
        <v/>
      </c>
      <c r="Z56" s="61"/>
      <c r="AA56" s="63"/>
      <c r="AB56" s="63"/>
      <c r="AC56" s="63"/>
      <c r="AD56" s="63"/>
      <c r="AE56" s="63"/>
      <c r="AF56" s="66"/>
      <c r="AG56" s="46" t="str">
        <f t="shared" si="0"/>
        <v/>
      </c>
      <c r="AH56" s="61"/>
      <c r="AI56" s="63"/>
      <c r="AJ56" s="63"/>
      <c r="AK56" s="63"/>
      <c r="AL56" s="63"/>
      <c r="AM56" s="63"/>
      <c r="AN56" s="66"/>
      <c r="AO56" s="46" t="str">
        <f t="shared" si="4"/>
        <v/>
      </c>
      <c r="AP56" s="8"/>
      <c r="AQ56" s="8"/>
      <c r="AR56" s="8"/>
      <c r="AS56" s="8"/>
      <c r="AT56" s="8"/>
      <c r="AU56" s="8"/>
      <c r="AV56" s="8"/>
      <c r="AW56" s="46" t="str">
        <f t="shared" si="5"/>
        <v/>
      </c>
      <c r="AX56" s="10"/>
      <c r="AY56" s="10"/>
      <c r="AZ56" s="10"/>
      <c r="BA56" s="10"/>
      <c r="BB56" s="10"/>
      <c r="BC56" s="10"/>
      <c r="BD56" s="10"/>
      <c r="BE56" s="46" t="str">
        <f t="shared" si="6"/>
        <v/>
      </c>
      <c r="BF56" s="12"/>
      <c r="BG56" s="12"/>
      <c r="BH56" s="12"/>
      <c r="BI56" s="12"/>
      <c r="BJ56" s="12"/>
      <c r="BK56" s="12"/>
      <c r="BL56" s="12"/>
      <c r="BM56" s="46" t="str">
        <f t="shared" si="7"/>
        <v/>
      </c>
      <c r="BN56" s="24">
        <f t="shared" si="1"/>
        <v>0</v>
      </c>
      <c r="BO56" s="50" t="str">
        <f t="shared" si="2"/>
        <v>Average</v>
      </c>
      <c r="BP56" s="20" t="str">
        <f t="shared" si="9"/>
        <v/>
      </c>
      <c r="BQ56" s="20" t="str">
        <f t="shared" si="8"/>
        <v/>
      </c>
      <c r="BR56" s="2"/>
      <c r="BS56" s="2"/>
      <c r="BT56" s="2"/>
      <c r="BU56" s="2"/>
      <c r="BV56" s="2"/>
      <c r="BW56" s="2"/>
    </row>
    <row r="57" spans="1:75" x14ac:dyDescent="0.25">
      <c r="A57" s="279"/>
      <c r="B57" s="274"/>
      <c r="C57" s="275"/>
      <c r="D57" s="50" t="s">
        <v>23</v>
      </c>
      <c r="E57" s="82" t="str">
        <f>IFERROR(AVERAGE(E52:E56),"")</f>
        <v/>
      </c>
      <c r="F57" s="82" t="str">
        <f t="shared" ref="F57" si="459">IFERROR(AVERAGE(F52:F56),"")</f>
        <v/>
      </c>
      <c r="G57" s="82" t="str">
        <f t="shared" ref="G57" si="460">IFERROR(AVERAGE(G52:G56),"")</f>
        <v/>
      </c>
      <c r="H57" s="82" t="str">
        <f t="shared" ref="H57" si="461">IFERROR(AVERAGE(H52:H56),"")</f>
        <v/>
      </c>
      <c r="I57" s="82" t="str">
        <f t="shared" ref="I57" si="462">IFERROR(AVERAGE(I52:I56),"")</f>
        <v/>
      </c>
      <c r="J57" s="82" t="str">
        <f t="shared" ref="J57" si="463">IFERROR(AVERAGE(J52:J56),"")</f>
        <v/>
      </c>
      <c r="K57" s="82" t="str">
        <f t="shared" ref="K57" si="464">IFERROR(AVERAGE(K52:K56),"")</f>
        <v/>
      </c>
      <c r="L57" s="82" t="str">
        <f t="shared" ref="L57" si="465">IFERROR(AVERAGE(L52:L56),"")</f>
        <v/>
      </c>
      <c r="M57" s="82" t="str">
        <f t="shared" ref="M57" si="466">IFERROR(AVERAGE(M52:M56),"")</f>
        <v/>
      </c>
      <c r="N57" s="82" t="str">
        <f t="shared" ref="N57" si="467">IFERROR(AVERAGE(N52:N56),"")</f>
        <v/>
      </c>
      <c r="O57" s="82" t="str">
        <f t="shared" ref="O57" si="468">IFERROR(AVERAGE(O52:O56),"")</f>
        <v/>
      </c>
      <c r="P57" s="82" t="str">
        <f t="shared" ref="P57" si="469">IFERROR(AVERAGE(P52:P56),"")</f>
        <v/>
      </c>
      <c r="Q57" s="82" t="str">
        <f t="shared" ref="Q57" si="470">IFERROR(AVERAGE(Q52:Q56),"")</f>
        <v/>
      </c>
      <c r="R57" s="82" t="str">
        <f t="shared" ref="R57" si="471">IFERROR(AVERAGE(R52:R56),"")</f>
        <v/>
      </c>
      <c r="S57" s="82" t="str">
        <f t="shared" ref="S57" si="472">IFERROR(AVERAGE(S52:S56),"")</f>
        <v/>
      </c>
      <c r="T57" s="82" t="str">
        <f t="shared" ref="T57" si="473">IFERROR(AVERAGE(T52:T56),"")</f>
        <v/>
      </c>
      <c r="U57" s="82" t="str">
        <f t="shared" ref="U57" si="474">IFERROR(AVERAGE(U52:U56),"")</f>
        <v/>
      </c>
      <c r="V57" s="82" t="str">
        <f t="shared" ref="V57" si="475">IFERROR(AVERAGE(V52:V56),"")</f>
        <v/>
      </c>
      <c r="W57" s="82" t="str">
        <f t="shared" ref="W57" si="476">IFERROR(AVERAGE(W52:W56),"")</f>
        <v/>
      </c>
      <c r="X57" s="82" t="str">
        <f t="shared" ref="X57" si="477">IFERROR(AVERAGE(X52:X56),"")</f>
        <v/>
      </c>
      <c r="Y57" s="82" t="str">
        <f t="shared" ref="Y57" si="478">IFERROR(AVERAGE(Y52:Y56),"")</f>
        <v/>
      </c>
      <c r="Z57" s="82" t="str">
        <f t="shared" ref="Z57" si="479">IFERROR(AVERAGE(Z52:Z56),"")</f>
        <v/>
      </c>
      <c r="AA57" s="82" t="str">
        <f t="shared" ref="AA57" si="480">IFERROR(AVERAGE(AA52:AA56),"")</f>
        <v/>
      </c>
      <c r="AB57" s="82" t="str">
        <f t="shared" ref="AB57" si="481">IFERROR(AVERAGE(AB52:AB56),"")</f>
        <v/>
      </c>
      <c r="AC57" s="82" t="str">
        <f t="shared" ref="AC57" si="482">IFERROR(AVERAGE(AC52:AC56),"")</f>
        <v/>
      </c>
      <c r="AD57" s="82" t="str">
        <f t="shared" ref="AD57" si="483">IFERROR(AVERAGE(AD52:AD56),"")</f>
        <v/>
      </c>
      <c r="AE57" s="82" t="str">
        <f t="shared" ref="AE57" si="484">IFERROR(AVERAGE(AE52:AE56),"")</f>
        <v/>
      </c>
      <c r="AF57" s="82" t="str">
        <f t="shared" ref="AF57" si="485">IFERROR(AVERAGE(AF52:AF56),"")</f>
        <v/>
      </c>
      <c r="AG57" s="82" t="str">
        <f t="shared" ref="AG57" si="486">IFERROR(AVERAGE(AG52:AG56),"")</f>
        <v/>
      </c>
      <c r="AH57" s="82" t="str">
        <f t="shared" ref="AH57" si="487">IFERROR(AVERAGE(AH52:AH56),"")</f>
        <v/>
      </c>
      <c r="AI57" s="82" t="str">
        <f t="shared" ref="AI57" si="488">IFERROR(AVERAGE(AI52:AI56),"")</f>
        <v/>
      </c>
      <c r="AJ57" s="82" t="str">
        <f t="shared" ref="AJ57" si="489">IFERROR(AVERAGE(AJ52:AJ56),"")</f>
        <v/>
      </c>
      <c r="AK57" s="82" t="str">
        <f t="shared" ref="AK57" si="490">IFERROR(AVERAGE(AK52:AK56),"")</f>
        <v/>
      </c>
      <c r="AL57" s="82" t="str">
        <f t="shared" ref="AL57" si="491">IFERROR(AVERAGE(AL52:AL56),"")</f>
        <v/>
      </c>
      <c r="AM57" s="82" t="str">
        <f t="shared" ref="AM57" si="492">IFERROR(AVERAGE(AM52:AM56),"")</f>
        <v/>
      </c>
      <c r="AN57" s="82" t="str">
        <f t="shared" ref="AN57" si="493">IFERROR(AVERAGE(AN52:AN56),"")</f>
        <v/>
      </c>
      <c r="AO57" s="82" t="str">
        <f t="shared" ref="AO57" si="494">IFERROR(AVERAGE(AO52:AO56),"")</f>
        <v/>
      </c>
      <c r="AP57" s="82" t="str">
        <f t="shared" ref="AP57" si="495">IFERROR(AVERAGE(AP52:AP56),"")</f>
        <v/>
      </c>
      <c r="AQ57" s="82" t="str">
        <f t="shared" ref="AQ57" si="496">IFERROR(AVERAGE(AQ52:AQ56),"")</f>
        <v/>
      </c>
      <c r="AR57" s="82" t="str">
        <f t="shared" ref="AR57" si="497">IFERROR(AVERAGE(AR52:AR56),"")</f>
        <v/>
      </c>
      <c r="AS57" s="82" t="str">
        <f t="shared" ref="AS57" si="498">IFERROR(AVERAGE(AS52:AS56),"")</f>
        <v/>
      </c>
      <c r="AT57" s="82" t="str">
        <f t="shared" ref="AT57" si="499">IFERROR(AVERAGE(AT52:AT56),"")</f>
        <v/>
      </c>
      <c r="AU57" s="82" t="str">
        <f t="shared" ref="AU57" si="500">IFERROR(AVERAGE(AU52:AU56),"")</f>
        <v/>
      </c>
      <c r="AV57" s="82" t="str">
        <f t="shared" ref="AV57" si="501">IFERROR(AVERAGE(AV52:AV56),"")</f>
        <v/>
      </c>
      <c r="AW57" s="82" t="str">
        <f t="shared" ref="AW57" si="502">IFERROR(AVERAGE(AW52:AW56),"")</f>
        <v/>
      </c>
      <c r="AX57" s="82" t="str">
        <f t="shared" ref="AX57" si="503">IFERROR(AVERAGE(AX52:AX56),"")</f>
        <v/>
      </c>
      <c r="AY57" s="82" t="str">
        <f t="shared" ref="AY57" si="504">IFERROR(AVERAGE(AY52:AY56),"")</f>
        <v/>
      </c>
      <c r="AZ57" s="82" t="str">
        <f t="shared" ref="AZ57" si="505">IFERROR(AVERAGE(AZ52:AZ56),"")</f>
        <v/>
      </c>
      <c r="BA57" s="82" t="str">
        <f t="shared" ref="BA57" si="506">IFERROR(AVERAGE(BA52:BA56),"")</f>
        <v/>
      </c>
      <c r="BB57" s="82" t="str">
        <f t="shared" ref="BB57" si="507">IFERROR(AVERAGE(BB52:BB56),"")</f>
        <v/>
      </c>
      <c r="BC57" s="82" t="str">
        <f t="shared" ref="BC57" si="508">IFERROR(AVERAGE(BC52:BC56),"")</f>
        <v/>
      </c>
      <c r="BD57" s="82" t="str">
        <f t="shared" ref="BD57" si="509">IFERROR(AVERAGE(BD52:BD56),"")</f>
        <v/>
      </c>
      <c r="BE57" s="82" t="str">
        <f t="shared" ref="BE57" si="510">IFERROR(AVERAGE(BE52:BE56),"")</f>
        <v/>
      </c>
      <c r="BF57" s="82" t="str">
        <f t="shared" ref="BF57" si="511">IFERROR(AVERAGE(BF52:BF56),"")</f>
        <v/>
      </c>
      <c r="BG57" s="82" t="str">
        <f t="shared" ref="BG57" si="512">IFERROR(AVERAGE(BG52:BG56),"")</f>
        <v/>
      </c>
      <c r="BH57" s="82" t="str">
        <f t="shared" ref="BH57" si="513">IFERROR(AVERAGE(BH52:BH56),"")</f>
        <v/>
      </c>
      <c r="BI57" s="82" t="str">
        <f t="shared" ref="BI57" si="514">IFERROR(AVERAGE(BI52:BI56),"")</f>
        <v/>
      </c>
      <c r="BJ57" s="82" t="str">
        <f t="shared" ref="BJ57" si="515">IFERROR(AVERAGE(BJ52:BJ56),"")</f>
        <v/>
      </c>
      <c r="BK57" s="82" t="str">
        <f t="shared" ref="BK57" si="516">IFERROR(AVERAGE(BK52:BK56),"")</f>
        <v/>
      </c>
      <c r="BL57" s="82" t="str">
        <f t="shared" ref="BL57" si="517">IFERROR(AVERAGE(BL52:BL56),"")</f>
        <v/>
      </c>
      <c r="BM57" s="82" t="str">
        <f t="shared" ref="BM57" si="518">IFERROR(AVERAGE(BM52:BM56),"")</f>
        <v/>
      </c>
      <c r="BN57" s="82">
        <f t="shared" ref="BN57" si="519">IFERROR(AVERAGE(BN52:BN56),"")</f>
        <v>0</v>
      </c>
      <c r="BO57" s="82" t="str">
        <f t="shared" ref="BO57" si="520">IFERROR(AVERAGE(BO52:BO56),"")</f>
        <v/>
      </c>
      <c r="BP57" s="82" t="str">
        <f t="shared" ref="BP57" si="521">IFERROR(AVERAGE(BP52:BP56),"")</f>
        <v/>
      </c>
      <c r="BQ57" s="82" t="str">
        <f t="shared" ref="BQ57" si="522">IFERROR(AVERAGE(BQ52:BQ56),"")</f>
        <v/>
      </c>
      <c r="BR57" s="2"/>
      <c r="BS57" s="2"/>
      <c r="BT57" s="2"/>
      <c r="BU57" s="2"/>
      <c r="BV57" s="2"/>
      <c r="BW57" s="2"/>
    </row>
    <row r="58" spans="1:75" x14ac:dyDescent="0.25">
      <c r="A58" s="279"/>
      <c r="B58" s="274"/>
      <c r="C58" s="273">
        <v>10</v>
      </c>
      <c r="D58" s="50">
        <v>1</v>
      </c>
      <c r="E58" s="61"/>
      <c r="F58" s="63"/>
      <c r="G58" s="63"/>
      <c r="H58" s="63"/>
      <c r="I58" s="63"/>
      <c r="J58" s="63"/>
      <c r="K58" s="14"/>
      <c r="L58" s="14"/>
      <c r="M58" s="14"/>
      <c r="N58" s="14"/>
      <c r="O58" s="14"/>
      <c r="P58" s="14"/>
      <c r="Q58" s="14"/>
      <c r="R58" s="52"/>
      <c r="S58" s="52"/>
      <c r="T58" s="52"/>
      <c r="U58" s="52"/>
      <c r="V58" s="52"/>
      <c r="W58" s="52"/>
      <c r="X58" s="52"/>
      <c r="Y58" s="46" t="str">
        <f t="shared" si="3"/>
        <v/>
      </c>
      <c r="Z58" s="61"/>
      <c r="AA58" s="63"/>
      <c r="AB58" s="63"/>
      <c r="AC58" s="63"/>
      <c r="AD58" s="63"/>
      <c r="AE58" s="63"/>
      <c r="AF58" s="66"/>
      <c r="AG58" s="46" t="str">
        <f t="shared" si="0"/>
        <v/>
      </c>
      <c r="AH58" s="61"/>
      <c r="AI58" s="63"/>
      <c r="AJ58" s="63"/>
      <c r="AK58" s="63"/>
      <c r="AL58" s="63"/>
      <c r="AM58" s="63"/>
      <c r="AN58" s="66"/>
      <c r="AO58" s="46" t="str">
        <f t="shared" si="4"/>
        <v/>
      </c>
      <c r="AP58" s="8"/>
      <c r="AQ58" s="8"/>
      <c r="AR58" s="8"/>
      <c r="AS58" s="8"/>
      <c r="AT58" s="8"/>
      <c r="AU58" s="8"/>
      <c r="AV58" s="8"/>
      <c r="AW58" s="46" t="str">
        <f t="shared" si="5"/>
        <v/>
      </c>
      <c r="AX58" s="10"/>
      <c r="AY58" s="10"/>
      <c r="AZ58" s="10"/>
      <c r="BA58" s="10"/>
      <c r="BB58" s="10"/>
      <c r="BC58" s="10"/>
      <c r="BD58" s="10"/>
      <c r="BE58" s="46" t="str">
        <f t="shared" si="6"/>
        <v/>
      </c>
      <c r="BF58" s="12"/>
      <c r="BG58" s="12"/>
      <c r="BH58" s="12"/>
      <c r="BI58" s="12"/>
      <c r="BJ58" s="12"/>
      <c r="BK58" s="12"/>
      <c r="BL58" s="12"/>
      <c r="BM58" s="46" t="str">
        <f t="shared" si="7"/>
        <v/>
      </c>
      <c r="BN58" s="24">
        <f t="shared" si="1"/>
        <v>0</v>
      </c>
      <c r="BO58" s="50" t="str">
        <f t="shared" si="2"/>
        <v>Average</v>
      </c>
      <c r="BP58" s="20" t="str">
        <f t="shared" si="9"/>
        <v/>
      </c>
      <c r="BQ58" s="20" t="str">
        <f t="shared" si="8"/>
        <v/>
      </c>
      <c r="BR58" s="2"/>
      <c r="BS58" s="2"/>
      <c r="BT58" s="2"/>
      <c r="BU58" s="2"/>
      <c r="BV58" s="2"/>
      <c r="BW58" s="2"/>
    </row>
    <row r="59" spans="1:75" x14ac:dyDescent="0.25">
      <c r="A59" s="279"/>
      <c r="B59" s="274"/>
      <c r="C59" s="274"/>
      <c r="D59" s="50">
        <v>2</v>
      </c>
      <c r="E59" s="62"/>
      <c r="F59" s="64"/>
      <c r="G59" s="64"/>
      <c r="H59" s="64"/>
      <c r="I59" s="64"/>
      <c r="J59" s="64"/>
      <c r="K59" s="14"/>
      <c r="L59" s="14"/>
      <c r="M59" s="14"/>
      <c r="N59" s="14"/>
      <c r="O59" s="14"/>
      <c r="P59" s="14"/>
      <c r="Q59" s="14"/>
      <c r="R59" s="52"/>
      <c r="S59" s="52"/>
      <c r="T59" s="52"/>
      <c r="U59" s="52"/>
      <c r="V59" s="52"/>
      <c r="W59" s="52"/>
      <c r="X59" s="52"/>
      <c r="Y59" s="46" t="str">
        <f t="shared" si="3"/>
        <v/>
      </c>
      <c r="Z59" s="62"/>
      <c r="AA59" s="64"/>
      <c r="AB59" s="64"/>
      <c r="AC59" s="64"/>
      <c r="AD59" s="64"/>
      <c r="AE59" s="64"/>
      <c r="AF59" s="67"/>
      <c r="AG59" s="46" t="str">
        <f t="shared" si="0"/>
        <v/>
      </c>
      <c r="AH59" s="62"/>
      <c r="AI59" s="64"/>
      <c r="AJ59" s="64"/>
      <c r="AK59" s="64"/>
      <c r="AL59" s="64"/>
      <c r="AM59" s="64"/>
      <c r="AN59" s="67"/>
      <c r="AO59" s="46" t="str">
        <f t="shared" si="4"/>
        <v/>
      </c>
      <c r="AP59" s="8"/>
      <c r="AQ59" s="8"/>
      <c r="AR59" s="8"/>
      <c r="AS59" s="8"/>
      <c r="AT59" s="8"/>
      <c r="AU59" s="8"/>
      <c r="AV59" s="8"/>
      <c r="AW59" s="46" t="str">
        <f t="shared" si="5"/>
        <v/>
      </c>
      <c r="AX59" s="10"/>
      <c r="AY59" s="10"/>
      <c r="AZ59" s="10"/>
      <c r="BA59" s="10"/>
      <c r="BB59" s="10"/>
      <c r="BC59" s="10"/>
      <c r="BD59" s="10"/>
      <c r="BE59" s="46" t="str">
        <f t="shared" si="6"/>
        <v/>
      </c>
      <c r="BF59" s="12"/>
      <c r="BG59" s="12"/>
      <c r="BH59" s="12"/>
      <c r="BI59" s="12"/>
      <c r="BJ59" s="12"/>
      <c r="BK59" s="12"/>
      <c r="BL59" s="12"/>
      <c r="BM59" s="46" t="str">
        <f t="shared" si="7"/>
        <v/>
      </c>
      <c r="BN59" s="24">
        <f t="shared" si="1"/>
        <v>0</v>
      </c>
      <c r="BO59" s="50" t="str">
        <f t="shared" si="2"/>
        <v>Average</v>
      </c>
      <c r="BP59" s="20" t="str">
        <f t="shared" si="9"/>
        <v/>
      </c>
      <c r="BQ59" s="20" t="str">
        <f t="shared" si="8"/>
        <v/>
      </c>
      <c r="BR59" s="2"/>
      <c r="BS59" s="2"/>
      <c r="BT59" s="2"/>
      <c r="BU59" s="2"/>
      <c r="BV59" s="2"/>
      <c r="BW59" s="2"/>
    </row>
    <row r="60" spans="1:75" x14ac:dyDescent="0.25">
      <c r="A60" s="279"/>
      <c r="B60" s="274"/>
      <c r="C60" s="274"/>
      <c r="D60" s="50">
        <v>3</v>
      </c>
      <c r="E60" s="61"/>
      <c r="F60" s="63"/>
      <c r="G60" s="63"/>
      <c r="H60" s="63"/>
      <c r="I60" s="63"/>
      <c r="J60" s="63"/>
      <c r="K60" s="14"/>
      <c r="L60" s="14"/>
      <c r="M60" s="14"/>
      <c r="N60" s="14"/>
      <c r="O60" s="14"/>
      <c r="P60" s="14"/>
      <c r="Q60" s="14"/>
      <c r="R60" s="52"/>
      <c r="S60" s="52"/>
      <c r="T60" s="52"/>
      <c r="U60" s="52"/>
      <c r="V60" s="52"/>
      <c r="W60" s="52"/>
      <c r="X60" s="52"/>
      <c r="Y60" s="46" t="str">
        <f t="shared" si="3"/>
        <v/>
      </c>
      <c r="Z60" s="61"/>
      <c r="AA60" s="63"/>
      <c r="AB60" s="63"/>
      <c r="AC60" s="63"/>
      <c r="AD60" s="63"/>
      <c r="AE60" s="63"/>
      <c r="AF60" s="66"/>
      <c r="AG60" s="46" t="str">
        <f t="shared" si="0"/>
        <v/>
      </c>
      <c r="AH60" s="61"/>
      <c r="AI60" s="63"/>
      <c r="AJ60" s="63"/>
      <c r="AK60" s="63"/>
      <c r="AL60" s="63"/>
      <c r="AM60" s="63"/>
      <c r="AN60" s="66"/>
      <c r="AO60" s="46" t="str">
        <f t="shared" si="4"/>
        <v/>
      </c>
      <c r="AP60" s="8"/>
      <c r="AQ60" s="8"/>
      <c r="AR60" s="8"/>
      <c r="AS60" s="8"/>
      <c r="AT60" s="8"/>
      <c r="AU60" s="8"/>
      <c r="AV60" s="8"/>
      <c r="AW60" s="46" t="str">
        <f t="shared" si="5"/>
        <v/>
      </c>
      <c r="AX60" s="10"/>
      <c r="AY60" s="10"/>
      <c r="AZ60" s="10"/>
      <c r="BA60" s="10"/>
      <c r="BB60" s="10"/>
      <c r="BC60" s="10"/>
      <c r="BD60" s="10"/>
      <c r="BE60" s="46" t="str">
        <f t="shared" si="6"/>
        <v/>
      </c>
      <c r="BF60" s="12"/>
      <c r="BG60" s="12"/>
      <c r="BH60" s="12"/>
      <c r="BI60" s="12"/>
      <c r="BJ60" s="12"/>
      <c r="BK60" s="12"/>
      <c r="BL60" s="12"/>
      <c r="BM60" s="46" t="str">
        <f t="shared" si="7"/>
        <v/>
      </c>
      <c r="BN60" s="24">
        <f t="shared" si="1"/>
        <v>0</v>
      </c>
      <c r="BO60" s="50" t="str">
        <f t="shared" si="2"/>
        <v>Average</v>
      </c>
      <c r="BP60" s="20" t="str">
        <f t="shared" si="9"/>
        <v/>
      </c>
      <c r="BQ60" s="20" t="str">
        <f t="shared" si="8"/>
        <v/>
      </c>
      <c r="BR60" s="2"/>
      <c r="BS60" s="2"/>
      <c r="BT60" s="2"/>
      <c r="BU60" s="2"/>
      <c r="BV60" s="2"/>
      <c r="BW60" s="2"/>
    </row>
    <row r="61" spans="1:75" x14ac:dyDescent="0.25">
      <c r="A61" s="279"/>
      <c r="B61" s="274"/>
      <c r="C61" s="274"/>
      <c r="D61" s="50">
        <v>4</v>
      </c>
      <c r="E61" s="62"/>
      <c r="F61" s="64"/>
      <c r="G61" s="64"/>
      <c r="H61" s="64"/>
      <c r="I61" s="64"/>
      <c r="J61" s="64"/>
      <c r="K61" s="14"/>
      <c r="L61" s="14"/>
      <c r="M61" s="14"/>
      <c r="N61" s="14"/>
      <c r="O61" s="14"/>
      <c r="P61" s="14"/>
      <c r="Q61" s="14"/>
      <c r="R61" s="52"/>
      <c r="S61" s="52"/>
      <c r="T61" s="52"/>
      <c r="U61" s="52"/>
      <c r="V61" s="52"/>
      <c r="W61" s="52"/>
      <c r="X61" s="52"/>
      <c r="Y61" s="46" t="str">
        <f t="shared" si="3"/>
        <v/>
      </c>
      <c r="Z61" s="62"/>
      <c r="AA61" s="64"/>
      <c r="AB61" s="64"/>
      <c r="AC61" s="64"/>
      <c r="AD61" s="64"/>
      <c r="AE61" s="64"/>
      <c r="AF61" s="67"/>
      <c r="AG61" s="46" t="str">
        <f t="shared" si="0"/>
        <v/>
      </c>
      <c r="AH61" s="62"/>
      <c r="AI61" s="64"/>
      <c r="AJ61" s="64"/>
      <c r="AK61" s="64"/>
      <c r="AL61" s="64"/>
      <c r="AM61" s="64"/>
      <c r="AN61" s="67"/>
      <c r="AO61" s="46" t="str">
        <f t="shared" si="4"/>
        <v/>
      </c>
      <c r="AP61" s="8"/>
      <c r="AQ61" s="8"/>
      <c r="AR61" s="8"/>
      <c r="AS61" s="8"/>
      <c r="AT61" s="8"/>
      <c r="AU61" s="8"/>
      <c r="AV61" s="8"/>
      <c r="AW61" s="46" t="str">
        <f t="shared" si="5"/>
        <v/>
      </c>
      <c r="AX61" s="10"/>
      <c r="AY61" s="10"/>
      <c r="AZ61" s="10"/>
      <c r="BA61" s="10"/>
      <c r="BB61" s="10"/>
      <c r="BC61" s="10"/>
      <c r="BD61" s="10"/>
      <c r="BE61" s="46" t="str">
        <f t="shared" si="6"/>
        <v/>
      </c>
      <c r="BF61" s="12"/>
      <c r="BG61" s="12"/>
      <c r="BH61" s="12"/>
      <c r="BI61" s="12"/>
      <c r="BJ61" s="12"/>
      <c r="BK61" s="12"/>
      <c r="BL61" s="12"/>
      <c r="BM61" s="46" t="str">
        <f t="shared" si="7"/>
        <v/>
      </c>
      <c r="BN61" s="24">
        <f t="shared" si="1"/>
        <v>0</v>
      </c>
      <c r="BO61" s="50" t="str">
        <f t="shared" si="2"/>
        <v>Average</v>
      </c>
      <c r="BP61" s="20" t="str">
        <f t="shared" si="9"/>
        <v/>
      </c>
      <c r="BQ61" s="20" t="str">
        <f t="shared" si="8"/>
        <v/>
      </c>
      <c r="BR61" s="2"/>
      <c r="BS61" s="2"/>
      <c r="BT61" s="2"/>
      <c r="BU61" s="2"/>
      <c r="BV61" s="2"/>
      <c r="BW61" s="2"/>
    </row>
    <row r="62" spans="1:75" x14ac:dyDescent="0.25">
      <c r="A62" s="279"/>
      <c r="B62" s="274"/>
      <c r="C62" s="274"/>
      <c r="D62" s="50">
        <v>5</v>
      </c>
      <c r="E62" s="61"/>
      <c r="F62" s="63"/>
      <c r="G62" s="63"/>
      <c r="H62" s="63"/>
      <c r="I62" s="63"/>
      <c r="J62" s="63"/>
      <c r="K62" s="14"/>
      <c r="L62" s="14"/>
      <c r="M62" s="14"/>
      <c r="N62" s="14"/>
      <c r="O62" s="14"/>
      <c r="P62" s="14"/>
      <c r="Q62" s="14"/>
      <c r="R62" s="52"/>
      <c r="S62" s="52"/>
      <c r="T62" s="52"/>
      <c r="U62" s="52"/>
      <c r="V62" s="52"/>
      <c r="W62" s="52"/>
      <c r="X62" s="52"/>
      <c r="Y62" s="46" t="str">
        <f t="shared" si="3"/>
        <v/>
      </c>
      <c r="Z62" s="61"/>
      <c r="AA62" s="63"/>
      <c r="AB62" s="63"/>
      <c r="AC62" s="63"/>
      <c r="AD62" s="63"/>
      <c r="AE62" s="63"/>
      <c r="AF62" s="66"/>
      <c r="AG62" s="46" t="str">
        <f t="shared" si="0"/>
        <v/>
      </c>
      <c r="AH62" s="61"/>
      <c r="AI62" s="63"/>
      <c r="AJ62" s="63"/>
      <c r="AK62" s="63"/>
      <c r="AL62" s="63"/>
      <c r="AM62" s="63"/>
      <c r="AN62" s="66"/>
      <c r="AO62" s="46" t="str">
        <f t="shared" si="4"/>
        <v/>
      </c>
      <c r="AP62" s="8"/>
      <c r="AQ62" s="8"/>
      <c r="AR62" s="8"/>
      <c r="AS62" s="8"/>
      <c r="AT62" s="8"/>
      <c r="AU62" s="8"/>
      <c r="AV62" s="8"/>
      <c r="AW62" s="46" t="str">
        <f t="shared" si="5"/>
        <v/>
      </c>
      <c r="AX62" s="10"/>
      <c r="AY62" s="10"/>
      <c r="AZ62" s="10"/>
      <c r="BA62" s="10"/>
      <c r="BB62" s="10"/>
      <c r="BC62" s="10"/>
      <c r="BD62" s="10"/>
      <c r="BE62" s="46" t="str">
        <f t="shared" si="6"/>
        <v/>
      </c>
      <c r="BF62" s="12"/>
      <c r="BG62" s="12"/>
      <c r="BH62" s="12"/>
      <c r="BI62" s="12"/>
      <c r="BJ62" s="12"/>
      <c r="BK62" s="12"/>
      <c r="BL62" s="12"/>
      <c r="BM62" s="46" t="str">
        <f t="shared" si="7"/>
        <v/>
      </c>
      <c r="BN62" s="24">
        <f t="shared" si="1"/>
        <v>0</v>
      </c>
      <c r="BO62" s="50" t="str">
        <f t="shared" si="2"/>
        <v>Average</v>
      </c>
      <c r="BP62" s="20" t="str">
        <f t="shared" si="9"/>
        <v/>
      </c>
      <c r="BQ62" s="20" t="str">
        <f t="shared" si="8"/>
        <v/>
      </c>
      <c r="BR62" s="2"/>
      <c r="BS62" s="2"/>
      <c r="BT62" s="2"/>
      <c r="BU62" s="2"/>
      <c r="BV62" s="2"/>
      <c r="BW62" s="2"/>
    </row>
    <row r="63" spans="1:75" x14ac:dyDescent="0.25">
      <c r="A63" s="279"/>
      <c r="B63" s="274"/>
      <c r="C63" s="275"/>
      <c r="D63" s="50" t="s">
        <v>23</v>
      </c>
      <c r="E63" s="82" t="str">
        <f>IFERROR(AVERAGE(E58:E62),"")</f>
        <v/>
      </c>
      <c r="F63" s="82" t="str">
        <f t="shared" ref="F63" si="523">IFERROR(AVERAGE(F58:F62),"")</f>
        <v/>
      </c>
      <c r="G63" s="82" t="str">
        <f t="shared" ref="G63" si="524">IFERROR(AVERAGE(G58:G62),"")</f>
        <v/>
      </c>
      <c r="H63" s="82" t="str">
        <f t="shared" ref="H63" si="525">IFERROR(AVERAGE(H58:H62),"")</f>
        <v/>
      </c>
      <c r="I63" s="82" t="str">
        <f t="shared" ref="I63" si="526">IFERROR(AVERAGE(I58:I62),"")</f>
        <v/>
      </c>
      <c r="J63" s="82" t="str">
        <f t="shared" ref="J63" si="527">IFERROR(AVERAGE(J58:J62),"")</f>
        <v/>
      </c>
      <c r="K63" s="82" t="str">
        <f t="shared" ref="K63" si="528">IFERROR(AVERAGE(K58:K62),"")</f>
        <v/>
      </c>
      <c r="L63" s="82" t="str">
        <f t="shared" ref="L63" si="529">IFERROR(AVERAGE(L58:L62),"")</f>
        <v/>
      </c>
      <c r="M63" s="82" t="str">
        <f t="shared" ref="M63" si="530">IFERROR(AVERAGE(M58:M62),"")</f>
        <v/>
      </c>
      <c r="N63" s="82" t="str">
        <f t="shared" ref="N63" si="531">IFERROR(AVERAGE(N58:N62),"")</f>
        <v/>
      </c>
      <c r="O63" s="82" t="str">
        <f t="shared" ref="O63" si="532">IFERROR(AVERAGE(O58:O62),"")</f>
        <v/>
      </c>
      <c r="P63" s="82" t="str">
        <f t="shared" ref="P63" si="533">IFERROR(AVERAGE(P58:P62),"")</f>
        <v/>
      </c>
      <c r="Q63" s="82" t="str">
        <f t="shared" ref="Q63" si="534">IFERROR(AVERAGE(Q58:Q62),"")</f>
        <v/>
      </c>
      <c r="R63" s="82" t="str">
        <f t="shared" ref="R63" si="535">IFERROR(AVERAGE(R58:R62),"")</f>
        <v/>
      </c>
      <c r="S63" s="82" t="str">
        <f t="shared" ref="S63" si="536">IFERROR(AVERAGE(S58:S62),"")</f>
        <v/>
      </c>
      <c r="T63" s="82" t="str">
        <f t="shared" ref="T63" si="537">IFERROR(AVERAGE(T58:T62),"")</f>
        <v/>
      </c>
      <c r="U63" s="82" t="str">
        <f t="shared" ref="U63" si="538">IFERROR(AVERAGE(U58:U62),"")</f>
        <v/>
      </c>
      <c r="V63" s="82" t="str">
        <f t="shared" ref="V63" si="539">IFERROR(AVERAGE(V58:V62),"")</f>
        <v/>
      </c>
      <c r="W63" s="82" t="str">
        <f t="shared" ref="W63" si="540">IFERROR(AVERAGE(W58:W62),"")</f>
        <v/>
      </c>
      <c r="X63" s="82" t="str">
        <f t="shared" ref="X63" si="541">IFERROR(AVERAGE(X58:X62),"")</f>
        <v/>
      </c>
      <c r="Y63" s="82" t="str">
        <f t="shared" ref="Y63" si="542">IFERROR(AVERAGE(Y58:Y62),"")</f>
        <v/>
      </c>
      <c r="Z63" s="82" t="str">
        <f t="shared" ref="Z63" si="543">IFERROR(AVERAGE(Z58:Z62),"")</f>
        <v/>
      </c>
      <c r="AA63" s="82" t="str">
        <f t="shared" ref="AA63" si="544">IFERROR(AVERAGE(AA58:AA62),"")</f>
        <v/>
      </c>
      <c r="AB63" s="82" t="str">
        <f t="shared" ref="AB63" si="545">IFERROR(AVERAGE(AB58:AB62),"")</f>
        <v/>
      </c>
      <c r="AC63" s="82" t="str">
        <f t="shared" ref="AC63" si="546">IFERROR(AVERAGE(AC58:AC62),"")</f>
        <v/>
      </c>
      <c r="AD63" s="82" t="str">
        <f t="shared" ref="AD63" si="547">IFERROR(AVERAGE(AD58:AD62),"")</f>
        <v/>
      </c>
      <c r="AE63" s="82" t="str">
        <f t="shared" ref="AE63" si="548">IFERROR(AVERAGE(AE58:AE62),"")</f>
        <v/>
      </c>
      <c r="AF63" s="82" t="str">
        <f t="shared" ref="AF63" si="549">IFERROR(AVERAGE(AF58:AF62),"")</f>
        <v/>
      </c>
      <c r="AG63" s="82" t="str">
        <f t="shared" ref="AG63" si="550">IFERROR(AVERAGE(AG58:AG62),"")</f>
        <v/>
      </c>
      <c r="AH63" s="82" t="str">
        <f t="shared" ref="AH63" si="551">IFERROR(AVERAGE(AH58:AH62),"")</f>
        <v/>
      </c>
      <c r="AI63" s="82" t="str">
        <f t="shared" ref="AI63" si="552">IFERROR(AVERAGE(AI58:AI62),"")</f>
        <v/>
      </c>
      <c r="AJ63" s="82" t="str">
        <f t="shared" ref="AJ63" si="553">IFERROR(AVERAGE(AJ58:AJ62),"")</f>
        <v/>
      </c>
      <c r="AK63" s="82" t="str">
        <f t="shared" ref="AK63" si="554">IFERROR(AVERAGE(AK58:AK62),"")</f>
        <v/>
      </c>
      <c r="AL63" s="82" t="str">
        <f t="shared" ref="AL63" si="555">IFERROR(AVERAGE(AL58:AL62),"")</f>
        <v/>
      </c>
      <c r="AM63" s="82" t="str">
        <f t="shared" ref="AM63" si="556">IFERROR(AVERAGE(AM58:AM62),"")</f>
        <v/>
      </c>
      <c r="AN63" s="82" t="str">
        <f t="shared" ref="AN63" si="557">IFERROR(AVERAGE(AN58:AN62),"")</f>
        <v/>
      </c>
      <c r="AO63" s="82" t="str">
        <f t="shared" ref="AO63" si="558">IFERROR(AVERAGE(AO58:AO62),"")</f>
        <v/>
      </c>
      <c r="AP63" s="82" t="str">
        <f t="shared" ref="AP63" si="559">IFERROR(AVERAGE(AP58:AP62),"")</f>
        <v/>
      </c>
      <c r="AQ63" s="82" t="str">
        <f t="shared" ref="AQ63" si="560">IFERROR(AVERAGE(AQ58:AQ62),"")</f>
        <v/>
      </c>
      <c r="AR63" s="82" t="str">
        <f t="shared" ref="AR63" si="561">IFERROR(AVERAGE(AR58:AR62),"")</f>
        <v/>
      </c>
      <c r="AS63" s="82" t="str">
        <f t="shared" ref="AS63" si="562">IFERROR(AVERAGE(AS58:AS62),"")</f>
        <v/>
      </c>
      <c r="AT63" s="82" t="str">
        <f t="shared" ref="AT63" si="563">IFERROR(AVERAGE(AT58:AT62),"")</f>
        <v/>
      </c>
      <c r="AU63" s="82" t="str">
        <f t="shared" ref="AU63" si="564">IFERROR(AVERAGE(AU58:AU62),"")</f>
        <v/>
      </c>
      <c r="AV63" s="82" t="str">
        <f t="shared" ref="AV63" si="565">IFERROR(AVERAGE(AV58:AV62),"")</f>
        <v/>
      </c>
      <c r="AW63" s="82" t="str">
        <f t="shared" ref="AW63" si="566">IFERROR(AVERAGE(AW58:AW62),"")</f>
        <v/>
      </c>
      <c r="AX63" s="82" t="str">
        <f t="shared" ref="AX63" si="567">IFERROR(AVERAGE(AX58:AX62),"")</f>
        <v/>
      </c>
      <c r="AY63" s="82" t="str">
        <f t="shared" ref="AY63" si="568">IFERROR(AVERAGE(AY58:AY62),"")</f>
        <v/>
      </c>
      <c r="AZ63" s="82" t="str">
        <f t="shared" ref="AZ63" si="569">IFERROR(AVERAGE(AZ58:AZ62),"")</f>
        <v/>
      </c>
      <c r="BA63" s="82" t="str">
        <f t="shared" ref="BA63" si="570">IFERROR(AVERAGE(BA58:BA62),"")</f>
        <v/>
      </c>
      <c r="BB63" s="82" t="str">
        <f t="shared" ref="BB63" si="571">IFERROR(AVERAGE(BB58:BB62),"")</f>
        <v/>
      </c>
      <c r="BC63" s="82" t="str">
        <f t="shared" ref="BC63" si="572">IFERROR(AVERAGE(BC58:BC62),"")</f>
        <v/>
      </c>
      <c r="BD63" s="82" t="str">
        <f t="shared" ref="BD63" si="573">IFERROR(AVERAGE(BD58:BD62),"")</f>
        <v/>
      </c>
      <c r="BE63" s="82" t="str">
        <f t="shared" ref="BE63" si="574">IFERROR(AVERAGE(BE58:BE62),"")</f>
        <v/>
      </c>
      <c r="BF63" s="82" t="str">
        <f t="shared" ref="BF63" si="575">IFERROR(AVERAGE(BF58:BF62),"")</f>
        <v/>
      </c>
      <c r="BG63" s="82" t="str">
        <f t="shared" ref="BG63" si="576">IFERROR(AVERAGE(BG58:BG62),"")</f>
        <v/>
      </c>
      <c r="BH63" s="82" t="str">
        <f t="shared" ref="BH63" si="577">IFERROR(AVERAGE(BH58:BH62),"")</f>
        <v/>
      </c>
      <c r="BI63" s="82" t="str">
        <f t="shared" ref="BI63" si="578">IFERROR(AVERAGE(BI58:BI62),"")</f>
        <v/>
      </c>
      <c r="BJ63" s="82" t="str">
        <f t="shared" ref="BJ63" si="579">IFERROR(AVERAGE(BJ58:BJ62),"")</f>
        <v/>
      </c>
      <c r="BK63" s="82" t="str">
        <f t="shared" ref="BK63" si="580">IFERROR(AVERAGE(BK58:BK62),"")</f>
        <v/>
      </c>
      <c r="BL63" s="82" t="str">
        <f t="shared" ref="BL63" si="581">IFERROR(AVERAGE(BL58:BL62),"")</f>
        <v/>
      </c>
      <c r="BM63" s="82" t="str">
        <f t="shared" ref="BM63" si="582">IFERROR(AVERAGE(BM58:BM62),"")</f>
        <v/>
      </c>
      <c r="BN63" s="82">
        <f t="shared" ref="BN63" si="583">IFERROR(AVERAGE(BN58:BN62),"")</f>
        <v>0</v>
      </c>
      <c r="BO63" s="82" t="str">
        <f t="shared" ref="BO63" si="584">IFERROR(AVERAGE(BO58:BO62),"")</f>
        <v/>
      </c>
      <c r="BP63" s="82" t="str">
        <f t="shared" ref="BP63" si="585">IFERROR(AVERAGE(BP58:BP62),"")</f>
        <v/>
      </c>
      <c r="BQ63" s="82" t="str">
        <f t="shared" ref="BQ63" si="586">IFERROR(AVERAGE(BQ58:BQ62),"")</f>
        <v/>
      </c>
      <c r="BR63" s="2"/>
      <c r="BS63" s="2"/>
      <c r="BT63" s="2"/>
      <c r="BU63" s="2"/>
      <c r="BV63" s="2"/>
      <c r="BW63" s="2"/>
    </row>
    <row r="64" spans="1:75" x14ac:dyDescent="0.25">
      <c r="A64" s="279"/>
      <c r="B64" s="274"/>
      <c r="C64" s="273">
        <v>15</v>
      </c>
      <c r="D64" s="50">
        <v>1</v>
      </c>
      <c r="E64" s="62"/>
      <c r="F64" s="64"/>
      <c r="G64" s="64"/>
      <c r="H64" s="64"/>
      <c r="I64" s="64"/>
      <c r="J64" s="64"/>
      <c r="K64" s="14"/>
      <c r="L64" s="14"/>
      <c r="M64" s="14"/>
      <c r="N64" s="14"/>
      <c r="O64" s="14"/>
      <c r="P64" s="14"/>
      <c r="Q64" s="14"/>
      <c r="R64" s="52"/>
      <c r="S64" s="52"/>
      <c r="T64" s="52"/>
      <c r="U64" s="52"/>
      <c r="V64" s="52"/>
      <c r="W64" s="52"/>
      <c r="X64" s="52"/>
      <c r="Y64" s="46" t="str">
        <f t="shared" si="3"/>
        <v/>
      </c>
      <c r="Z64" s="62"/>
      <c r="AA64" s="64"/>
      <c r="AB64" s="64"/>
      <c r="AC64" s="64"/>
      <c r="AD64" s="64"/>
      <c r="AE64" s="64"/>
      <c r="AF64" s="67"/>
      <c r="AG64" s="46" t="str">
        <f t="shared" si="0"/>
        <v/>
      </c>
      <c r="AH64" s="62"/>
      <c r="AI64" s="64"/>
      <c r="AJ64" s="64"/>
      <c r="AK64" s="64"/>
      <c r="AL64" s="64"/>
      <c r="AM64" s="64"/>
      <c r="AN64" s="67"/>
      <c r="AO64" s="46" t="str">
        <f t="shared" si="4"/>
        <v/>
      </c>
      <c r="AP64" s="8"/>
      <c r="AQ64" s="8"/>
      <c r="AR64" s="8"/>
      <c r="AS64" s="8"/>
      <c r="AT64" s="8"/>
      <c r="AU64" s="8"/>
      <c r="AV64" s="8"/>
      <c r="AW64" s="46" t="str">
        <f t="shared" si="5"/>
        <v/>
      </c>
      <c r="AX64" s="10"/>
      <c r="AY64" s="10"/>
      <c r="AZ64" s="10"/>
      <c r="BA64" s="10"/>
      <c r="BB64" s="10"/>
      <c r="BC64" s="10"/>
      <c r="BD64" s="10"/>
      <c r="BE64" s="46" t="str">
        <f t="shared" si="6"/>
        <v/>
      </c>
      <c r="BF64" s="12"/>
      <c r="BG64" s="12"/>
      <c r="BH64" s="12"/>
      <c r="BI64" s="12"/>
      <c r="BJ64" s="12"/>
      <c r="BK64" s="12"/>
      <c r="BL64" s="12"/>
      <c r="BM64" s="46" t="str">
        <f t="shared" si="7"/>
        <v/>
      </c>
      <c r="BN64" s="24">
        <f t="shared" si="1"/>
        <v>0</v>
      </c>
      <c r="BO64" s="50" t="str">
        <f t="shared" si="2"/>
        <v>Average</v>
      </c>
      <c r="BP64" s="20" t="str">
        <f t="shared" si="9"/>
        <v/>
      </c>
      <c r="BQ64" s="20" t="str">
        <f t="shared" si="8"/>
        <v/>
      </c>
      <c r="BR64" s="2"/>
      <c r="BS64" s="2"/>
      <c r="BT64" s="2"/>
      <c r="BU64" s="2"/>
      <c r="BV64" s="2"/>
      <c r="BW64" s="2"/>
    </row>
    <row r="65" spans="1:75" x14ac:dyDescent="0.25">
      <c r="A65" s="279"/>
      <c r="B65" s="274"/>
      <c r="C65" s="274"/>
      <c r="D65" s="50">
        <v>2</v>
      </c>
      <c r="E65" s="61"/>
      <c r="F65" s="63"/>
      <c r="G65" s="63"/>
      <c r="H65" s="63"/>
      <c r="I65" s="63"/>
      <c r="J65" s="63"/>
      <c r="K65" s="14"/>
      <c r="L65" s="14"/>
      <c r="M65" s="14"/>
      <c r="N65" s="14"/>
      <c r="O65" s="14"/>
      <c r="P65" s="14"/>
      <c r="Q65" s="14"/>
      <c r="R65" s="52"/>
      <c r="S65" s="52"/>
      <c r="T65" s="52"/>
      <c r="U65" s="52"/>
      <c r="V65" s="52"/>
      <c r="W65" s="52"/>
      <c r="X65" s="52"/>
      <c r="Y65" s="46" t="str">
        <f t="shared" si="3"/>
        <v/>
      </c>
      <c r="Z65" s="61"/>
      <c r="AA65" s="63"/>
      <c r="AB65" s="63"/>
      <c r="AC65" s="63"/>
      <c r="AD65" s="63"/>
      <c r="AE65" s="63"/>
      <c r="AF65" s="66"/>
      <c r="AG65" s="46" t="str">
        <f t="shared" si="0"/>
        <v/>
      </c>
      <c r="AH65" s="61"/>
      <c r="AI65" s="63"/>
      <c r="AJ65" s="63"/>
      <c r="AK65" s="63"/>
      <c r="AL65" s="63"/>
      <c r="AM65" s="63"/>
      <c r="AN65" s="66"/>
      <c r="AO65" s="46" t="str">
        <f t="shared" si="4"/>
        <v/>
      </c>
      <c r="AP65" s="8"/>
      <c r="AQ65" s="8"/>
      <c r="AR65" s="8"/>
      <c r="AS65" s="8"/>
      <c r="AT65" s="8"/>
      <c r="AU65" s="8"/>
      <c r="AV65" s="8"/>
      <c r="AW65" s="46" t="str">
        <f t="shared" si="5"/>
        <v/>
      </c>
      <c r="AX65" s="10"/>
      <c r="AY65" s="10"/>
      <c r="AZ65" s="10"/>
      <c r="BA65" s="10"/>
      <c r="BB65" s="10"/>
      <c r="BC65" s="10"/>
      <c r="BD65" s="10"/>
      <c r="BE65" s="46" t="str">
        <f t="shared" si="6"/>
        <v/>
      </c>
      <c r="BF65" s="12"/>
      <c r="BG65" s="12"/>
      <c r="BH65" s="12"/>
      <c r="BI65" s="12"/>
      <c r="BJ65" s="12"/>
      <c r="BK65" s="12"/>
      <c r="BL65" s="12"/>
      <c r="BM65" s="46" t="str">
        <f t="shared" si="7"/>
        <v/>
      </c>
      <c r="BN65" s="24">
        <f t="shared" si="1"/>
        <v>0</v>
      </c>
      <c r="BO65" s="50" t="str">
        <f t="shared" si="2"/>
        <v>Average</v>
      </c>
      <c r="BP65" s="20" t="str">
        <f t="shared" si="9"/>
        <v/>
      </c>
      <c r="BQ65" s="20" t="str">
        <f t="shared" si="8"/>
        <v/>
      </c>
      <c r="BR65" s="2"/>
      <c r="BS65" s="2"/>
      <c r="BT65" s="2"/>
      <c r="BU65" s="2"/>
      <c r="BV65" s="2"/>
      <c r="BW65" s="2"/>
    </row>
    <row r="66" spans="1:75" x14ac:dyDescent="0.25">
      <c r="A66" s="279"/>
      <c r="B66" s="274"/>
      <c r="C66" s="274"/>
      <c r="D66" s="50">
        <v>3</v>
      </c>
      <c r="E66" s="62"/>
      <c r="F66" s="64"/>
      <c r="G66" s="64"/>
      <c r="H66" s="64"/>
      <c r="I66" s="64"/>
      <c r="J66" s="64"/>
      <c r="K66" s="14"/>
      <c r="L66" s="14"/>
      <c r="M66" s="14"/>
      <c r="N66" s="14"/>
      <c r="O66" s="14"/>
      <c r="P66" s="14"/>
      <c r="Q66" s="14"/>
      <c r="R66" s="52"/>
      <c r="S66" s="52"/>
      <c r="T66" s="52"/>
      <c r="U66" s="52"/>
      <c r="V66" s="52"/>
      <c r="W66" s="52"/>
      <c r="X66" s="52"/>
      <c r="Y66" s="46" t="str">
        <f t="shared" si="3"/>
        <v/>
      </c>
      <c r="Z66" s="62"/>
      <c r="AA66" s="64"/>
      <c r="AB66" s="64"/>
      <c r="AC66" s="64"/>
      <c r="AD66" s="64"/>
      <c r="AE66" s="64"/>
      <c r="AF66" s="67"/>
      <c r="AG66" s="46" t="str">
        <f t="shared" si="0"/>
        <v/>
      </c>
      <c r="AH66" s="62"/>
      <c r="AI66" s="64"/>
      <c r="AJ66" s="64"/>
      <c r="AK66" s="64"/>
      <c r="AL66" s="64"/>
      <c r="AM66" s="64"/>
      <c r="AN66" s="67"/>
      <c r="AO66" s="46" t="str">
        <f t="shared" si="4"/>
        <v/>
      </c>
      <c r="AP66" s="8"/>
      <c r="AQ66" s="8"/>
      <c r="AR66" s="8"/>
      <c r="AS66" s="8"/>
      <c r="AT66" s="8"/>
      <c r="AU66" s="8"/>
      <c r="AV66" s="8"/>
      <c r="AW66" s="46" t="str">
        <f t="shared" si="5"/>
        <v/>
      </c>
      <c r="AX66" s="10"/>
      <c r="AY66" s="10"/>
      <c r="AZ66" s="10"/>
      <c r="BA66" s="10"/>
      <c r="BB66" s="10"/>
      <c r="BC66" s="10"/>
      <c r="BD66" s="10"/>
      <c r="BE66" s="46" t="str">
        <f t="shared" si="6"/>
        <v/>
      </c>
      <c r="BF66" s="12"/>
      <c r="BG66" s="12"/>
      <c r="BH66" s="12"/>
      <c r="BI66" s="12"/>
      <c r="BJ66" s="12"/>
      <c r="BK66" s="12"/>
      <c r="BL66" s="12"/>
      <c r="BM66" s="46" t="str">
        <f t="shared" si="7"/>
        <v/>
      </c>
      <c r="BN66" s="24">
        <f t="shared" si="1"/>
        <v>0</v>
      </c>
      <c r="BO66" s="50" t="str">
        <f t="shared" si="2"/>
        <v>Average</v>
      </c>
      <c r="BP66" s="20" t="str">
        <f t="shared" si="9"/>
        <v/>
      </c>
      <c r="BQ66" s="20" t="str">
        <f t="shared" si="8"/>
        <v/>
      </c>
      <c r="BR66" s="2"/>
      <c r="BS66" s="2"/>
      <c r="BT66" s="2"/>
      <c r="BU66" s="2"/>
      <c r="BV66" s="2"/>
      <c r="BW66" s="2"/>
    </row>
    <row r="67" spans="1:75" x14ac:dyDescent="0.25">
      <c r="A67" s="279"/>
      <c r="B67" s="274"/>
      <c r="C67" s="274"/>
      <c r="D67" s="50">
        <v>4</v>
      </c>
      <c r="E67" s="61"/>
      <c r="F67" s="63"/>
      <c r="G67" s="63"/>
      <c r="H67" s="63"/>
      <c r="I67" s="63"/>
      <c r="J67" s="63"/>
      <c r="K67" s="14"/>
      <c r="L67" s="14"/>
      <c r="M67" s="14"/>
      <c r="N67" s="14"/>
      <c r="O67" s="14"/>
      <c r="P67" s="14"/>
      <c r="Q67" s="14"/>
      <c r="R67" s="52"/>
      <c r="S67" s="52"/>
      <c r="T67" s="52"/>
      <c r="U67" s="52"/>
      <c r="V67" s="52"/>
      <c r="W67" s="52"/>
      <c r="X67" s="52"/>
      <c r="Y67" s="46" t="str">
        <f t="shared" si="3"/>
        <v/>
      </c>
      <c r="Z67" s="61"/>
      <c r="AA67" s="63"/>
      <c r="AB67" s="63"/>
      <c r="AC67" s="63"/>
      <c r="AD67" s="63"/>
      <c r="AE67" s="63"/>
      <c r="AF67" s="66"/>
      <c r="AG67" s="46" t="str">
        <f t="shared" si="0"/>
        <v/>
      </c>
      <c r="AH67" s="61"/>
      <c r="AI67" s="63"/>
      <c r="AJ67" s="63"/>
      <c r="AK67" s="63"/>
      <c r="AL67" s="63"/>
      <c r="AM67" s="63"/>
      <c r="AN67" s="66"/>
      <c r="AO67" s="46" t="str">
        <f t="shared" si="4"/>
        <v/>
      </c>
      <c r="AP67" s="8"/>
      <c r="AQ67" s="8"/>
      <c r="AR67" s="8"/>
      <c r="AS67" s="8"/>
      <c r="AT67" s="8"/>
      <c r="AU67" s="8"/>
      <c r="AV67" s="8"/>
      <c r="AW67" s="46" t="str">
        <f t="shared" si="5"/>
        <v/>
      </c>
      <c r="AX67" s="10"/>
      <c r="AY67" s="10"/>
      <c r="AZ67" s="10"/>
      <c r="BA67" s="10"/>
      <c r="BB67" s="10"/>
      <c r="BC67" s="10"/>
      <c r="BD67" s="10"/>
      <c r="BE67" s="46" t="str">
        <f t="shared" si="6"/>
        <v/>
      </c>
      <c r="BF67" s="12"/>
      <c r="BG67" s="12"/>
      <c r="BH67" s="12"/>
      <c r="BI67" s="12"/>
      <c r="BJ67" s="12"/>
      <c r="BK67" s="12"/>
      <c r="BL67" s="12"/>
      <c r="BM67" s="46" t="str">
        <f t="shared" si="7"/>
        <v/>
      </c>
      <c r="BN67" s="24">
        <f t="shared" si="1"/>
        <v>0</v>
      </c>
      <c r="BO67" s="50" t="str">
        <f t="shared" si="2"/>
        <v>Average</v>
      </c>
      <c r="BP67" s="20" t="str">
        <f t="shared" si="9"/>
        <v/>
      </c>
      <c r="BQ67" s="20" t="str">
        <f t="shared" si="8"/>
        <v/>
      </c>
      <c r="BR67" s="2"/>
      <c r="BS67" s="2"/>
      <c r="BT67" s="2"/>
      <c r="BU67" s="2"/>
      <c r="BV67" s="2"/>
      <c r="BW67" s="2"/>
    </row>
    <row r="68" spans="1:75" x14ac:dyDescent="0.25">
      <c r="A68" s="279"/>
      <c r="B68" s="274"/>
      <c r="C68" s="274"/>
      <c r="D68" s="50">
        <v>5</v>
      </c>
      <c r="E68" s="62"/>
      <c r="F68" s="64"/>
      <c r="G68" s="64"/>
      <c r="H68" s="64"/>
      <c r="I68" s="64"/>
      <c r="J68" s="64"/>
      <c r="K68" s="14"/>
      <c r="L68" s="14"/>
      <c r="M68" s="14"/>
      <c r="N68" s="14"/>
      <c r="O68" s="14"/>
      <c r="P68" s="14"/>
      <c r="Q68" s="14"/>
      <c r="R68" s="52"/>
      <c r="S68" s="52"/>
      <c r="T68" s="52"/>
      <c r="U68" s="52"/>
      <c r="V68" s="52"/>
      <c r="W68" s="52"/>
      <c r="X68" s="52"/>
      <c r="Y68" s="46" t="str">
        <f t="shared" si="3"/>
        <v/>
      </c>
      <c r="Z68" s="62"/>
      <c r="AA68" s="64"/>
      <c r="AB68" s="64"/>
      <c r="AC68" s="64"/>
      <c r="AD68" s="64"/>
      <c r="AE68" s="64"/>
      <c r="AF68" s="67"/>
      <c r="AG68" s="46" t="str">
        <f t="shared" si="0"/>
        <v/>
      </c>
      <c r="AH68" s="62"/>
      <c r="AI68" s="64"/>
      <c r="AJ68" s="64"/>
      <c r="AK68" s="64"/>
      <c r="AL68" s="64"/>
      <c r="AM68" s="64"/>
      <c r="AN68" s="67"/>
      <c r="AO68" s="46" t="str">
        <f t="shared" si="4"/>
        <v/>
      </c>
      <c r="AP68" s="8"/>
      <c r="AQ68" s="8"/>
      <c r="AR68" s="8"/>
      <c r="AS68" s="8"/>
      <c r="AT68" s="8"/>
      <c r="AU68" s="8"/>
      <c r="AV68" s="8"/>
      <c r="AW68" s="46" t="str">
        <f t="shared" si="5"/>
        <v/>
      </c>
      <c r="AX68" s="10"/>
      <c r="AY68" s="10"/>
      <c r="AZ68" s="10"/>
      <c r="BA68" s="10"/>
      <c r="BB68" s="10"/>
      <c r="BC68" s="10"/>
      <c r="BD68" s="10"/>
      <c r="BE68" s="46" t="str">
        <f t="shared" si="6"/>
        <v/>
      </c>
      <c r="BF68" s="12"/>
      <c r="BG68" s="12"/>
      <c r="BH68" s="12"/>
      <c r="BI68" s="12"/>
      <c r="BJ68" s="12"/>
      <c r="BK68" s="12"/>
      <c r="BL68" s="12"/>
      <c r="BM68" s="46" t="str">
        <f t="shared" si="7"/>
        <v/>
      </c>
      <c r="BN68" s="24">
        <f t="shared" si="1"/>
        <v>0</v>
      </c>
      <c r="BO68" s="50" t="str">
        <f t="shared" si="2"/>
        <v>Average</v>
      </c>
      <c r="BP68" s="20" t="str">
        <f t="shared" si="9"/>
        <v/>
      </c>
      <c r="BQ68" s="20" t="str">
        <f t="shared" si="8"/>
        <v/>
      </c>
      <c r="BR68" s="2"/>
      <c r="BS68" s="2"/>
      <c r="BT68" s="2"/>
      <c r="BU68" s="2"/>
      <c r="BV68" s="2"/>
      <c r="BW68" s="2"/>
    </row>
    <row r="69" spans="1:75" x14ac:dyDescent="0.25">
      <c r="A69" s="279"/>
      <c r="B69" s="274"/>
      <c r="C69" s="275"/>
      <c r="D69" s="50" t="s">
        <v>23</v>
      </c>
      <c r="E69" s="82" t="str">
        <f>IFERROR(AVERAGE(E64:E68),"")</f>
        <v/>
      </c>
      <c r="F69" s="82" t="str">
        <f t="shared" ref="F69" si="587">IFERROR(AVERAGE(F64:F68),"")</f>
        <v/>
      </c>
      <c r="G69" s="82" t="str">
        <f t="shared" ref="G69" si="588">IFERROR(AVERAGE(G64:G68),"")</f>
        <v/>
      </c>
      <c r="H69" s="82" t="str">
        <f t="shared" ref="H69" si="589">IFERROR(AVERAGE(H64:H68),"")</f>
        <v/>
      </c>
      <c r="I69" s="82" t="str">
        <f t="shared" ref="I69" si="590">IFERROR(AVERAGE(I64:I68),"")</f>
        <v/>
      </c>
      <c r="J69" s="82" t="str">
        <f t="shared" ref="J69" si="591">IFERROR(AVERAGE(J64:J68),"")</f>
        <v/>
      </c>
      <c r="K69" s="82" t="str">
        <f t="shared" ref="K69" si="592">IFERROR(AVERAGE(K64:K68),"")</f>
        <v/>
      </c>
      <c r="L69" s="82" t="str">
        <f t="shared" ref="L69" si="593">IFERROR(AVERAGE(L64:L68),"")</f>
        <v/>
      </c>
      <c r="M69" s="82" t="str">
        <f t="shared" ref="M69" si="594">IFERROR(AVERAGE(M64:M68),"")</f>
        <v/>
      </c>
      <c r="N69" s="82" t="str">
        <f t="shared" ref="N69" si="595">IFERROR(AVERAGE(N64:N68),"")</f>
        <v/>
      </c>
      <c r="O69" s="82" t="str">
        <f t="shared" ref="O69" si="596">IFERROR(AVERAGE(O64:O68),"")</f>
        <v/>
      </c>
      <c r="P69" s="82" t="str">
        <f t="shared" ref="P69" si="597">IFERROR(AVERAGE(P64:P68),"")</f>
        <v/>
      </c>
      <c r="Q69" s="82" t="str">
        <f t="shared" ref="Q69" si="598">IFERROR(AVERAGE(Q64:Q68),"")</f>
        <v/>
      </c>
      <c r="R69" s="82" t="str">
        <f t="shared" ref="R69" si="599">IFERROR(AVERAGE(R64:R68),"")</f>
        <v/>
      </c>
      <c r="S69" s="82" t="str">
        <f t="shared" ref="S69" si="600">IFERROR(AVERAGE(S64:S68),"")</f>
        <v/>
      </c>
      <c r="T69" s="82" t="str">
        <f t="shared" ref="T69" si="601">IFERROR(AVERAGE(T64:T68),"")</f>
        <v/>
      </c>
      <c r="U69" s="82" t="str">
        <f t="shared" ref="U69" si="602">IFERROR(AVERAGE(U64:U68),"")</f>
        <v/>
      </c>
      <c r="V69" s="82" t="str">
        <f t="shared" ref="V69" si="603">IFERROR(AVERAGE(V64:V68),"")</f>
        <v/>
      </c>
      <c r="W69" s="82" t="str">
        <f t="shared" ref="W69" si="604">IFERROR(AVERAGE(W64:W68),"")</f>
        <v/>
      </c>
      <c r="X69" s="82" t="str">
        <f t="shared" ref="X69" si="605">IFERROR(AVERAGE(X64:X68),"")</f>
        <v/>
      </c>
      <c r="Y69" s="82" t="str">
        <f t="shared" ref="Y69" si="606">IFERROR(AVERAGE(Y64:Y68),"")</f>
        <v/>
      </c>
      <c r="Z69" s="82" t="str">
        <f t="shared" ref="Z69" si="607">IFERROR(AVERAGE(Z64:Z68),"")</f>
        <v/>
      </c>
      <c r="AA69" s="82" t="str">
        <f t="shared" ref="AA69" si="608">IFERROR(AVERAGE(AA64:AA68),"")</f>
        <v/>
      </c>
      <c r="AB69" s="82" t="str">
        <f t="shared" ref="AB69" si="609">IFERROR(AVERAGE(AB64:AB68),"")</f>
        <v/>
      </c>
      <c r="AC69" s="82" t="str">
        <f t="shared" ref="AC69" si="610">IFERROR(AVERAGE(AC64:AC68),"")</f>
        <v/>
      </c>
      <c r="AD69" s="82" t="str">
        <f t="shared" ref="AD69" si="611">IFERROR(AVERAGE(AD64:AD68),"")</f>
        <v/>
      </c>
      <c r="AE69" s="82" t="str">
        <f t="shared" ref="AE69" si="612">IFERROR(AVERAGE(AE64:AE68),"")</f>
        <v/>
      </c>
      <c r="AF69" s="82" t="str">
        <f t="shared" ref="AF69" si="613">IFERROR(AVERAGE(AF64:AF68),"")</f>
        <v/>
      </c>
      <c r="AG69" s="82" t="str">
        <f t="shared" ref="AG69" si="614">IFERROR(AVERAGE(AG64:AG68),"")</f>
        <v/>
      </c>
      <c r="AH69" s="82" t="str">
        <f t="shared" ref="AH69" si="615">IFERROR(AVERAGE(AH64:AH68),"")</f>
        <v/>
      </c>
      <c r="AI69" s="82" t="str">
        <f t="shared" ref="AI69" si="616">IFERROR(AVERAGE(AI64:AI68),"")</f>
        <v/>
      </c>
      <c r="AJ69" s="82" t="str">
        <f t="shared" ref="AJ69" si="617">IFERROR(AVERAGE(AJ64:AJ68),"")</f>
        <v/>
      </c>
      <c r="AK69" s="82" t="str">
        <f t="shared" ref="AK69" si="618">IFERROR(AVERAGE(AK64:AK68),"")</f>
        <v/>
      </c>
      <c r="AL69" s="82" t="str">
        <f t="shared" ref="AL69" si="619">IFERROR(AVERAGE(AL64:AL68),"")</f>
        <v/>
      </c>
      <c r="AM69" s="82" t="str">
        <f t="shared" ref="AM69" si="620">IFERROR(AVERAGE(AM64:AM68),"")</f>
        <v/>
      </c>
      <c r="AN69" s="82" t="str">
        <f t="shared" ref="AN69" si="621">IFERROR(AVERAGE(AN64:AN68),"")</f>
        <v/>
      </c>
      <c r="AO69" s="82" t="str">
        <f t="shared" ref="AO69" si="622">IFERROR(AVERAGE(AO64:AO68),"")</f>
        <v/>
      </c>
      <c r="AP69" s="82" t="str">
        <f t="shared" ref="AP69" si="623">IFERROR(AVERAGE(AP64:AP68),"")</f>
        <v/>
      </c>
      <c r="AQ69" s="82" t="str">
        <f t="shared" ref="AQ69" si="624">IFERROR(AVERAGE(AQ64:AQ68),"")</f>
        <v/>
      </c>
      <c r="AR69" s="82" t="str">
        <f t="shared" ref="AR69" si="625">IFERROR(AVERAGE(AR64:AR68),"")</f>
        <v/>
      </c>
      <c r="AS69" s="82" t="str">
        <f t="shared" ref="AS69" si="626">IFERROR(AVERAGE(AS64:AS68),"")</f>
        <v/>
      </c>
      <c r="AT69" s="82" t="str">
        <f t="shared" ref="AT69" si="627">IFERROR(AVERAGE(AT64:AT68),"")</f>
        <v/>
      </c>
      <c r="AU69" s="82" t="str">
        <f t="shared" ref="AU69" si="628">IFERROR(AVERAGE(AU64:AU68),"")</f>
        <v/>
      </c>
      <c r="AV69" s="82" t="str">
        <f t="shared" ref="AV69" si="629">IFERROR(AVERAGE(AV64:AV68),"")</f>
        <v/>
      </c>
      <c r="AW69" s="82" t="str">
        <f t="shared" ref="AW69" si="630">IFERROR(AVERAGE(AW64:AW68),"")</f>
        <v/>
      </c>
      <c r="AX69" s="82" t="str">
        <f t="shared" ref="AX69" si="631">IFERROR(AVERAGE(AX64:AX68),"")</f>
        <v/>
      </c>
      <c r="AY69" s="82" t="str">
        <f t="shared" ref="AY69" si="632">IFERROR(AVERAGE(AY64:AY68),"")</f>
        <v/>
      </c>
      <c r="AZ69" s="82" t="str">
        <f t="shared" ref="AZ69" si="633">IFERROR(AVERAGE(AZ64:AZ68),"")</f>
        <v/>
      </c>
      <c r="BA69" s="82" t="str">
        <f t="shared" ref="BA69" si="634">IFERROR(AVERAGE(BA64:BA68),"")</f>
        <v/>
      </c>
      <c r="BB69" s="82" t="str">
        <f t="shared" ref="BB69" si="635">IFERROR(AVERAGE(BB64:BB68),"")</f>
        <v/>
      </c>
      <c r="BC69" s="82" t="str">
        <f t="shared" ref="BC69" si="636">IFERROR(AVERAGE(BC64:BC68),"")</f>
        <v/>
      </c>
      <c r="BD69" s="82" t="str">
        <f t="shared" ref="BD69" si="637">IFERROR(AVERAGE(BD64:BD68),"")</f>
        <v/>
      </c>
      <c r="BE69" s="82" t="str">
        <f t="shared" ref="BE69" si="638">IFERROR(AVERAGE(BE64:BE68),"")</f>
        <v/>
      </c>
      <c r="BF69" s="82" t="str">
        <f t="shared" ref="BF69" si="639">IFERROR(AVERAGE(BF64:BF68),"")</f>
        <v/>
      </c>
      <c r="BG69" s="82" t="str">
        <f t="shared" ref="BG69" si="640">IFERROR(AVERAGE(BG64:BG68),"")</f>
        <v/>
      </c>
      <c r="BH69" s="82" t="str">
        <f t="shared" ref="BH69" si="641">IFERROR(AVERAGE(BH64:BH68),"")</f>
        <v/>
      </c>
      <c r="BI69" s="82" t="str">
        <f t="shared" ref="BI69" si="642">IFERROR(AVERAGE(BI64:BI68),"")</f>
        <v/>
      </c>
      <c r="BJ69" s="82" t="str">
        <f t="shared" ref="BJ69" si="643">IFERROR(AVERAGE(BJ64:BJ68),"")</f>
        <v/>
      </c>
      <c r="BK69" s="82" t="str">
        <f t="shared" ref="BK69" si="644">IFERROR(AVERAGE(BK64:BK68),"")</f>
        <v/>
      </c>
      <c r="BL69" s="82" t="str">
        <f t="shared" ref="BL69" si="645">IFERROR(AVERAGE(BL64:BL68),"")</f>
        <v/>
      </c>
      <c r="BM69" s="82" t="str">
        <f t="shared" ref="BM69" si="646">IFERROR(AVERAGE(BM64:BM68),"")</f>
        <v/>
      </c>
      <c r="BN69" s="82">
        <f t="shared" ref="BN69" si="647">IFERROR(AVERAGE(BN64:BN68),"")</f>
        <v>0</v>
      </c>
      <c r="BO69" s="82" t="str">
        <f t="shared" ref="BO69" si="648">IFERROR(AVERAGE(BO64:BO68),"")</f>
        <v/>
      </c>
      <c r="BP69" s="82" t="str">
        <f t="shared" ref="BP69" si="649">IFERROR(AVERAGE(BP64:BP68),"")</f>
        <v/>
      </c>
      <c r="BQ69" s="82" t="str">
        <f t="shared" ref="BQ69" si="650">IFERROR(AVERAGE(BQ64:BQ68),"")</f>
        <v/>
      </c>
      <c r="BR69" s="2"/>
      <c r="BS69" s="2"/>
      <c r="BT69" s="2"/>
      <c r="BU69" s="2"/>
      <c r="BV69" s="2"/>
      <c r="BW69" s="2"/>
    </row>
    <row r="70" spans="1:75" x14ac:dyDescent="0.25">
      <c r="A70" s="279"/>
      <c r="B70" s="274"/>
      <c r="C70" s="273">
        <v>20</v>
      </c>
      <c r="D70" s="50">
        <v>1</v>
      </c>
      <c r="E70" s="61"/>
      <c r="F70" s="63"/>
      <c r="G70" s="63"/>
      <c r="H70" s="63"/>
      <c r="I70" s="63"/>
      <c r="J70" s="63"/>
      <c r="K70" s="14"/>
      <c r="L70" s="14"/>
      <c r="M70" s="14"/>
      <c r="N70" s="14"/>
      <c r="O70" s="14"/>
      <c r="P70" s="14"/>
      <c r="Q70" s="14"/>
      <c r="R70" s="52"/>
      <c r="S70" s="52"/>
      <c r="T70" s="52"/>
      <c r="U70" s="52"/>
      <c r="V70" s="52"/>
      <c r="W70" s="52"/>
      <c r="X70" s="52"/>
      <c r="Y70" s="46" t="str">
        <f t="shared" si="3"/>
        <v/>
      </c>
      <c r="Z70" s="62"/>
      <c r="AA70" s="64"/>
      <c r="AB70" s="64"/>
      <c r="AC70" s="64"/>
      <c r="AD70" s="64"/>
      <c r="AE70" s="64"/>
      <c r="AF70" s="67"/>
      <c r="AG70" s="46" t="str">
        <f t="shared" si="0"/>
        <v/>
      </c>
      <c r="AH70" s="61"/>
      <c r="AI70" s="63"/>
      <c r="AJ70" s="63"/>
      <c r="AK70" s="63"/>
      <c r="AL70" s="63"/>
      <c r="AM70" s="63"/>
      <c r="AN70" s="66"/>
      <c r="AO70" s="46" t="str">
        <f t="shared" si="4"/>
        <v/>
      </c>
      <c r="AP70" s="8"/>
      <c r="AQ70" s="8"/>
      <c r="AR70" s="8"/>
      <c r="AS70" s="8"/>
      <c r="AT70" s="8"/>
      <c r="AU70" s="8"/>
      <c r="AV70" s="8"/>
      <c r="AW70" s="46" t="str">
        <f t="shared" si="5"/>
        <v/>
      </c>
      <c r="AX70" s="10"/>
      <c r="AY70" s="10"/>
      <c r="AZ70" s="10"/>
      <c r="BA70" s="10"/>
      <c r="BB70" s="10"/>
      <c r="BC70" s="10"/>
      <c r="BD70" s="10"/>
      <c r="BE70" s="46" t="str">
        <f t="shared" si="6"/>
        <v/>
      </c>
      <c r="BF70" s="12"/>
      <c r="BG70" s="12"/>
      <c r="BH70" s="12"/>
      <c r="BI70" s="12"/>
      <c r="BJ70" s="12"/>
      <c r="BK70" s="12"/>
      <c r="BL70" s="12"/>
      <c r="BM70" s="46" t="str">
        <f t="shared" si="7"/>
        <v/>
      </c>
      <c r="BN70" s="24">
        <f t="shared" si="1"/>
        <v>0</v>
      </c>
      <c r="BO70" s="50" t="str">
        <f t="shared" si="2"/>
        <v>Average</v>
      </c>
      <c r="BP70" s="20" t="str">
        <f t="shared" si="9"/>
        <v/>
      </c>
      <c r="BQ70" s="20" t="str">
        <f t="shared" si="8"/>
        <v/>
      </c>
      <c r="BR70" s="2"/>
      <c r="BS70" s="2"/>
      <c r="BT70" s="2"/>
      <c r="BU70" s="2"/>
      <c r="BV70" s="2"/>
      <c r="BW70" s="2"/>
    </row>
    <row r="71" spans="1:75" x14ac:dyDescent="0.25">
      <c r="A71" s="279"/>
      <c r="B71" s="274"/>
      <c r="C71" s="274"/>
      <c r="D71" s="50">
        <v>2</v>
      </c>
      <c r="E71" s="62"/>
      <c r="F71" s="64"/>
      <c r="G71" s="64"/>
      <c r="H71" s="64"/>
      <c r="I71" s="64"/>
      <c r="J71" s="64"/>
      <c r="K71" s="14"/>
      <c r="L71" s="14"/>
      <c r="M71" s="14"/>
      <c r="N71" s="14"/>
      <c r="O71" s="14"/>
      <c r="P71" s="14"/>
      <c r="Q71" s="14"/>
      <c r="R71" s="52"/>
      <c r="S71" s="52"/>
      <c r="T71" s="52"/>
      <c r="U71" s="52"/>
      <c r="V71" s="52"/>
      <c r="W71" s="52"/>
      <c r="X71" s="52"/>
      <c r="Y71" s="46" t="str">
        <f t="shared" si="3"/>
        <v/>
      </c>
      <c r="Z71" s="61"/>
      <c r="AA71" s="63"/>
      <c r="AB71" s="63"/>
      <c r="AC71" s="63"/>
      <c r="AD71" s="63"/>
      <c r="AE71" s="63"/>
      <c r="AF71" s="66"/>
      <c r="AG71" s="46" t="str">
        <f t="shared" si="0"/>
        <v/>
      </c>
      <c r="AH71" s="62"/>
      <c r="AI71" s="64"/>
      <c r="AJ71" s="64"/>
      <c r="AK71" s="64"/>
      <c r="AL71" s="64"/>
      <c r="AM71" s="64"/>
      <c r="AN71" s="67"/>
      <c r="AO71" s="46" t="str">
        <f t="shared" si="4"/>
        <v/>
      </c>
      <c r="AP71" s="8"/>
      <c r="AQ71" s="8"/>
      <c r="AR71" s="8"/>
      <c r="AS71" s="8"/>
      <c r="AT71" s="8"/>
      <c r="AU71" s="8"/>
      <c r="AV71" s="8"/>
      <c r="AW71" s="46" t="str">
        <f t="shared" si="5"/>
        <v/>
      </c>
      <c r="AX71" s="10"/>
      <c r="AY71" s="10"/>
      <c r="AZ71" s="10"/>
      <c r="BA71" s="10"/>
      <c r="BB71" s="10"/>
      <c r="BC71" s="10"/>
      <c r="BD71" s="10"/>
      <c r="BE71" s="46" t="str">
        <f t="shared" si="6"/>
        <v/>
      </c>
      <c r="BF71" s="12"/>
      <c r="BG71" s="12"/>
      <c r="BH71" s="12"/>
      <c r="BI71" s="12"/>
      <c r="BJ71" s="12"/>
      <c r="BK71" s="12"/>
      <c r="BL71" s="12"/>
      <c r="BM71" s="46" t="str">
        <f t="shared" si="7"/>
        <v/>
      </c>
      <c r="BN71" s="24">
        <f t="shared" si="1"/>
        <v>0</v>
      </c>
      <c r="BO71" s="50" t="str">
        <f t="shared" si="2"/>
        <v>Average</v>
      </c>
      <c r="BP71" s="20" t="str">
        <f t="shared" si="9"/>
        <v/>
      </c>
      <c r="BQ71" s="20" t="str">
        <f t="shared" si="8"/>
        <v/>
      </c>
      <c r="BR71" s="2"/>
      <c r="BS71" s="2"/>
      <c r="BT71" s="2"/>
      <c r="BU71" s="2"/>
      <c r="BV71" s="2"/>
      <c r="BW71" s="2"/>
    </row>
    <row r="72" spans="1:75" x14ac:dyDescent="0.25">
      <c r="A72" s="279"/>
      <c r="B72" s="274"/>
      <c r="C72" s="274"/>
      <c r="D72" s="50">
        <v>3</v>
      </c>
      <c r="E72" s="61"/>
      <c r="F72" s="63"/>
      <c r="G72" s="63"/>
      <c r="H72" s="63"/>
      <c r="I72" s="63"/>
      <c r="J72" s="63"/>
      <c r="K72" s="14"/>
      <c r="L72" s="14"/>
      <c r="M72" s="14"/>
      <c r="N72" s="14"/>
      <c r="O72" s="14"/>
      <c r="P72" s="14"/>
      <c r="Q72" s="14"/>
      <c r="R72" s="52"/>
      <c r="S72" s="52"/>
      <c r="T72" s="52"/>
      <c r="U72" s="52"/>
      <c r="V72" s="52"/>
      <c r="W72" s="52"/>
      <c r="X72" s="52"/>
      <c r="Y72" s="46" t="str">
        <f t="shared" si="3"/>
        <v/>
      </c>
      <c r="Z72" s="62"/>
      <c r="AA72" s="64"/>
      <c r="AB72" s="64"/>
      <c r="AC72" s="64"/>
      <c r="AD72" s="64"/>
      <c r="AE72" s="64"/>
      <c r="AF72" s="67"/>
      <c r="AG72" s="46" t="str">
        <f t="shared" si="0"/>
        <v/>
      </c>
      <c r="AH72" s="61"/>
      <c r="AI72" s="63"/>
      <c r="AJ72" s="63"/>
      <c r="AK72" s="63"/>
      <c r="AL72" s="63"/>
      <c r="AM72" s="63"/>
      <c r="AN72" s="66"/>
      <c r="AO72" s="46" t="str">
        <f t="shared" si="4"/>
        <v/>
      </c>
      <c r="AP72" s="8"/>
      <c r="AQ72" s="8"/>
      <c r="AR72" s="8"/>
      <c r="AS72" s="8"/>
      <c r="AT72" s="8"/>
      <c r="AU72" s="8"/>
      <c r="AV72" s="8"/>
      <c r="AW72" s="46" t="str">
        <f t="shared" si="5"/>
        <v/>
      </c>
      <c r="AX72" s="10"/>
      <c r="AY72" s="10"/>
      <c r="AZ72" s="10"/>
      <c r="BA72" s="10"/>
      <c r="BB72" s="10"/>
      <c r="BC72" s="10"/>
      <c r="BD72" s="10"/>
      <c r="BE72" s="46" t="str">
        <f t="shared" si="6"/>
        <v/>
      </c>
      <c r="BF72" s="12"/>
      <c r="BG72" s="12"/>
      <c r="BH72" s="12"/>
      <c r="BI72" s="12"/>
      <c r="BJ72" s="12"/>
      <c r="BK72" s="12"/>
      <c r="BL72" s="12"/>
      <c r="BM72" s="46" t="str">
        <f t="shared" si="7"/>
        <v/>
      </c>
      <c r="BN72" s="24">
        <f t="shared" si="1"/>
        <v>0</v>
      </c>
      <c r="BO72" s="50" t="str">
        <f t="shared" si="2"/>
        <v>Average</v>
      </c>
      <c r="BP72" s="20" t="str">
        <f t="shared" si="9"/>
        <v/>
      </c>
      <c r="BQ72" s="20" t="str">
        <f t="shared" si="8"/>
        <v/>
      </c>
      <c r="BR72" s="2"/>
      <c r="BS72" s="2"/>
      <c r="BT72" s="2"/>
      <c r="BU72" s="2"/>
      <c r="BV72" s="2"/>
      <c r="BW72" s="2"/>
    </row>
    <row r="73" spans="1:75" x14ac:dyDescent="0.25">
      <c r="A73" s="279"/>
      <c r="B73" s="274"/>
      <c r="C73" s="274"/>
      <c r="D73" s="50">
        <v>4</v>
      </c>
      <c r="E73" s="62"/>
      <c r="F73" s="64"/>
      <c r="G73" s="64"/>
      <c r="H73" s="64"/>
      <c r="I73" s="64"/>
      <c r="J73" s="64"/>
      <c r="K73" s="14"/>
      <c r="L73" s="14"/>
      <c r="M73" s="14"/>
      <c r="N73" s="14"/>
      <c r="O73" s="14"/>
      <c r="P73" s="14"/>
      <c r="Q73" s="14"/>
      <c r="R73" s="52"/>
      <c r="S73" s="52"/>
      <c r="T73" s="52"/>
      <c r="U73" s="52"/>
      <c r="V73" s="52"/>
      <c r="W73" s="52"/>
      <c r="X73" s="52"/>
      <c r="Y73" s="46" t="str">
        <f t="shared" si="3"/>
        <v/>
      </c>
      <c r="Z73" s="61"/>
      <c r="AA73" s="63"/>
      <c r="AB73" s="63"/>
      <c r="AC73" s="63"/>
      <c r="AD73" s="63"/>
      <c r="AE73" s="63"/>
      <c r="AF73" s="66"/>
      <c r="AG73" s="46" t="str">
        <f t="shared" si="0"/>
        <v/>
      </c>
      <c r="AH73" s="62"/>
      <c r="AI73" s="64"/>
      <c r="AJ73" s="64"/>
      <c r="AK73" s="64"/>
      <c r="AL73" s="64"/>
      <c r="AM73" s="64"/>
      <c r="AN73" s="67"/>
      <c r="AO73" s="46" t="str">
        <f t="shared" si="4"/>
        <v/>
      </c>
      <c r="AP73" s="8"/>
      <c r="AQ73" s="8"/>
      <c r="AR73" s="8"/>
      <c r="AS73" s="8"/>
      <c r="AT73" s="8"/>
      <c r="AU73" s="8"/>
      <c r="AV73" s="8"/>
      <c r="AW73" s="46" t="str">
        <f t="shared" si="5"/>
        <v/>
      </c>
      <c r="AX73" s="10"/>
      <c r="AY73" s="10"/>
      <c r="AZ73" s="10"/>
      <c r="BA73" s="10"/>
      <c r="BB73" s="10"/>
      <c r="BC73" s="10"/>
      <c r="BD73" s="10"/>
      <c r="BE73" s="46" t="str">
        <f t="shared" si="6"/>
        <v/>
      </c>
      <c r="BF73" s="12"/>
      <c r="BG73" s="12"/>
      <c r="BH73" s="12"/>
      <c r="BI73" s="12"/>
      <c r="BJ73" s="12"/>
      <c r="BK73" s="12"/>
      <c r="BL73" s="12"/>
      <c r="BM73" s="46" t="str">
        <f t="shared" si="7"/>
        <v/>
      </c>
      <c r="BN73" s="24">
        <f t="shared" si="1"/>
        <v>0</v>
      </c>
      <c r="BO73" s="50" t="str">
        <f t="shared" si="2"/>
        <v>Average</v>
      </c>
      <c r="BP73" s="20" t="str">
        <f t="shared" si="9"/>
        <v/>
      </c>
      <c r="BQ73" s="20" t="str">
        <f t="shared" si="8"/>
        <v/>
      </c>
      <c r="BR73" s="2"/>
      <c r="BS73" s="2"/>
      <c r="BT73" s="2"/>
      <c r="BU73" s="2"/>
      <c r="BV73" s="2"/>
      <c r="BW73" s="2"/>
    </row>
    <row r="74" spans="1:75" x14ac:dyDescent="0.25">
      <c r="A74" s="279"/>
      <c r="B74" s="274"/>
      <c r="C74" s="274"/>
      <c r="D74" s="50">
        <v>5</v>
      </c>
      <c r="E74" s="61"/>
      <c r="F74" s="63"/>
      <c r="G74" s="63"/>
      <c r="H74" s="63"/>
      <c r="I74" s="63"/>
      <c r="J74" s="63"/>
      <c r="K74" s="14"/>
      <c r="L74" s="14"/>
      <c r="M74" s="14"/>
      <c r="N74" s="14"/>
      <c r="O74" s="14"/>
      <c r="P74" s="14"/>
      <c r="Q74" s="14"/>
      <c r="R74" s="52"/>
      <c r="S74" s="52"/>
      <c r="T74" s="52"/>
      <c r="U74" s="52"/>
      <c r="V74" s="52"/>
      <c r="W74" s="52"/>
      <c r="X74" s="52"/>
      <c r="Y74" s="46" t="str">
        <f t="shared" si="3"/>
        <v/>
      </c>
      <c r="Z74" s="62"/>
      <c r="AA74" s="64"/>
      <c r="AB74" s="64"/>
      <c r="AC74" s="64"/>
      <c r="AD74" s="64"/>
      <c r="AE74" s="64"/>
      <c r="AF74" s="67"/>
      <c r="AG74" s="46" t="str">
        <f t="shared" si="0"/>
        <v/>
      </c>
      <c r="AH74" s="61"/>
      <c r="AI74" s="63"/>
      <c r="AJ74" s="63"/>
      <c r="AK74" s="63"/>
      <c r="AL74" s="63"/>
      <c r="AM74" s="63"/>
      <c r="AN74" s="66"/>
      <c r="AO74" s="46" t="str">
        <f t="shared" si="4"/>
        <v/>
      </c>
      <c r="AP74" s="8"/>
      <c r="AQ74" s="8"/>
      <c r="AR74" s="8"/>
      <c r="AS74" s="8"/>
      <c r="AT74" s="8"/>
      <c r="AU74" s="8"/>
      <c r="AV74" s="8"/>
      <c r="AW74" s="46" t="str">
        <f t="shared" si="5"/>
        <v/>
      </c>
      <c r="AX74" s="10"/>
      <c r="AY74" s="10"/>
      <c r="AZ74" s="10"/>
      <c r="BA74" s="10"/>
      <c r="BB74" s="10"/>
      <c r="BC74" s="10"/>
      <c r="BD74" s="10"/>
      <c r="BE74" s="46" t="str">
        <f t="shared" si="6"/>
        <v/>
      </c>
      <c r="BF74" s="12"/>
      <c r="BG74" s="12"/>
      <c r="BH74" s="12"/>
      <c r="BI74" s="12"/>
      <c r="BJ74" s="12"/>
      <c r="BK74" s="12"/>
      <c r="BL74" s="12"/>
      <c r="BM74" s="46" t="str">
        <f t="shared" si="7"/>
        <v/>
      </c>
      <c r="BN74" s="24">
        <f t="shared" si="1"/>
        <v>0</v>
      </c>
      <c r="BO74" s="50" t="str">
        <f t="shared" si="2"/>
        <v>Average</v>
      </c>
      <c r="BP74" s="20" t="str">
        <f t="shared" si="9"/>
        <v/>
      </c>
      <c r="BQ74" s="20" t="str">
        <f t="shared" si="8"/>
        <v/>
      </c>
      <c r="BR74" s="2"/>
      <c r="BS74" s="2"/>
      <c r="BT74" s="2"/>
      <c r="BU74" s="2"/>
      <c r="BV74" s="2"/>
      <c r="BW74" s="2"/>
    </row>
    <row r="75" spans="1:75" x14ac:dyDescent="0.25">
      <c r="A75" s="279"/>
      <c r="B75" s="275"/>
      <c r="C75" s="275"/>
      <c r="D75" s="50" t="s">
        <v>23</v>
      </c>
      <c r="E75" s="82" t="str">
        <f>IFERROR(AVERAGE(E70:E74),"")</f>
        <v/>
      </c>
      <c r="F75" s="82" t="str">
        <f t="shared" ref="F75" si="651">IFERROR(AVERAGE(F70:F74),"")</f>
        <v/>
      </c>
      <c r="G75" s="82" t="str">
        <f t="shared" ref="G75" si="652">IFERROR(AVERAGE(G70:G74),"")</f>
        <v/>
      </c>
      <c r="H75" s="82" t="str">
        <f t="shared" ref="H75" si="653">IFERROR(AVERAGE(H70:H74),"")</f>
        <v/>
      </c>
      <c r="I75" s="82" t="str">
        <f t="shared" ref="I75" si="654">IFERROR(AVERAGE(I70:I74),"")</f>
        <v/>
      </c>
      <c r="J75" s="82" t="str">
        <f t="shared" ref="J75" si="655">IFERROR(AVERAGE(J70:J74),"")</f>
        <v/>
      </c>
      <c r="K75" s="82" t="str">
        <f t="shared" ref="K75" si="656">IFERROR(AVERAGE(K70:K74),"")</f>
        <v/>
      </c>
      <c r="L75" s="82" t="str">
        <f t="shared" ref="L75" si="657">IFERROR(AVERAGE(L70:L74),"")</f>
        <v/>
      </c>
      <c r="M75" s="82" t="str">
        <f t="shared" ref="M75" si="658">IFERROR(AVERAGE(M70:M74),"")</f>
        <v/>
      </c>
      <c r="N75" s="82" t="str">
        <f t="shared" ref="N75" si="659">IFERROR(AVERAGE(N70:N74),"")</f>
        <v/>
      </c>
      <c r="O75" s="82" t="str">
        <f t="shared" ref="O75" si="660">IFERROR(AVERAGE(O70:O74),"")</f>
        <v/>
      </c>
      <c r="P75" s="82" t="str">
        <f t="shared" ref="P75" si="661">IFERROR(AVERAGE(P70:P74),"")</f>
        <v/>
      </c>
      <c r="Q75" s="82" t="str">
        <f t="shared" ref="Q75" si="662">IFERROR(AVERAGE(Q70:Q74),"")</f>
        <v/>
      </c>
      <c r="R75" s="82" t="str">
        <f t="shared" ref="R75" si="663">IFERROR(AVERAGE(R70:R74),"")</f>
        <v/>
      </c>
      <c r="S75" s="82" t="str">
        <f t="shared" ref="S75" si="664">IFERROR(AVERAGE(S70:S74),"")</f>
        <v/>
      </c>
      <c r="T75" s="82" t="str">
        <f t="shared" ref="T75" si="665">IFERROR(AVERAGE(T70:T74),"")</f>
        <v/>
      </c>
      <c r="U75" s="82" t="str">
        <f t="shared" ref="U75" si="666">IFERROR(AVERAGE(U70:U74),"")</f>
        <v/>
      </c>
      <c r="V75" s="82" t="str">
        <f t="shared" ref="V75" si="667">IFERROR(AVERAGE(V70:V74),"")</f>
        <v/>
      </c>
      <c r="W75" s="82" t="str">
        <f t="shared" ref="W75" si="668">IFERROR(AVERAGE(W70:W74),"")</f>
        <v/>
      </c>
      <c r="X75" s="82" t="str">
        <f t="shared" ref="X75" si="669">IFERROR(AVERAGE(X70:X74),"")</f>
        <v/>
      </c>
      <c r="Y75" s="82" t="str">
        <f t="shared" ref="Y75" si="670">IFERROR(AVERAGE(Y70:Y74),"")</f>
        <v/>
      </c>
      <c r="Z75" s="82" t="str">
        <f t="shared" ref="Z75" si="671">IFERROR(AVERAGE(Z70:Z74),"")</f>
        <v/>
      </c>
      <c r="AA75" s="82" t="str">
        <f t="shared" ref="AA75" si="672">IFERROR(AVERAGE(AA70:AA74),"")</f>
        <v/>
      </c>
      <c r="AB75" s="82" t="str">
        <f t="shared" ref="AB75" si="673">IFERROR(AVERAGE(AB70:AB74),"")</f>
        <v/>
      </c>
      <c r="AC75" s="82" t="str">
        <f t="shared" ref="AC75" si="674">IFERROR(AVERAGE(AC70:AC74),"")</f>
        <v/>
      </c>
      <c r="AD75" s="82" t="str">
        <f t="shared" ref="AD75" si="675">IFERROR(AVERAGE(AD70:AD74),"")</f>
        <v/>
      </c>
      <c r="AE75" s="82" t="str">
        <f t="shared" ref="AE75" si="676">IFERROR(AVERAGE(AE70:AE74),"")</f>
        <v/>
      </c>
      <c r="AF75" s="82" t="str">
        <f t="shared" ref="AF75" si="677">IFERROR(AVERAGE(AF70:AF74),"")</f>
        <v/>
      </c>
      <c r="AG75" s="82" t="str">
        <f t="shared" ref="AG75" si="678">IFERROR(AVERAGE(AG70:AG74),"")</f>
        <v/>
      </c>
      <c r="AH75" s="82" t="str">
        <f t="shared" ref="AH75" si="679">IFERROR(AVERAGE(AH70:AH74),"")</f>
        <v/>
      </c>
      <c r="AI75" s="82" t="str">
        <f t="shared" ref="AI75" si="680">IFERROR(AVERAGE(AI70:AI74),"")</f>
        <v/>
      </c>
      <c r="AJ75" s="82" t="str">
        <f t="shared" ref="AJ75" si="681">IFERROR(AVERAGE(AJ70:AJ74),"")</f>
        <v/>
      </c>
      <c r="AK75" s="82" t="str">
        <f t="shared" ref="AK75" si="682">IFERROR(AVERAGE(AK70:AK74),"")</f>
        <v/>
      </c>
      <c r="AL75" s="82" t="str">
        <f t="shared" ref="AL75" si="683">IFERROR(AVERAGE(AL70:AL74),"")</f>
        <v/>
      </c>
      <c r="AM75" s="82" t="str">
        <f t="shared" ref="AM75" si="684">IFERROR(AVERAGE(AM70:AM74),"")</f>
        <v/>
      </c>
      <c r="AN75" s="82" t="str">
        <f t="shared" ref="AN75" si="685">IFERROR(AVERAGE(AN70:AN74),"")</f>
        <v/>
      </c>
      <c r="AO75" s="82" t="str">
        <f t="shared" ref="AO75" si="686">IFERROR(AVERAGE(AO70:AO74),"")</f>
        <v/>
      </c>
      <c r="AP75" s="82" t="str">
        <f t="shared" ref="AP75" si="687">IFERROR(AVERAGE(AP70:AP74),"")</f>
        <v/>
      </c>
      <c r="AQ75" s="82" t="str">
        <f t="shared" ref="AQ75" si="688">IFERROR(AVERAGE(AQ70:AQ74),"")</f>
        <v/>
      </c>
      <c r="AR75" s="82" t="str">
        <f t="shared" ref="AR75" si="689">IFERROR(AVERAGE(AR70:AR74),"")</f>
        <v/>
      </c>
      <c r="AS75" s="82" t="str">
        <f t="shared" ref="AS75" si="690">IFERROR(AVERAGE(AS70:AS74),"")</f>
        <v/>
      </c>
      <c r="AT75" s="82" t="str">
        <f t="shared" ref="AT75" si="691">IFERROR(AVERAGE(AT70:AT74),"")</f>
        <v/>
      </c>
      <c r="AU75" s="82" t="str">
        <f t="shared" ref="AU75" si="692">IFERROR(AVERAGE(AU70:AU74),"")</f>
        <v/>
      </c>
      <c r="AV75" s="82" t="str">
        <f t="shared" ref="AV75" si="693">IFERROR(AVERAGE(AV70:AV74),"")</f>
        <v/>
      </c>
      <c r="AW75" s="82" t="str">
        <f t="shared" ref="AW75" si="694">IFERROR(AVERAGE(AW70:AW74),"")</f>
        <v/>
      </c>
      <c r="AX75" s="82" t="str">
        <f t="shared" ref="AX75" si="695">IFERROR(AVERAGE(AX70:AX74),"")</f>
        <v/>
      </c>
      <c r="AY75" s="82" t="str">
        <f t="shared" ref="AY75" si="696">IFERROR(AVERAGE(AY70:AY74),"")</f>
        <v/>
      </c>
      <c r="AZ75" s="82" t="str">
        <f t="shared" ref="AZ75" si="697">IFERROR(AVERAGE(AZ70:AZ74),"")</f>
        <v/>
      </c>
      <c r="BA75" s="82" t="str">
        <f t="shared" ref="BA75" si="698">IFERROR(AVERAGE(BA70:BA74),"")</f>
        <v/>
      </c>
      <c r="BB75" s="82" t="str">
        <f t="shared" ref="BB75" si="699">IFERROR(AVERAGE(BB70:BB74),"")</f>
        <v/>
      </c>
      <c r="BC75" s="82" t="str">
        <f t="shared" ref="BC75" si="700">IFERROR(AVERAGE(BC70:BC74),"")</f>
        <v/>
      </c>
      <c r="BD75" s="82" t="str">
        <f t="shared" ref="BD75" si="701">IFERROR(AVERAGE(BD70:BD74),"")</f>
        <v/>
      </c>
      <c r="BE75" s="82" t="str">
        <f t="shared" ref="BE75" si="702">IFERROR(AVERAGE(BE70:BE74),"")</f>
        <v/>
      </c>
      <c r="BF75" s="82" t="str">
        <f t="shared" ref="BF75" si="703">IFERROR(AVERAGE(BF70:BF74),"")</f>
        <v/>
      </c>
      <c r="BG75" s="82" t="str">
        <f t="shared" ref="BG75" si="704">IFERROR(AVERAGE(BG70:BG74),"")</f>
        <v/>
      </c>
      <c r="BH75" s="82" t="str">
        <f t="shared" ref="BH75" si="705">IFERROR(AVERAGE(BH70:BH74),"")</f>
        <v/>
      </c>
      <c r="BI75" s="82" t="str">
        <f t="shared" ref="BI75" si="706">IFERROR(AVERAGE(BI70:BI74),"")</f>
        <v/>
      </c>
      <c r="BJ75" s="82" t="str">
        <f t="shared" ref="BJ75" si="707">IFERROR(AVERAGE(BJ70:BJ74),"")</f>
        <v/>
      </c>
      <c r="BK75" s="82" t="str">
        <f t="shared" ref="BK75" si="708">IFERROR(AVERAGE(BK70:BK74),"")</f>
        <v/>
      </c>
      <c r="BL75" s="82" t="str">
        <f t="shared" ref="BL75" si="709">IFERROR(AVERAGE(BL70:BL74),"")</f>
        <v/>
      </c>
      <c r="BM75" s="82" t="str">
        <f t="shared" ref="BM75" si="710">IFERROR(AVERAGE(BM70:BM74),"")</f>
        <v/>
      </c>
      <c r="BN75" s="82">
        <f t="shared" ref="BN75" si="711">IFERROR(AVERAGE(BN70:BN74),"")</f>
        <v>0</v>
      </c>
      <c r="BO75" s="82" t="str">
        <f t="shared" ref="BO75" si="712">IFERROR(AVERAGE(BO70:BO74),"")</f>
        <v/>
      </c>
      <c r="BP75" s="82" t="str">
        <f t="shared" ref="BP75" si="713">IFERROR(AVERAGE(BP70:BP74),"")</f>
        <v/>
      </c>
      <c r="BQ75" s="82" t="str">
        <f t="shared" ref="BQ75" si="714">IFERROR(AVERAGE(BQ70:BQ74),"")</f>
        <v/>
      </c>
      <c r="BR75" s="2"/>
      <c r="BS75" s="2"/>
      <c r="BT75" s="2"/>
      <c r="BU75" s="2"/>
      <c r="BV75" s="2"/>
      <c r="BW75" s="2"/>
    </row>
    <row r="76" spans="1:75" x14ac:dyDescent="0.25">
      <c r="A76" s="279"/>
      <c r="B76" s="276">
        <v>20</v>
      </c>
      <c r="C76" s="273">
        <v>5</v>
      </c>
      <c r="D76" s="50">
        <v>1</v>
      </c>
      <c r="E76" s="61"/>
      <c r="F76" s="63"/>
      <c r="G76" s="63"/>
      <c r="H76" s="63"/>
      <c r="I76" s="63"/>
      <c r="J76" s="63"/>
      <c r="K76" s="14"/>
      <c r="L76" s="14"/>
      <c r="M76" s="14"/>
      <c r="N76" s="14"/>
      <c r="O76" s="14"/>
      <c r="P76" s="14"/>
      <c r="Q76" s="14"/>
      <c r="R76" s="52"/>
      <c r="S76" s="52"/>
      <c r="T76" s="52"/>
      <c r="U76" s="52"/>
      <c r="V76" s="52"/>
      <c r="W76" s="52"/>
      <c r="X76" s="52"/>
      <c r="Y76" s="46" t="str">
        <f t="shared" si="3"/>
        <v/>
      </c>
      <c r="Z76" s="62"/>
      <c r="AA76" s="64"/>
      <c r="AB76" s="64"/>
      <c r="AC76" s="64"/>
      <c r="AD76" s="64"/>
      <c r="AE76" s="64"/>
      <c r="AF76" s="67"/>
      <c r="AG76" s="46" t="str">
        <f t="shared" si="0"/>
        <v/>
      </c>
      <c r="AH76" s="61"/>
      <c r="AI76" s="63"/>
      <c r="AJ76" s="63"/>
      <c r="AK76" s="63"/>
      <c r="AL76" s="63"/>
      <c r="AM76" s="63"/>
      <c r="AN76" s="66"/>
      <c r="AO76" s="46" t="str">
        <f t="shared" si="4"/>
        <v/>
      </c>
      <c r="AP76" s="8"/>
      <c r="AQ76" s="8"/>
      <c r="AR76" s="8"/>
      <c r="AS76" s="8"/>
      <c r="AT76" s="8"/>
      <c r="AU76" s="8"/>
      <c r="AV76" s="8"/>
      <c r="AW76" s="46" t="str">
        <f t="shared" si="5"/>
        <v/>
      </c>
      <c r="AX76" s="10"/>
      <c r="AY76" s="10"/>
      <c r="AZ76" s="10"/>
      <c r="BA76" s="10"/>
      <c r="BB76" s="10"/>
      <c r="BC76" s="10"/>
      <c r="BD76" s="10"/>
      <c r="BE76" s="46" t="str">
        <f t="shared" si="6"/>
        <v/>
      </c>
      <c r="BF76" s="12"/>
      <c r="BG76" s="12"/>
      <c r="BH76" s="12"/>
      <c r="BI76" s="12"/>
      <c r="BJ76" s="12"/>
      <c r="BK76" s="12"/>
      <c r="BL76" s="12"/>
      <c r="BM76" s="46" t="str">
        <f t="shared" si="7"/>
        <v/>
      </c>
      <c r="BN76" s="24">
        <f t="shared" si="1"/>
        <v>0</v>
      </c>
      <c r="BO76" s="50" t="str">
        <f t="shared" si="2"/>
        <v>Average</v>
      </c>
      <c r="BP76" s="20" t="str">
        <f t="shared" si="9"/>
        <v/>
      </c>
      <c r="BQ76" s="20" t="str">
        <f t="shared" si="8"/>
        <v/>
      </c>
      <c r="BR76" s="2"/>
      <c r="BS76" s="2"/>
      <c r="BT76" s="2"/>
      <c r="BU76" s="2"/>
      <c r="BV76" s="2"/>
      <c r="BW76" s="2"/>
    </row>
    <row r="77" spans="1:75" x14ac:dyDescent="0.25">
      <c r="A77" s="279"/>
      <c r="B77" s="276"/>
      <c r="C77" s="274"/>
      <c r="D77" s="50">
        <v>2</v>
      </c>
      <c r="E77" s="62"/>
      <c r="F77" s="64"/>
      <c r="G77" s="64"/>
      <c r="H77" s="64"/>
      <c r="I77" s="64"/>
      <c r="J77" s="64"/>
      <c r="K77" s="14"/>
      <c r="L77" s="14"/>
      <c r="M77" s="14"/>
      <c r="N77" s="14"/>
      <c r="O77" s="14"/>
      <c r="P77" s="14"/>
      <c r="Q77" s="14"/>
      <c r="R77" s="52"/>
      <c r="S77" s="52"/>
      <c r="T77" s="52"/>
      <c r="U77" s="52"/>
      <c r="V77" s="52"/>
      <c r="W77" s="52"/>
      <c r="X77" s="52"/>
      <c r="Y77" s="46" t="str">
        <f t="shared" si="3"/>
        <v/>
      </c>
      <c r="Z77" s="61"/>
      <c r="AA77" s="63"/>
      <c r="AB77" s="63"/>
      <c r="AC77" s="63"/>
      <c r="AD77" s="63"/>
      <c r="AE77" s="63"/>
      <c r="AF77" s="66"/>
      <c r="AG77" s="46" t="str">
        <f t="shared" si="0"/>
        <v/>
      </c>
      <c r="AH77" s="62"/>
      <c r="AI77" s="64"/>
      <c r="AJ77" s="64"/>
      <c r="AK77" s="64"/>
      <c r="AL77" s="64"/>
      <c r="AM77" s="64"/>
      <c r="AN77" s="67"/>
      <c r="AO77" s="46" t="str">
        <f t="shared" si="4"/>
        <v/>
      </c>
      <c r="AP77" s="8"/>
      <c r="AQ77" s="8"/>
      <c r="AR77" s="8"/>
      <c r="AS77" s="8"/>
      <c r="AT77" s="8"/>
      <c r="AU77" s="8"/>
      <c r="AV77" s="8"/>
      <c r="AW77" s="46" t="str">
        <f t="shared" si="5"/>
        <v/>
      </c>
      <c r="AX77" s="10"/>
      <c r="AY77" s="10"/>
      <c r="AZ77" s="10"/>
      <c r="BA77" s="10"/>
      <c r="BB77" s="10"/>
      <c r="BC77" s="10"/>
      <c r="BD77" s="10"/>
      <c r="BE77" s="46" t="str">
        <f t="shared" si="6"/>
        <v/>
      </c>
      <c r="BF77" s="12"/>
      <c r="BG77" s="12"/>
      <c r="BH77" s="12"/>
      <c r="BI77" s="12"/>
      <c r="BJ77" s="12"/>
      <c r="BK77" s="12"/>
      <c r="BL77" s="12"/>
      <c r="BM77" s="46" t="str">
        <f t="shared" si="7"/>
        <v/>
      </c>
      <c r="BN77" s="24">
        <f t="shared" si="1"/>
        <v>0</v>
      </c>
      <c r="BO77" s="50" t="str">
        <f t="shared" si="2"/>
        <v>Average</v>
      </c>
      <c r="BP77" s="20" t="str">
        <f t="shared" si="9"/>
        <v/>
      </c>
      <c r="BQ77" s="20" t="str">
        <f t="shared" si="8"/>
        <v/>
      </c>
      <c r="BR77" s="2"/>
      <c r="BS77" s="2"/>
      <c r="BT77" s="2"/>
      <c r="BU77" s="2"/>
      <c r="BV77" s="2"/>
      <c r="BW77" s="2"/>
    </row>
    <row r="78" spans="1:75" x14ac:dyDescent="0.25">
      <c r="A78" s="279"/>
      <c r="B78" s="276"/>
      <c r="C78" s="274"/>
      <c r="D78" s="50">
        <v>3</v>
      </c>
      <c r="E78" s="61"/>
      <c r="F78" s="63"/>
      <c r="G78" s="63"/>
      <c r="H78" s="63"/>
      <c r="I78" s="63"/>
      <c r="J78" s="63"/>
      <c r="K78" s="14"/>
      <c r="L78" s="14"/>
      <c r="M78" s="14"/>
      <c r="N78" s="14"/>
      <c r="O78" s="14"/>
      <c r="P78" s="14"/>
      <c r="Q78" s="14"/>
      <c r="R78" s="52"/>
      <c r="S78" s="52"/>
      <c r="T78" s="52"/>
      <c r="U78" s="52"/>
      <c r="V78" s="52"/>
      <c r="W78" s="52"/>
      <c r="X78" s="52"/>
      <c r="Y78" s="46" t="str">
        <f t="shared" si="3"/>
        <v/>
      </c>
      <c r="Z78" s="62"/>
      <c r="AA78" s="64"/>
      <c r="AB78" s="64"/>
      <c r="AC78" s="64"/>
      <c r="AD78" s="64"/>
      <c r="AE78" s="64"/>
      <c r="AF78" s="67"/>
      <c r="AG78" s="46" t="str">
        <f t="shared" si="0"/>
        <v/>
      </c>
      <c r="AH78" s="61"/>
      <c r="AI78" s="63"/>
      <c r="AJ78" s="63"/>
      <c r="AK78" s="63"/>
      <c r="AL78" s="63"/>
      <c r="AM78" s="63"/>
      <c r="AN78" s="66"/>
      <c r="AO78" s="46" t="str">
        <f t="shared" si="4"/>
        <v/>
      </c>
      <c r="AP78" s="8"/>
      <c r="AQ78" s="8"/>
      <c r="AR78" s="8"/>
      <c r="AS78" s="8"/>
      <c r="AT78" s="8"/>
      <c r="AU78" s="8"/>
      <c r="AV78" s="8"/>
      <c r="AW78" s="46" t="str">
        <f t="shared" si="5"/>
        <v/>
      </c>
      <c r="AX78" s="10"/>
      <c r="AY78" s="10"/>
      <c r="AZ78" s="10"/>
      <c r="BA78" s="10"/>
      <c r="BB78" s="10"/>
      <c r="BC78" s="10"/>
      <c r="BD78" s="10"/>
      <c r="BE78" s="46" t="str">
        <f t="shared" si="6"/>
        <v/>
      </c>
      <c r="BF78" s="12"/>
      <c r="BG78" s="12"/>
      <c r="BH78" s="12"/>
      <c r="BI78" s="12"/>
      <c r="BJ78" s="12"/>
      <c r="BK78" s="12"/>
      <c r="BL78" s="12"/>
      <c r="BM78" s="46" t="str">
        <f t="shared" si="7"/>
        <v/>
      </c>
      <c r="BN78" s="24">
        <f t="shared" si="1"/>
        <v>0</v>
      </c>
      <c r="BO78" s="50" t="str">
        <f t="shared" si="2"/>
        <v>Average</v>
      </c>
      <c r="BP78" s="20" t="str">
        <f t="shared" si="9"/>
        <v/>
      </c>
      <c r="BQ78" s="20" t="str">
        <f t="shared" si="8"/>
        <v/>
      </c>
      <c r="BR78" s="2"/>
      <c r="BS78" s="2"/>
      <c r="BT78" s="2"/>
      <c r="BU78" s="2"/>
      <c r="BV78" s="2"/>
      <c r="BW78" s="2"/>
    </row>
    <row r="79" spans="1:75" x14ac:dyDescent="0.25">
      <c r="A79" s="279"/>
      <c r="B79" s="276"/>
      <c r="C79" s="274"/>
      <c r="D79" s="50">
        <v>4</v>
      </c>
      <c r="E79" s="62"/>
      <c r="F79" s="64"/>
      <c r="G79" s="64"/>
      <c r="H79" s="64"/>
      <c r="I79" s="64"/>
      <c r="J79" s="64"/>
      <c r="K79" s="14"/>
      <c r="L79" s="14"/>
      <c r="M79" s="14"/>
      <c r="N79" s="14"/>
      <c r="O79" s="14"/>
      <c r="P79" s="14"/>
      <c r="Q79" s="14"/>
      <c r="R79" s="52"/>
      <c r="S79" s="52"/>
      <c r="T79" s="52"/>
      <c r="U79" s="52"/>
      <c r="V79" s="52"/>
      <c r="W79" s="52"/>
      <c r="X79" s="52"/>
      <c r="Y79" s="46" t="str">
        <f t="shared" si="3"/>
        <v/>
      </c>
      <c r="Z79" s="61"/>
      <c r="AA79" s="63"/>
      <c r="AB79" s="63"/>
      <c r="AC79" s="63"/>
      <c r="AD79" s="63"/>
      <c r="AE79" s="63"/>
      <c r="AF79" s="66"/>
      <c r="AG79" s="46" t="str">
        <f t="shared" si="0"/>
        <v/>
      </c>
      <c r="AH79" s="62"/>
      <c r="AI79" s="64"/>
      <c r="AJ79" s="64"/>
      <c r="AK79" s="64"/>
      <c r="AL79" s="64"/>
      <c r="AM79" s="64"/>
      <c r="AN79" s="67"/>
      <c r="AO79" s="46" t="str">
        <f t="shared" si="4"/>
        <v/>
      </c>
      <c r="AP79" s="8"/>
      <c r="AQ79" s="8"/>
      <c r="AR79" s="8"/>
      <c r="AS79" s="8"/>
      <c r="AT79" s="8"/>
      <c r="AU79" s="8"/>
      <c r="AV79" s="8"/>
      <c r="AW79" s="46" t="str">
        <f t="shared" si="5"/>
        <v/>
      </c>
      <c r="AX79" s="10"/>
      <c r="AY79" s="10"/>
      <c r="AZ79" s="10"/>
      <c r="BA79" s="10"/>
      <c r="BB79" s="10"/>
      <c r="BC79" s="10"/>
      <c r="BD79" s="10"/>
      <c r="BE79" s="46" t="str">
        <f t="shared" si="6"/>
        <v/>
      </c>
      <c r="BF79" s="12"/>
      <c r="BG79" s="12"/>
      <c r="BH79" s="12"/>
      <c r="BI79" s="12"/>
      <c r="BJ79" s="12"/>
      <c r="BK79" s="12"/>
      <c r="BL79" s="12"/>
      <c r="BM79" s="46" t="str">
        <f t="shared" si="7"/>
        <v/>
      </c>
      <c r="BN79" s="24">
        <f t="shared" si="1"/>
        <v>0</v>
      </c>
      <c r="BO79" s="50" t="str">
        <f t="shared" si="2"/>
        <v>Average</v>
      </c>
      <c r="BP79" s="20" t="str">
        <f t="shared" si="9"/>
        <v/>
      </c>
      <c r="BQ79" s="20" t="str">
        <f t="shared" si="8"/>
        <v/>
      </c>
      <c r="BR79" s="2"/>
      <c r="BS79" s="2"/>
      <c r="BT79" s="2"/>
      <c r="BU79" s="2"/>
      <c r="BV79" s="2"/>
      <c r="BW79" s="2"/>
    </row>
    <row r="80" spans="1:75" x14ac:dyDescent="0.25">
      <c r="A80" s="279"/>
      <c r="B80" s="276"/>
      <c r="C80" s="274"/>
      <c r="D80" s="50">
        <v>5</v>
      </c>
      <c r="E80" s="61"/>
      <c r="F80" s="63"/>
      <c r="G80" s="63"/>
      <c r="H80" s="63"/>
      <c r="I80" s="63"/>
      <c r="J80" s="63"/>
      <c r="K80" s="14"/>
      <c r="L80" s="14"/>
      <c r="M80" s="14"/>
      <c r="N80" s="14"/>
      <c r="O80" s="14"/>
      <c r="P80" s="14"/>
      <c r="Q80" s="14"/>
      <c r="R80" s="52"/>
      <c r="S80" s="52"/>
      <c r="T80" s="52"/>
      <c r="U80" s="52"/>
      <c r="V80" s="52"/>
      <c r="W80" s="52"/>
      <c r="X80" s="52"/>
      <c r="Y80" s="46" t="str">
        <f t="shared" si="3"/>
        <v/>
      </c>
      <c r="Z80" s="62"/>
      <c r="AA80" s="64"/>
      <c r="AB80" s="64"/>
      <c r="AC80" s="64"/>
      <c r="AD80" s="64"/>
      <c r="AE80" s="64"/>
      <c r="AF80" s="67"/>
      <c r="AG80" s="46" t="str">
        <f t="shared" ref="AG80:AG85" si="715">IF(OR(ISBLANK(Z80), ISBLANK(BN80)), "", 100*((Z80-BN80)/BN80))</f>
        <v/>
      </c>
      <c r="AH80" s="61"/>
      <c r="AI80" s="63"/>
      <c r="AJ80" s="63"/>
      <c r="AK80" s="63"/>
      <c r="AL80" s="63"/>
      <c r="AM80" s="63"/>
      <c r="AN80" s="66"/>
      <c r="AO80" s="46" t="str">
        <f t="shared" si="4"/>
        <v/>
      </c>
      <c r="AP80" s="8"/>
      <c r="AQ80" s="8"/>
      <c r="AR80" s="8"/>
      <c r="AS80" s="8"/>
      <c r="AT80" s="8"/>
      <c r="AU80" s="8"/>
      <c r="AV80" s="8"/>
      <c r="AW80" s="46" t="str">
        <f t="shared" si="5"/>
        <v/>
      </c>
      <c r="AX80" s="10"/>
      <c r="AY80" s="10"/>
      <c r="AZ80" s="10"/>
      <c r="BA80" s="10"/>
      <c r="BB80" s="10"/>
      <c r="BC80" s="10"/>
      <c r="BD80" s="10"/>
      <c r="BE80" s="46" t="str">
        <f t="shared" si="6"/>
        <v/>
      </c>
      <c r="BF80" s="12"/>
      <c r="BG80" s="12"/>
      <c r="BH80" s="12"/>
      <c r="BI80" s="12"/>
      <c r="BJ80" s="12"/>
      <c r="BK80" s="12"/>
      <c r="BL80" s="12"/>
      <c r="BM80" s="46" t="str">
        <f t="shared" si="7"/>
        <v/>
      </c>
      <c r="BN80" s="24">
        <f t="shared" ref="BN80:BN157" si="716">MIN(E80,K80,R80,Z80,AH80,AP80,AX80,BF80)</f>
        <v>0</v>
      </c>
      <c r="BO80" s="50" t="str">
        <f t="shared" ref="BO80:BO157" si="717">IF(BN80=E80, $E$2, IF(BN80=K80, $K$2, IF(BN80=R80, $R$2, IF(BN80=Z80, $Z$2, IF(BN80=AH80, $AH$2, IF(BN80=AP80, $AP$2, IF(BN80=AX80, $AX$2, $BF$2)))))))</f>
        <v>Average</v>
      </c>
      <c r="BP80" s="20" t="str">
        <f t="shared" si="9"/>
        <v/>
      </c>
      <c r="BQ80" s="20" t="str">
        <f t="shared" si="8"/>
        <v/>
      </c>
      <c r="BR80" s="2"/>
      <c r="BS80" s="2"/>
      <c r="BT80" s="2"/>
      <c r="BU80" s="2"/>
      <c r="BV80" s="2"/>
      <c r="BW80" s="2"/>
    </row>
    <row r="81" spans="1:75" x14ac:dyDescent="0.25">
      <c r="A81" s="279"/>
      <c r="B81" s="276"/>
      <c r="C81" s="275"/>
      <c r="D81" s="50" t="s">
        <v>23</v>
      </c>
      <c r="E81" s="82" t="str">
        <f>IFERROR(AVERAGE(E76:E80),"")</f>
        <v/>
      </c>
      <c r="F81" s="82" t="str">
        <f t="shared" ref="F81" si="718">IFERROR(AVERAGE(F76:F80),"")</f>
        <v/>
      </c>
      <c r="G81" s="82" t="str">
        <f t="shared" ref="G81" si="719">IFERROR(AVERAGE(G76:G80),"")</f>
        <v/>
      </c>
      <c r="H81" s="82" t="str">
        <f t="shared" ref="H81" si="720">IFERROR(AVERAGE(H76:H80),"")</f>
        <v/>
      </c>
      <c r="I81" s="82" t="str">
        <f t="shared" ref="I81" si="721">IFERROR(AVERAGE(I76:I80),"")</f>
        <v/>
      </c>
      <c r="J81" s="82" t="str">
        <f t="shared" ref="J81" si="722">IFERROR(AVERAGE(J76:J80),"")</f>
        <v/>
      </c>
      <c r="K81" s="82" t="str">
        <f t="shared" ref="K81" si="723">IFERROR(AVERAGE(K76:K80),"")</f>
        <v/>
      </c>
      <c r="L81" s="82" t="str">
        <f t="shared" ref="L81" si="724">IFERROR(AVERAGE(L76:L80),"")</f>
        <v/>
      </c>
      <c r="M81" s="82" t="str">
        <f t="shared" ref="M81" si="725">IFERROR(AVERAGE(M76:M80),"")</f>
        <v/>
      </c>
      <c r="N81" s="82" t="str">
        <f t="shared" ref="N81" si="726">IFERROR(AVERAGE(N76:N80),"")</f>
        <v/>
      </c>
      <c r="O81" s="82" t="str">
        <f t="shared" ref="O81" si="727">IFERROR(AVERAGE(O76:O80),"")</f>
        <v/>
      </c>
      <c r="P81" s="82" t="str">
        <f t="shared" ref="P81" si="728">IFERROR(AVERAGE(P76:P80),"")</f>
        <v/>
      </c>
      <c r="Q81" s="82" t="str">
        <f t="shared" ref="Q81" si="729">IFERROR(AVERAGE(Q76:Q80),"")</f>
        <v/>
      </c>
      <c r="R81" s="82" t="str">
        <f t="shared" ref="R81" si="730">IFERROR(AVERAGE(R76:R80),"")</f>
        <v/>
      </c>
      <c r="S81" s="82" t="str">
        <f t="shared" ref="S81" si="731">IFERROR(AVERAGE(S76:S80),"")</f>
        <v/>
      </c>
      <c r="T81" s="82" t="str">
        <f t="shared" ref="T81" si="732">IFERROR(AVERAGE(T76:T80),"")</f>
        <v/>
      </c>
      <c r="U81" s="82" t="str">
        <f t="shared" ref="U81" si="733">IFERROR(AVERAGE(U76:U80),"")</f>
        <v/>
      </c>
      <c r="V81" s="82" t="str">
        <f t="shared" ref="V81" si="734">IFERROR(AVERAGE(V76:V80),"")</f>
        <v/>
      </c>
      <c r="W81" s="82" t="str">
        <f t="shared" ref="W81" si="735">IFERROR(AVERAGE(W76:W80),"")</f>
        <v/>
      </c>
      <c r="X81" s="82" t="str">
        <f t="shared" ref="X81" si="736">IFERROR(AVERAGE(X76:X80),"")</f>
        <v/>
      </c>
      <c r="Y81" s="82" t="str">
        <f t="shared" ref="Y81" si="737">IFERROR(AVERAGE(Y76:Y80),"")</f>
        <v/>
      </c>
      <c r="Z81" s="82" t="str">
        <f t="shared" ref="Z81" si="738">IFERROR(AVERAGE(Z76:Z80),"")</f>
        <v/>
      </c>
      <c r="AA81" s="82" t="str">
        <f t="shared" ref="AA81" si="739">IFERROR(AVERAGE(AA76:AA80),"")</f>
        <v/>
      </c>
      <c r="AB81" s="82" t="str">
        <f t="shared" ref="AB81" si="740">IFERROR(AVERAGE(AB76:AB80),"")</f>
        <v/>
      </c>
      <c r="AC81" s="82" t="str">
        <f t="shared" ref="AC81" si="741">IFERROR(AVERAGE(AC76:AC80),"")</f>
        <v/>
      </c>
      <c r="AD81" s="82" t="str">
        <f t="shared" ref="AD81" si="742">IFERROR(AVERAGE(AD76:AD80),"")</f>
        <v/>
      </c>
      <c r="AE81" s="82" t="str">
        <f t="shared" ref="AE81" si="743">IFERROR(AVERAGE(AE76:AE80),"")</f>
        <v/>
      </c>
      <c r="AF81" s="82" t="str">
        <f t="shared" ref="AF81" si="744">IFERROR(AVERAGE(AF76:AF80),"")</f>
        <v/>
      </c>
      <c r="AG81" s="82" t="str">
        <f t="shared" ref="AG81" si="745">IFERROR(AVERAGE(AG76:AG80),"")</f>
        <v/>
      </c>
      <c r="AH81" s="82" t="str">
        <f t="shared" ref="AH81" si="746">IFERROR(AVERAGE(AH76:AH80),"")</f>
        <v/>
      </c>
      <c r="AI81" s="82" t="str">
        <f t="shared" ref="AI81" si="747">IFERROR(AVERAGE(AI76:AI80),"")</f>
        <v/>
      </c>
      <c r="AJ81" s="82" t="str">
        <f t="shared" ref="AJ81" si="748">IFERROR(AVERAGE(AJ76:AJ80),"")</f>
        <v/>
      </c>
      <c r="AK81" s="82" t="str">
        <f t="shared" ref="AK81" si="749">IFERROR(AVERAGE(AK76:AK80),"")</f>
        <v/>
      </c>
      <c r="AL81" s="82" t="str">
        <f t="shared" ref="AL81" si="750">IFERROR(AVERAGE(AL76:AL80),"")</f>
        <v/>
      </c>
      <c r="AM81" s="82" t="str">
        <f t="shared" ref="AM81" si="751">IFERROR(AVERAGE(AM76:AM80),"")</f>
        <v/>
      </c>
      <c r="AN81" s="82" t="str">
        <f t="shared" ref="AN81" si="752">IFERROR(AVERAGE(AN76:AN80),"")</f>
        <v/>
      </c>
      <c r="AO81" s="82" t="str">
        <f t="shared" ref="AO81" si="753">IFERROR(AVERAGE(AO76:AO80),"")</f>
        <v/>
      </c>
      <c r="AP81" s="82" t="str">
        <f t="shared" ref="AP81" si="754">IFERROR(AVERAGE(AP76:AP80),"")</f>
        <v/>
      </c>
      <c r="AQ81" s="82" t="str">
        <f t="shared" ref="AQ81" si="755">IFERROR(AVERAGE(AQ76:AQ80),"")</f>
        <v/>
      </c>
      <c r="AR81" s="82" t="str">
        <f t="shared" ref="AR81" si="756">IFERROR(AVERAGE(AR76:AR80),"")</f>
        <v/>
      </c>
      <c r="AS81" s="82" t="str">
        <f t="shared" ref="AS81" si="757">IFERROR(AVERAGE(AS76:AS80),"")</f>
        <v/>
      </c>
      <c r="AT81" s="82" t="str">
        <f t="shared" ref="AT81" si="758">IFERROR(AVERAGE(AT76:AT80),"")</f>
        <v/>
      </c>
      <c r="AU81" s="82" t="str">
        <f t="shared" ref="AU81" si="759">IFERROR(AVERAGE(AU76:AU80),"")</f>
        <v/>
      </c>
      <c r="AV81" s="82" t="str">
        <f t="shared" ref="AV81" si="760">IFERROR(AVERAGE(AV76:AV80),"")</f>
        <v/>
      </c>
      <c r="AW81" s="82" t="str">
        <f t="shared" ref="AW81" si="761">IFERROR(AVERAGE(AW76:AW80),"")</f>
        <v/>
      </c>
      <c r="AX81" s="82" t="str">
        <f t="shared" ref="AX81" si="762">IFERROR(AVERAGE(AX76:AX80),"")</f>
        <v/>
      </c>
      <c r="AY81" s="82" t="str">
        <f t="shared" ref="AY81" si="763">IFERROR(AVERAGE(AY76:AY80),"")</f>
        <v/>
      </c>
      <c r="AZ81" s="82" t="str">
        <f t="shared" ref="AZ81" si="764">IFERROR(AVERAGE(AZ76:AZ80),"")</f>
        <v/>
      </c>
      <c r="BA81" s="82" t="str">
        <f t="shared" ref="BA81" si="765">IFERROR(AVERAGE(BA76:BA80),"")</f>
        <v/>
      </c>
      <c r="BB81" s="82" t="str">
        <f t="shared" ref="BB81" si="766">IFERROR(AVERAGE(BB76:BB80),"")</f>
        <v/>
      </c>
      <c r="BC81" s="82" t="str">
        <f t="shared" ref="BC81" si="767">IFERROR(AVERAGE(BC76:BC80),"")</f>
        <v/>
      </c>
      <c r="BD81" s="82" t="str">
        <f t="shared" ref="BD81" si="768">IFERROR(AVERAGE(BD76:BD80),"")</f>
        <v/>
      </c>
      <c r="BE81" s="82" t="str">
        <f t="shared" ref="BE81" si="769">IFERROR(AVERAGE(BE76:BE80),"")</f>
        <v/>
      </c>
      <c r="BF81" s="82" t="str">
        <f t="shared" ref="BF81" si="770">IFERROR(AVERAGE(BF76:BF80),"")</f>
        <v/>
      </c>
      <c r="BG81" s="82" t="str">
        <f t="shared" ref="BG81" si="771">IFERROR(AVERAGE(BG76:BG80),"")</f>
        <v/>
      </c>
      <c r="BH81" s="82" t="str">
        <f t="shared" ref="BH81" si="772">IFERROR(AVERAGE(BH76:BH80),"")</f>
        <v/>
      </c>
      <c r="BI81" s="82" t="str">
        <f t="shared" ref="BI81" si="773">IFERROR(AVERAGE(BI76:BI80),"")</f>
        <v/>
      </c>
      <c r="BJ81" s="82" t="str">
        <f t="shared" ref="BJ81" si="774">IFERROR(AVERAGE(BJ76:BJ80),"")</f>
        <v/>
      </c>
      <c r="BK81" s="82" t="str">
        <f t="shared" ref="BK81" si="775">IFERROR(AVERAGE(BK76:BK80),"")</f>
        <v/>
      </c>
      <c r="BL81" s="82" t="str">
        <f t="shared" ref="BL81" si="776">IFERROR(AVERAGE(BL76:BL80),"")</f>
        <v/>
      </c>
      <c r="BM81" s="82" t="str">
        <f t="shared" ref="BM81" si="777">IFERROR(AVERAGE(BM76:BM80),"")</f>
        <v/>
      </c>
      <c r="BN81" s="82">
        <f t="shared" ref="BN81" si="778">IFERROR(AVERAGE(BN76:BN80),"")</f>
        <v>0</v>
      </c>
      <c r="BO81" s="82" t="str">
        <f t="shared" ref="BO81" si="779">IFERROR(AVERAGE(BO76:BO80),"")</f>
        <v/>
      </c>
      <c r="BP81" s="82" t="str">
        <f t="shared" ref="BP81" si="780">IFERROR(AVERAGE(BP76:BP80),"")</f>
        <v/>
      </c>
      <c r="BQ81" s="82" t="str">
        <f t="shared" ref="BQ81" si="781">IFERROR(AVERAGE(BQ76:BQ80),"")</f>
        <v/>
      </c>
      <c r="BR81" s="2"/>
      <c r="BS81" s="2"/>
      <c r="BT81" s="2"/>
      <c r="BU81" s="2"/>
      <c r="BV81" s="2"/>
      <c r="BW81" s="2"/>
    </row>
    <row r="82" spans="1:75" x14ac:dyDescent="0.25">
      <c r="A82" s="279"/>
      <c r="B82" s="276"/>
      <c r="C82" s="273">
        <v>10</v>
      </c>
      <c r="D82" s="50">
        <v>1</v>
      </c>
      <c r="E82" s="61"/>
      <c r="F82" s="63"/>
      <c r="G82" s="63"/>
      <c r="H82" s="63"/>
      <c r="I82" s="63"/>
      <c r="J82" s="63"/>
      <c r="K82" s="14"/>
      <c r="L82" s="14"/>
      <c r="M82" s="14"/>
      <c r="N82" s="14"/>
      <c r="O82" s="14"/>
      <c r="P82" s="14"/>
      <c r="Q82" s="14"/>
      <c r="R82" s="52"/>
      <c r="S82" s="52"/>
      <c r="T82" s="52"/>
      <c r="U82" s="52"/>
      <c r="V82" s="52"/>
      <c r="W82" s="52"/>
      <c r="X82" s="52"/>
      <c r="Y82" s="46" t="str">
        <f t="shared" ref="Y82:Y157" si="782">IF(OR(ISBLANK(R82), ISBLANK(BN82)), "", 100*((R82-BN82)/BN82))</f>
        <v/>
      </c>
      <c r="Z82" s="62"/>
      <c r="AA82" s="64"/>
      <c r="AB82" s="64"/>
      <c r="AC82" s="64"/>
      <c r="AD82" s="64"/>
      <c r="AE82" s="64"/>
      <c r="AF82" s="67"/>
      <c r="AG82" s="46" t="str">
        <f t="shared" si="715"/>
        <v/>
      </c>
      <c r="AH82" s="61"/>
      <c r="AI82" s="63"/>
      <c r="AJ82" s="63"/>
      <c r="AK82" s="63"/>
      <c r="AL82" s="63"/>
      <c r="AM82" s="63"/>
      <c r="AN82" s="66"/>
      <c r="AO82" s="46" t="str">
        <f t="shared" ref="AO82:AO157" si="783">IF(OR(ISBLANK(AH82), ISBLANK(BN82)), "", 100*((AH82-BN82)/BN82))</f>
        <v/>
      </c>
      <c r="AP82" s="8"/>
      <c r="AQ82" s="8"/>
      <c r="AR82" s="8"/>
      <c r="AS82" s="8"/>
      <c r="AT82" s="8"/>
      <c r="AU82" s="8"/>
      <c r="AV82" s="8"/>
      <c r="AW82" s="46" t="str">
        <f t="shared" ref="AW82:AW157" si="784">IF(OR(ISBLANK(AP82), ISBLANK(BN82)), "", 100*((AP82-BN82)/BN82))</f>
        <v/>
      </c>
      <c r="AX82" s="10"/>
      <c r="AY82" s="10"/>
      <c r="AZ82" s="10"/>
      <c r="BA82" s="10"/>
      <c r="BB82" s="10"/>
      <c r="BC82" s="10"/>
      <c r="BD82" s="10"/>
      <c r="BE82" s="46" t="str">
        <f t="shared" ref="BE82:BE157" si="785">IF(OR(ISBLANK(AX82), ISBLANK(BN82)), "", 100*((AX82-BN82)/BN82))</f>
        <v/>
      </c>
      <c r="BF82" s="12"/>
      <c r="BG82" s="12"/>
      <c r="BH82" s="12"/>
      <c r="BI82" s="12"/>
      <c r="BJ82" s="12"/>
      <c r="BK82" s="12"/>
      <c r="BL82" s="12"/>
      <c r="BM82" s="46" t="str">
        <f t="shared" ref="BM82:BM157" si="786">IF(OR(ISBLANK(BF82), ISBLANK(BV82)), "", 100*((BF82-BV82)/BV82))</f>
        <v/>
      </c>
      <c r="BN82" s="24">
        <f t="shared" si="716"/>
        <v>0</v>
      </c>
      <c r="BO82" s="50" t="str">
        <f t="shared" si="717"/>
        <v>Average</v>
      </c>
      <c r="BP82" s="20" t="str">
        <f t="shared" si="9"/>
        <v/>
      </c>
      <c r="BQ82" s="20" t="str">
        <f t="shared" ref="BQ82:BQ157" si="787">IF(OR(ISBLANK(Z82), ISBLANK(K82)), "", IFERROR(((Z82-K82)/K82)*100, ""))</f>
        <v/>
      </c>
      <c r="BR82" s="2"/>
      <c r="BS82" s="2"/>
      <c r="BT82" s="2"/>
      <c r="BU82" s="2"/>
      <c r="BV82" s="2"/>
      <c r="BW82" s="2"/>
    </row>
    <row r="83" spans="1:75" x14ac:dyDescent="0.25">
      <c r="A83" s="279"/>
      <c r="B83" s="276"/>
      <c r="C83" s="274"/>
      <c r="D83" s="50">
        <v>2</v>
      </c>
      <c r="E83" s="62"/>
      <c r="F83" s="64"/>
      <c r="G83" s="64"/>
      <c r="H83" s="64"/>
      <c r="I83" s="64"/>
      <c r="J83" s="64"/>
      <c r="K83" s="14"/>
      <c r="L83" s="14"/>
      <c r="M83" s="14"/>
      <c r="N83" s="14"/>
      <c r="O83" s="14"/>
      <c r="P83" s="14"/>
      <c r="Q83" s="14"/>
      <c r="R83" s="52"/>
      <c r="S83" s="52"/>
      <c r="T83" s="52"/>
      <c r="U83" s="52"/>
      <c r="V83" s="52"/>
      <c r="W83" s="52"/>
      <c r="X83" s="52"/>
      <c r="Y83" s="46" t="str">
        <f t="shared" si="782"/>
        <v/>
      </c>
      <c r="Z83" s="61"/>
      <c r="AA83" s="63"/>
      <c r="AB83" s="63"/>
      <c r="AC83" s="63"/>
      <c r="AD83" s="63"/>
      <c r="AE83" s="63"/>
      <c r="AF83" s="66"/>
      <c r="AG83" s="46" t="str">
        <f t="shared" si="715"/>
        <v/>
      </c>
      <c r="AH83" s="62"/>
      <c r="AI83" s="64"/>
      <c r="AJ83" s="64"/>
      <c r="AK83" s="64"/>
      <c r="AL83" s="64"/>
      <c r="AM83" s="64"/>
      <c r="AN83" s="67"/>
      <c r="AO83" s="46" t="str">
        <f t="shared" si="783"/>
        <v/>
      </c>
      <c r="AP83" s="8"/>
      <c r="AQ83" s="8"/>
      <c r="AR83" s="8"/>
      <c r="AS83" s="8"/>
      <c r="AT83" s="8"/>
      <c r="AU83" s="8"/>
      <c r="AV83" s="8"/>
      <c r="AW83" s="46" t="str">
        <f t="shared" si="784"/>
        <v/>
      </c>
      <c r="AX83" s="10"/>
      <c r="AY83" s="10"/>
      <c r="AZ83" s="10"/>
      <c r="BA83" s="10"/>
      <c r="BB83" s="10"/>
      <c r="BC83" s="10"/>
      <c r="BD83" s="10"/>
      <c r="BE83" s="46" t="str">
        <f t="shared" si="785"/>
        <v/>
      </c>
      <c r="BF83" s="12"/>
      <c r="BG83" s="12"/>
      <c r="BH83" s="12"/>
      <c r="BI83" s="12"/>
      <c r="BJ83" s="12"/>
      <c r="BK83" s="12"/>
      <c r="BL83" s="12"/>
      <c r="BM83" s="46" t="str">
        <f t="shared" si="786"/>
        <v/>
      </c>
      <c r="BN83" s="24">
        <f t="shared" si="716"/>
        <v>0</v>
      </c>
      <c r="BO83" s="50" t="str">
        <f t="shared" si="717"/>
        <v>Average</v>
      </c>
      <c r="BP83" s="20" t="str">
        <f t="shared" ref="BP83:BP158" si="788">IF(OR(ISBLANK(E83), ISBLANK(Z83)), "", IFERROR(((E83-Z83)/E83)*100, ""))</f>
        <v/>
      </c>
      <c r="BQ83" s="20" t="str">
        <f t="shared" si="787"/>
        <v/>
      </c>
      <c r="BR83" s="2"/>
      <c r="BS83" s="2"/>
      <c r="BT83" s="2"/>
      <c r="BU83" s="2"/>
      <c r="BV83" s="2"/>
      <c r="BW83" s="2"/>
    </row>
    <row r="84" spans="1:75" x14ac:dyDescent="0.25">
      <c r="A84" s="279"/>
      <c r="B84" s="276"/>
      <c r="C84" s="274"/>
      <c r="D84" s="50">
        <v>3</v>
      </c>
      <c r="E84" s="61"/>
      <c r="F84" s="63"/>
      <c r="G84" s="63"/>
      <c r="H84" s="63"/>
      <c r="I84" s="63"/>
      <c r="J84" s="63"/>
      <c r="K84" s="14"/>
      <c r="L84" s="14"/>
      <c r="M84" s="14"/>
      <c r="N84" s="14"/>
      <c r="O84" s="14"/>
      <c r="P84" s="14"/>
      <c r="Q84" s="14"/>
      <c r="R84" s="52"/>
      <c r="S84" s="52"/>
      <c r="T84" s="52"/>
      <c r="U84" s="52"/>
      <c r="V84" s="52"/>
      <c r="W84" s="52"/>
      <c r="X84" s="52"/>
      <c r="Y84" s="46" t="str">
        <f t="shared" si="782"/>
        <v/>
      </c>
      <c r="Z84" s="62"/>
      <c r="AA84" s="64"/>
      <c r="AB84" s="64"/>
      <c r="AC84" s="64"/>
      <c r="AD84" s="64"/>
      <c r="AE84" s="64"/>
      <c r="AF84" s="67"/>
      <c r="AG84" s="46" t="str">
        <f t="shared" si="715"/>
        <v/>
      </c>
      <c r="AH84" s="61"/>
      <c r="AI84" s="63"/>
      <c r="AJ84" s="63"/>
      <c r="AK84" s="63"/>
      <c r="AL84" s="63"/>
      <c r="AM84" s="63"/>
      <c r="AN84" s="66"/>
      <c r="AO84" s="46" t="str">
        <f t="shared" si="783"/>
        <v/>
      </c>
      <c r="AP84" s="8"/>
      <c r="AQ84" s="8"/>
      <c r="AR84" s="8"/>
      <c r="AS84" s="8"/>
      <c r="AT84" s="8"/>
      <c r="AU84" s="8"/>
      <c r="AV84" s="8"/>
      <c r="AW84" s="46" t="str">
        <f t="shared" si="784"/>
        <v/>
      </c>
      <c r="AX84" s="10"/>
      <c r="AY84" s="10"/>
      <c r="AZ84" s="10"/>
      <c r="BA84" s="10"/>
      <c r="BB84" s="10"/>
      <c r="BC84" s="10"/>
      <c r="BD84" s="10"/>
      <c r="BE84" s="46" t="str">
        <f t="shared" si="785"/>
        <v/>
      </c>
      <c r="BF84" s="12"/>
      <c r="BG84" s="12"/>
      <c r="BH84" s="12"/>
      <c r="BI84" s="12"/>
      <c r="BJ84" s="12"/>
      <c r="BK84" s="12"/>
      <c r="BL84" s="12"/>
      <c r="BM84" s="46" t="str">
        <f t="shared" si="786"/>
        <v/>
      </c>
      <c r="BN84" s="24">
        <f t="shared" si="716"/>
        <v>0</v>
      </c>
      <c r="BO84" s="50" t="str">
        <f t="shared" si="717"/>
        <v>Average</v>
      </c>
      <c r="BP84" s="20" t="str">
        <f t="shared" si="788"/>
        <v/>
      </c>
      <c r="BQ84" s="20" t="str">
        <f t="shared" si="787"/>
        <v/>
      </c>
      <c r="BR84" s="2"/>
      <c r="BS84" s="2"/>
      <c r="BT84" s="2"/>
      <c r="BU84" s="2"/>
      <c r="BV84" s="2"/>
      <c r="BW84" s="2"/>
    </row>
    <row r="85" spans="1:75" x14ac:dyDescent="0.25">
      <c r="A85" s="279"/>
      <c r="B85" s="276"/>
      <c r="C85" s="274"/>
      <c r="D85" s="50">
        <v>4</v>
      </c>
      <c r="E85" s="62"/>
      <c r="F85" s="64"/>
      <c r="G85" s="64"/>
      <c r="H85" s="64"/>
      <c r="I85" s="64"/>
      <c r="J85" s="64"/>
      <c r="K85" s="14"/>
      <c r="L85" s="14"/>
      <c r="M85" s="14"/>
      <c r="N85" s="14"/>
      <c r="O85" s="14"/>
      <c r="P85" s="14"/>
      <c r="Q85" s="14"/>
      <c r="R85" s="52"/>
      <c r="S85" s="52"/>
      <c r="T85" s="52"/>
      <c r="U85" s="52"/>
      <c r="V85" s="52"/>
      <c r="W85" s="52"/>
      <c r="X85" s="52"/>
      <c r="Y85" s="46" t="str">
        <f t="shared" si="782"/>
        <v/>
      </c>
      <c r="Z85" s="61"/>
      <c r="AA85" s="63"/>
      <c r="AB85" s="63"/>
      <c r="AC85" s="63"/>
      <c r="AD85" s="63"/>
      <c r="AE85" s="63"/>
      <c r="AF85" s="66"/>
      <c r="AG85" s="46" t="str">
        <f t="shared" si="715"/>
        <v/>
      </c>
      <c r="AH85" s="62"/>
      <c r="AI85" s="64"/>
      <c r="AJ85" s="64"/>
      <c r="AK85" s="64"/>
      <c r="AL85" s="64"/>
      <c r="AM85" s="64"/>
      <c r="AN85" s="67"/>
      <c r="AO85" s="46" t="str">
        <f t="shared" si="783"/>
        <v/>
      </c>
      <c r="AP85" s="8"/>
      <c r="AQ85" s="8"/>
      <c r="AR85" s="8"/>
      <c r="AS85" s="8"/>
      <c r="AT85" s="8"/>
      <c r="AU85" s="8"/>
      <c r="AV85" s="8"/>
      <c r="AW85" s="46" t="str">
        <f t="shared" si="784"/>
        <v/>
      </c>
      <c r="AX85" s="10"/>
      <c r="AY85" s="10"/>
      <c r="AZ85" s="10"/>
      <c r="BA85" s="10"/>
      <c r="BB85" s="10"/>
      <c r="BC85" s="10"/>
      <c r="BD85" s="10"/>
      <c r="BE85" s="46" t="str">
        <f t="shared" si="785"/>
        <v/>
      </c>
      <c r="BF85" s="12"/>
      <c r="BG85" s="12"/>
      <c r="BH85" s="12"/>
      <c r="BI85" s="12"/>
      <c r="BJ85" s="12"/>
      <c r="BK85" s="12"/>
      <c r="BL85" s="12"/>
      <c r="BM85" s="46" t="str">
        <f t="shared" si="786"/>
        <v/>
      </c>
      <c r="BN85" s="24">
        <f t="shared" si="716"/>
        <v>0</v>
      </c>
      <c r="BO85" s="50" t="str">
        <f t="shared" si="717"/>
        <v>Average</v>
      </c>
      <c r="BP85" s="20" t="str">
        <f t="shared" si="788"/>
        <v/>
      </c>
      <c r="BQ85" s="20" t="str">
        <f t="shared" si="787"/>
        <v/>
      </c>
      <c r="BR85" s="2"/>
      <c r="BS85" s="2"/>
      <c r="BT85" s="2"/>
      <c r="BU85" s="2"/>
      <c r="BV85" s="2"/>
      <c r="BW85" s="2"/>
    </row>
    <row r="86" spans="1:75" x14ac:dyDescent="0.25">
      <c r="A86" s="279"/>
      <c r="B86" s="276"/>
      <c r="C86" s="274"/>
      <c r="D86" s="50">
        <v>5</v>
      </c>
      <c r="E86" s="61"/>
      <c r="F86" s="63"/>
      <c r="G86" s="63"/>
      <c r="H86" s="63"/>
      <c r="I86" s="63"/>
      <c r="J86" s="63"/>
      <c r="K86" s="14"/>
      <c r="L86" s="14"/>
      <c r="M86" s="14"/>
      <c r="N86" s="14"/>
      <c r="O86" s="14"/>
      <c r="P86" s="14"/>
      <c r="Q86" s="14"/>
      <c r="R86" s="52"/>
      <c r="S86" s="52"/>
      <c r="T86" s="52"/>
      <c r="U86" s="52"/>
      <c r="V86" s="52"/>
      <c r="W86" s="52"/>
      <c r="X86" s="52"/>
      <c r="Y86" s="46" t="str">
        <f t="shared" si="782"/>
        <v/>
      </c>
      <c r="Z86" s="62"/>
      <c r="AA86" s="64"/>
      <c r="AB86" s="64"/>
      <c r="AC86" s="64"/>
      <c r="AD86" s="64"/>
      <c r="AE86" s="64"/>
      <c r="AF86" s="67"/>
      <c r="AG86" s="46" t="str">
        <f>IF(OR(ISBLANK(Z86), ISBLANK(BN86)), "", 100*((Z86-BN86)/BN86))</f>
        <v/>
      </c>
      <c r="AH86" s="61"/>
      <c r="AI86" s="63"/>
      <c r="AJ86" s="63"/>
      <c r="AK86" s="63"/>
      <c r="AL86" s="63"/>
      <c r="AM86" s="63"/>
      <c r="AN86" s="66"/>
      <c r="AO86" s="46" t="str">
        <f t="shared" si="783"/>
        <v/>
      </c>
      <c r="AP86" s="8"/>
      <c r="AQ86" s="8"/>
      <c r="AR86" s="8"/>
      <c r="AS86" s="8"/>
      <c r="AT86" s="8"/>
      <c r="AU86" s="8"/>
      <c r="AV86" s="8"/>
      <c r="AW86" s="46" t="str">
        <f t="shared" si="784"/>
        <v/>
      </c>
      <c r="AX86" s="10"/>
      <c r="AY86" s="10"/>
      <c r="AZ86" s="10"/>
      <c r="BA86" s="10"/>
      <c r="BB86" s="10"/>
      <c r="BC86" s="10"/>
      <c r="BD86" s="10"/>
      <c r="BE86" s="46" t="str">
        <f t="shared" si="785"/>
        <v/>
      </c>
      <c r="BF86" s="12"/>
      <c r="BG86" s="12"/>
      <c r="BH86" s="12"/>
      <c r="BI86" s="12"/>
      <c r="BJ86" s="12"/>
      <c r="BK86" s="12"/>
      <c r="BL86" s="12"/>
      <c r="BM86" s="46" t="str">
        <f t="shared" si="786"/>
        <v/>
      </c>
      <c r="BN86" s="24">
        <f t="shared" si="716"/>
        <v>0</v>
      </c>
      <c r="BO86" s="50" t="str">
        <f t="shared" si="717"/>
        <v>Average</v>
      </c>
      <c r="BP86" s="20" t="str">
        <f t="shared" si="788"/>
        <v/>
      </c>
      <c r="BQ86" s="20" t="str">
        <f t="shared" si="787"/>
        <v/>
      </c>
      <c r="BR86" s="2"/>
      <c r="BS86" s="2"/>
      <c r="BT86" s="2"/>
      <c r="BU86" s="2"/>
      <c r="BV86" s="2"/>
      <c r="BW86" s="2"/>
    </row>
    <row r="87" spans="1:75" x14ac:dyDescent="0.25">
      <c r="A87" s="279"/>
      <c r="B87" s="276"/>
      <c r="C87" s="275"/>
      <c r="D87" s="50" t="s">
        <v>23</v>
      </c>
      <c r="E87" s="82" t="str">
        <f>IFERROR(AVERAGE(E82:E86),"")</f>
        <v/>
      </c>
      <c r="F87" s="82" t="str">
        <f t="shared" ref="F87" si="789">IFERROR(AVERAGE(F82:F86),"")</f>
        <v/>
      </c>
      <c r="G87" s="82" t="str">
        <f t="shared" ref="G87" si="790">IFERROR(AVERAGE(G82:G86),"")</f>
        <v/>
      </c>
      <c r="H87" s="82" t="str">
        <f t="shared" ref="H87" si="791">IFERROR(AVERAGE(H82:H86),"")</f>
        <v/>
      </c>
      <c r="I87" s="82" t="str">
        <f t="shared" ref="I87" si="792">IFERROR(AVERAGE(I82:I86),"")</f>
        <v/>
      </c>
      <c r="J87" s="82" t="str">
        <f t="shared" ref="J87" si="793">IFERROR(AVERAGE(J82:J86),"")</f>
        <v/>
      </c>
      <c r="K87" s="82" t="str">
        <f t="shared" ref="K87" si="794">IFERROR(AVERAGE(K82:K86),"")</f>
        <v/>
      </c>
      <c r="L87" s="82" t="str">
        <f t="shared" ref="L87" si="795">IFERROR(AVERAGE(L82:L86),"")</f>
        <v/>
      </c>
      <c r="M87" s="82" t="str">
        <f t="shared" ref="M87" si="796">IFERROR(AVERAGE(M82:M86),"")</f>
        <v/>
      </c>
      <c r="N87" s="82" t="str">
        <f t="shared" ref="N87" si="797">IFERROR(AVERAGE(N82:N86),"")</f>
        <v/>
      </c>
      <c r="O87" s="82" t="str">
        <f t="shared" ref="O87" si="798">IFERROR(AVERAGE(O82:O86),"")</f>
        <v/>
      </c>
      <c r="P87" s="82" t="str">
        <f t="shared" ref="P87" si="799">IFERROR(AVERAGE(P82:P86),"")</f>
        <v/>
      </c>
      <c r="Q87" s="82" t="str">
        <f t="shared" ref="Q87" si="800">IFERROR(AVERAGE(Q82:Q86),"")</f>
        <v/>
      </c>
      <c r="R87" s="82" t="str">
        <f t="shared" ref="R87" si="801">IFERROR(AVERAGE(R82:R86),"")</f>
        <v/>
      </c>
      <c r="S87" s="82" t="str">
        <f t="shared" ref="S87" si="802">IFERROR(AVERAGE(S82:S86),"")</f>
        <v/>
      </c>
      <c r="T87" s="82" t="str">
        <f t="shared" ref="T87" si="803">IFERROR(AVERAGE(T82:T86),"")</f>
        <v/>
      </c>
      <c r="U87" s="82" t="str">
        <f t="shared" ref="U87" si="804">IFERROR(AVERAGE(U82:U86),"")</f>
        <v/>
      </c>
      <c r="V87" s="82" t="str">
        <f t="shared" ref="V87" si="805">IFERROR(AVERAGE(V82:V86),"")</f>
        <v/>
      </c>
      <c r="W87" s="82" t="str">
        <f t="shared" ref="W87" si="806">IFERROR(AVERAGE(W82:W86),"")</f>
        <v/>
      </c>
      <c r="X87" s="82" t="str">
        <f t="shared" ref="X87" si="807">IFERROR(AVERAGE(X82:X86),"")</f>
        <v/>
      </c>
      <c r="Y87" s="82" t="str">
        <f t="shared" ref="Y87" si="808">IFERROR(AVERAGE(Y82:Y86),"")</f>
        <v/>
      </c>
      <c r="Z87" s="82" t="str">
        <f t="shared" ref="Z87" si="809">IFERROR(AVERAGE(Z82:Z86),"")</f>
        <v/>
      </c>
      <c r="AA87" s="82" t="str">
        <f t="shared" ref="AA87" si="810">IFERROR(AVERAGE(AA82:AA86),"")</f>
        <v/>
      </c>
      <c r="AB87" s="82" t="str">
        <f t="shared" ref="AB87" si="811">IFERROR(AVERAGE(AB82:AB86),"")</f>
        <v/>
      </c>
      <c r="AC87" s="82" t="str">
        <f t="shared" ref="AC87" si="812">IFERROR(AVERAGE(AC82:AC86),"")</f>
        <v/>
      </c>
      <c r="AD87" s="82" t="str">
        <f t="shared" ref="AD87" si="813">IFERROR(AVERAGE(AD82:AD86),"")</f>
        <v/>
      </c>
      <c r="AE87" s="82" t="str">
        <f t="shared" ref="AE87" si="814">IFERROR(AVERAGE(AE82:AE86),"")</f>
        <v/>
      </c>
      <c r="AF87" s="82" t="str">
        <f t="shared" ref="AF87" si="815">IFERROR(AVERAGE(AF82:AF86),"")</f>
        <v/>
      </c>
      <c r="AG87" s="82" t="str">
        <f t="shared" ref="AG87" si="816">IFERROR(AVERAGE(AG82:AG86),"")</f>
        <v/>
      </c>
      <c r="AH87" s="82" t="str">
        <f t="shared" ref="AH87" si="817">IFERROR(AVERAGE(AH82:AH86),"")</f>
        <v/>
      </c>
      <c r="AI87" s="82" t="str">
        <f t="shared" ref="AI87" si="818">IFERROR(AVERAGE(AI82:AI86),"")</f>
        <v/>
      </c>
      <c r="AJ87" s="82" t="str">
        <f t="shared" ref="AJ87" si="819">IFERROR(AVERAGE(AJ82:AJ86),"")</f>
        <v/>
      </c>
      <c r="AK87" s="82" t="str">
        <f t="shared" ref="AK87" si="820">IFERROR(AVERAGE(AK82:AK86),"")</f>
        <v/>
      </c>
      <c r="AL87" s="82" t="str">
        <f t="shared" ref="AL87" si="821">IFERROR(AVERAGE(AL82:AL86),"")</f>
        <v/>
      </c>
      <c r="AM87" s="82" t="str">
        <f t="shared" ref="AM87" si="822">IFERROR(AVERAGE(AM82:AM86),"")</f>
        <v/>
      </c>
      <c r="AN87" s="82" t="str">
        <f t="shared" ref="AN87" si="823">IFERROR(AVERAGE(AN82:AN86),"")</f>
        <v/>
      </c>
      <c r="AO87" s="82" t="str">
        <f t="shared" ref="AO87" si="824">IFERROR(AVERAGE(AO82:AO86),"")</f>
        <v/>
      </c>
      <c r="AP87" s="82" t="str">
        <f t="shared" ref="AP87" si="825">IFERROR(AVERAGE(AP82:AP86),"")</f>
        <v/>
      </c>
      <c r="AQ87" s="82" t="str">
        <f t="shared" ref="AQ87" si="826">IFERROR(AVERAGE(AQ82:AQ86),"")</f>
        <v/>
      </c>
      <c r="AR87" s="82" t="str">
        <f t="shared" ref="AR87" si="827">IFERROR(AVERAGE(AR82:AR86),"")</f>
        <v/>
      </c>
      <c r="AS87" s="82" t="str">
        <f t="shared" ref="AS87" si="828">IFERROR(AVERAGE(AS82:AS86),"")</f>
        <v/>
      </c>
      <c r="AT87" s="82" t="str">
        <f t="shared" ref="AT87" si="829">IFERROR(AVERAGE(AT82:AT86),"")</f>
        <v/>
      </c>
      <c r="AU87" s="82" t="str">
        <f t="shared" ref="AU87" si="830">IFERROR(AVERAGE(AU82:AU86),"")</f>
        <v/>
      </c>
      <c r="AV87" s="82" t="str">
        <f t="shared" ref="AV87" si="831">IFERROR(AVERAGE(AV82:AV86),"")</f>
        <v/>
      </c>
      <c r="AW87" s="82" t="str">
        <f t="shared" ref="AW87" si="832">IFERROR(AVERAGE(AW82:AW86),"")</f>
        <v/>
      </c>
      <c r="AX87" s="82" t="str">
        <f t="shared" ref="AX87" si="833">IFERROR(AVERAGE(AX82:AX86),"")</f>
        <v/>
      </c>
      <c r="AY87" s="82" t="str">
        <f t="shared" ref="AY87" si="834">IFERROR(AVERAGE(AY82:AY86),"")</f>
        <v/>
      </c>
      <c r="AZ87" s="82" t="str">
        <f t="shared" ref="AZ87" si="835">IFERROR(AVERAGE(AZ82:AZ86),"")</f>
        <v/>
      </c>
      <c r="BA87" s="82" t="str">
        <f t="shared" ref="BA87" si="836">IFERROR(AVERAGE(BA82:BA86),"")</f>
        <v/>
      </c>
      <c r="BB87" s="82" t="str">
        <f t="shared" ref="BB87" si="837">IFERROR(AVERAGE(BB82:BB86),"")</f>
        <v/>
      </c>
      <c r="BC87" s="82" t="str">
        <f t="shared" ref="BC87" si="838">IFERROR(AVERAGE(BC82:BC86),"")</f>
        <v/>
      </c>
      <c r="BD87" s="82" t="str">
        <f t="shared" ref="BD87" si="839">IFERROR(AVERAGE(BD82:BD86),"")</f>
        <v/>
      </c>
      <c r="BE87" s="82" t="str">
        <f t="shared" ref="BE87" si="840">IFERROR(AVERAGE(BE82:BE86),"")</f>
        <v/>
      </c>
      <c r="BF87" s="82" t="str">
        <f t="shared" ref="BF87" si="841">IFERROR(AVERAGE(BF82:BF86),"")</f>
        <v/>
      </c>
      <c r="BG87" s="82" t="str">
        <f t="shared" ref="BG87" si="842">IFERROR(AVERAGE(BG82:BG86),"")</f>
        <v/>
      </c>
      <c r="BH87" s="82" t="str">
        <f t="shared" ref="BH87" si="843">IFERROR(AVERAGE(BH82:BH86),"")</f>
        <v/>
      </c>
      <c r="BI87" s="82" t="str">
        <f t="shared" ref="BI87" si="844">IFERROR(AVERAGE(BI82:BI86),"")</f>
        <v/>
      </c>
      <c r="BJ87" s="82" t="str">
        <f t="shared" ref="BJ87" si="845">IFERROR(AVERAGE(BJ82:BJ86),"")</f>
        <v/>
      </c>
      <c r="BK87" s="82" t="str">
        <f t="shared" ref="BK87" si="846">IFERROR(AVERAGE(BK82:BK86),"")</f>
        <v/>
      </c>
      <c r="BL87" s="82" t="str">
        <f t="shared" ref="BL87" si="847">IFERROR(AVERAGE(BL82:BL86),"")</f>
        <v/>
      </c>
      <c r="BM87" s="82" t="str">
        <f t="shared" ref="BM87" si="848">IFERROR(AVERAGE(BM82:BM86),"")</f>
        <v/>
      </c>
      <c r="BN87" s="82">
        <f t="shared" ref="BN87" si="849">IFERROR(AVERAGE(BN82:BN86),"")</f>
        <v>0</v>
      </c>
      <c r="BO87" s="82" t="str">
        <f t="shared" ref="BO87" si="850">IFERROR(AVERAGE(BO82:BO86),"")</f>
        <v/>
      </c>
      <c r="BP87" s="82" t="str">
        <f t="shared" ref="BP87" si="851">IFERROR(AVERAGE(BP82:BP86),"")</f>
        <v/>
      </c>
      <c r="BQ87" s="82" t="str">
        <f t="shared" ref="BQ87" si="852">IFERROR(AVERAGE(BQ82:BQ86),"")</f>
        <v/>
      </c>
      <c r="BR87" s="2"/>
      <c r="BS87" s="2"/>
      <c r="BT87" s="2"/>
      <c r="BU87" s="2"/>
      <c r="BV87" s="2"/>
      <c r="BW87" s="2"/>
    </row>
    <row r="88" spans="1:75" x14ac:dyDescent="0.25">
      <c r="A88" s="279"/>
      <c r="B88" s="276"/>
      <c r="C88" s="273">
        <v>15</v>
      </c>
      <c r="D88" s="50">
        <v>1</v>
      </c>
      <c r="E88" s="61"/>
      <c r="F88" s="63"/>
      <c r="G88" s="63"/>
      <c r="H88" s="63"/>
      <c r="I88" s="63"/>
      <c r="J88" s="63"/>
      <c r="K88" s="14"/>
      <c r="L88" s="14"/>
      <c r="M88" s="14"/>
      <c r="N88" s="14"/>
      <c r="O88" s="14"/>
      <c r="P88" s="14"/>
      <c r="Q88" s="14"/>
      <c r="R88" s="52"/>
      <c r="S88" s="52"/>
      <c r="T88" s="52"/>
      <c r="U88" s="52"/>
      <c r="V88" s="52"/>
      <c r="W88" s="52"/>
      <c r="X88" s="52"/>
      <c r="Y88" s="46" t="str">
        <f t="shared" si="782"/>
        <v/>
      </c>
      <c r="Z88" s="61"/>
      <c r="AA88" s="63"/>
      <c r="AB88" s="63"/>
      <c r="AC88" s="63"/>
      <c r="AD88" s="63"/>
      <c r="AE88" s="63"/>
      <c r="AF88" s="66"/>
      <c r="AG88" s="46" t="str">
        <f t="shared" ref="AG88:AG163" si="853">IF(OR(ISBLANK(Z88), ISBLANK(BN88)), "", 100*((Z88-BN88)/BN88))</f>
        <v/>
      </c>
      <c r="AH88" s="61"/>
      <c r="AI88" s="63"/>
      <c r="AJ88" s="63"/>
      <c r="AK88" s="63"/>
      <c r="AL88" s="63"/>
      <c r="AM88" s="63"/>
      <c r="AN88" s="66"/>
      <c r="AO88" s="46" t="str">
        <f t="shared" si="783"/>
        <v/>
      </c>
      <c r="AP88" s="8"/>
      <c r="AQ88" s="8"/>
      <c r="AR88" s="8"/>
      <c r="AS88" s="8"/>
      <c r="AT88" s="8"/>
      <c r="AU88" s="8"/>
      <c r="AV88" s="8"/>
      <c r="AW88" s="46" t="str">
        <f t="shared" si="784"/>
        <v/>
      </c>
      <c r="AX88" s="10"/>
      <c r="AY88" s="10"/>
      <c r="AZ88" s="10"/>
      <c r="BA88" s="10"/>
      <c r="BB88" s="10"/>
      <c r="BC88" s="10"/>
      <c r="BD88" s="10"/>
      <c r="BE88" s="46" t="str">
        <f t="shared" si="785"/>
        <v/>
      </c>
      <c r="BF88" s="12"/>
      <c r="BG88" s="12"/>
      <c r="BH88" s="12"/>
      <c r="BI88" s="12"/>
      <c r="BJ88" s="12"/>
      <c r="BK88" s="12"/>
      <c r="BL88" s="12"/>
      <c r="BM88" s="46" t="str">
        <f t="shared" si="786"/>
        <v/>
      </c>
      <c r="BN88" s="24">
        <f t="shared" si="716"/>
        <v>0</v>
      </c>
      <c r="BO88" s="50" t="str">
        <f t="shared" si="717"/>
        <v>Average</v>
      </c>
      <c r="BP88" s="20" t="str">
        <f t="shared" si="788"/>
        <v/>
      </c>
      <c r="BQ88" s="20" t="str">
        <f t="shared" si="787"/>
        <v/>
      </c>
      <c r="BR88" s="2"/>
      <c r="BS88" s="2"/>
      <c r="BT88" s="2"/>
      <c r="BU88" s="2"/>
      <c r="BV88" s="2"/>
      <c r="BW88" s="2"/>
    </row>
    <row r="89" spans="1:75" x14ac:dyDescent="0.25">
      <c r="A89" s="279"/>
      <c r="B89" s="276"/>
      <c r="C89" s="274"/>
      <c r="D89" s="50">
        <v>2</v>
      </c>
      <c r="E89" s="62"/>
      <c r="F89" s="64"/>
      <c r="G89" s="64"/>
      <c r="H89" s="64"/>
      <c r="I89" s="64"/>
      <c r="J89" s="64"/>
      <c r="K89" s="14"/>
      <c r="L89" s="14"/>
      <c r="M89" s="14"/>
      <c r="N89" s="14"/>
      <c r="O89" s="14"/>
      <c r="P89" s="14"/>
      <c r="Q89" s="14"/>
      <c r="R89" s="52"/>
      <c r="S89" s="52"/>
      <c r="T89" s="52"/>
      <c r="U89" s="52"/>
      <c r="V89" s="52"/>
      <c r="W89" s="52"/>
      <c r="X89" s="52"/>
      <c r="Y89" s="46" t="str">
        <f t="shared" si="782"/>
        <v/>
      </c>
      <c r="Z89" s="62"/>
      <c r="AA89" s="64"/>
      <c r="AB89" s="64"/>
      <c r="AC89" s="64"/>
      <c r="AD89" s="64"/>
      <c r="AE89" s="64"/>
      <c r="AF89" s="67"/>
      <c r="AG89" s="46" t="str">
        <f t="shared" si="853"/>
        <v/>
      </c>
      <c r="AH89" s="62"/>
      <c r="AI89" s="64"/>
      <c r="AJ89" s="64"/>
      <c r="AK89" s="64"/>
      <c r="AL89" s="64"/>
      <c r="AM89" s="64"/>
      <c r="AN89" s="67"/>
      <c r="AO89" s="46" t="str">
        <f t="shared" si="783"/>
        <v/>
      </c>
      <c r="AP89" s="8"/>
      <c r="AQ89" s="8"/>
      <c r="AR89" s="8"/>
      <c r="AS89" s="8"/>
      <c r="AT89" s="8"/>
      <c r="AU89" s="8"/>
      <c r="AV89" s="8"/>
      <c r="AW89" s="46" t="str">
        <f t="shared" si="784"/>
        <v/>
      </c>
      <c r="AX89" s="10"/>
      <c r="AY89" s="10"/>
      <c r="AZ89" s="10"/>
      <c r="BA89" s="10"/>
      <c r="BB89" s="10"/>
      <c r="BC89" s="10"/>
      <c r="BD89" s="10"/>
      <c r="BE89" s="46" t="str">
        <f t="shared" si="785"/>
        <v/>
      </c>
      <c r="BF89" s="12"/>
      <c r="BG89" s="12"/>
      <c r="BH89" s="12"/>
      <c r="BI89" s="12"/>
      <c r="BJ89" s="12"/>
      <c r="BK89" s="12"/>
      <c r="BL89" s="12"/>
      <c r="BM89" s="46" t="str">
        <f t="shared" si="786"/>
        <v/>
      </c>
      <c r="BN89" s="24">
        <f t="shared" si="716"/>
        <v>0</v>
      </c>
      <c r="BO89" s="50" t="str">
        <f t="shared" si="717"/>
        <v>Average</v>
      </c>
      <c r="BP89" s="20" t="str">
        <f t="shared" si="788"/>
        <v/>
      </c>
      <c r="BQ89" s="20" t="str">
        <f t="shared" si="787"/>
        <v/>
      </c>
      <c r="BR89" s="2"/>
      <c r="BS89" s="2"/>
      <c r="BT89" s="2"/>
      <c r="BU89" s="2"/>
      <c r="BV89" s="2"/>
      <c r="BW89" s="2"/>
    </row>
    <row r="90" spans="1:75" x14ac:dyDescent="0.25">
      <c r="A90" s="279"/>
      <c r="B90" s="276"/>
      <c r="C90" s="274"/>
      <c r="D90" s="50">
        <v>3</v>
      </c>
      <c r="E90" s="61"/>
      <c r="F90" s="63"/>
      <c r="G90" s="63"/>
      <c r="H90" s="63"/>
      <c r="I90" s="63"/>
      <c r="J90" s="63"/>
      <c r="K90" s="14"/>
      <c r="L90" s="14"/>
      <c r="M90" s="14"/>
      <c r="N90" s="14"/>
      <c r="O90" s="14"/>
      <c r="P90" s="14"/>
      <c r="Q90" s="14"/>
      <c r="R90" s="52"/>
      <c r="S90" s="52"/>
      <c r="T90" s="52"/>
      <c r="U90" s="52"/>
      <c r="V90" s="52"/>
      <c r="W90" s="52"/>
      <c r="X90" s="52"/>
      <c r="Y90" s="46" t="str">
        <f t="shared" si="782"/>
        <v/>
      </c>
      <c r="Z90" s="61"/>
      <c r="AA90" s="63"/>
      <c r="AB90" s="63"/>
      <c r="AC90" s="63"/>
      <c r="AD90" s="63"/>
      <c r="AE90" s="63"/>
      <c r="AF90" s="66"/>
      <c r="AG90" s="46" t="str">
        <f t="shared" si="853"/>
        <v/>
      </c>
      <c r="AH90" s="61"/>
      <c r="AI90" s="63"/>
      <c r="AJ90" s="63"/>
      <c r="AK90" s="63"/>
      <c r="AL90" s="63"/>
      <c r="AM90" s="63"/>
      <c r="AN90" s="66"/>
      <c r="AO90" s="46" t="str">
        <f t="shared" si="783"/>
        <v/>
      </c>
      <c r="AP90" s="8"/>
      <c r="AQ90" s="8"/>
      <c r="AR90" s="8"/>
      <c r="AS90" s="8"/>
      <c r="AT90" s="8"/>
      <c r="AU90" s="8"/>
      <c r="AV90" s="8"/>
      <c r="AW90" s="46" t="str">
        <f t="shared" si="784"/>
        <v/>
      </c>
      <c r="AX90" s="10"/>
      <c r="AY90" s="10"/>
      <c r="AZ90" s="10"/>
      <c r="BA90" s="10"/>
      <c r="BB90" s="10"/>
      <c r="BC90" s="10"/>
      <c r="BD90" s="10"/>
      <c r="BE90" s="46" t="str">
        <f t="shared" si="785"/>
        <v/>
      </c>
      <c r="BF90" s="12"/>
      <c r="BG90" s="12"/>
      <c r="BH90" s="12"/>
      <c r="BI90" s="12"/>
      <c r="BJ90" s="12"/>
      <c r="BK90" s="12"/>
      <c r="BL90" s="12"/>
      <c r="BM90" s="46" t="str">
        <f t="shared" si="786"/>
        <v/>
      </c>
      <c r="BN90" s="24">
        <f t="shared" si="716"/>
        <v>0</v>
      </c>
      <c r="BO90" s="50" t="str">
        <f t="shared" si="717"/>
        <v>Average</v>
      </c>
      <c r="BP90" s="20" t="str">
        <f t="shared" si="788"/>
        <v/>
      </c>
      <c r="BQ90" s="20" t="str">
        <f t="shared" si="787"/>
        <v/>
      </c>
      <c r="BR90" s="2"/>
      <c r="BS90" s="2"/>
      <c r="BT90" s="2"/>
      <c r="BU90" s="2"/>
      <c r="BV90" s="2"/>
      <c r="BW90" s="2"/>
    </row>
    <row r="91" spans="1:75" x14ac:dyDescent="0.25">
      <c r="A91" s="279"/>
      <c r="B91" s="276"/>
      <c r="C91" s="274"/>
      <c r="D91" s="50">
        <v>4</v>
      </c>
      <c r="E91" s="62"/>
      <c r="F91" s="64"/>
      <c r="G91" s="64"/>
      <c r="H91" s="64"/>
      <c r="I91" s="64"/>
      <c r="J91" s="64"/>
      <c r="K91" s="14"/>
      <c r="L91" s="14"/>
      <c r="M91" s="14"/>
      <c r="N91" s="14"/>
      <c r="O91" s="14"/>
      <c r="P91" s="14"/>
      <c r="Q91" s="14"/>
      <c r="R91" s="52"/>
      <c r="S91" s="52"/>
      <c r="T91" s="52"/>
      <c r="U91" s="52"/>
      <c r="V91" s="52"/>
      <c r="W91" s="52"/>
      <c r="X91" s="52"/>
      <c r="Y91" s="46" t="str">
        <f t="shared" si="782"/>
        <v/>
      </c>
      <c r="Z91" s="62"/>
      <c r="AA91" s="64"/>
      <c r="AB91" s="64"/>
      <c r="AC91" s="64"/>
      <c r="AD91" s="64"/>
      <c r="AE91" s="64"/>
      <c r="AF91" s="67"/>
      <c r="AG91" s="46" t="str">
        <f t="shared" si="853"/>
        <v/>
      </c>
      <c r="AH91" s="62"/>
      <c r="AI91" s="64"/>
      <c r="AJ91" s="64"/>
      <c r="AK91" s="64"/>
      <c r="AL91" s="64"/>
      <c r="AM91" s="64"/>
      <c r="AN91" s="67"/>
      <c r="AO91" s="46" t="str">
        <f t="shared" si="783"/>
        <v/>
      </c>
      <c r="AP91" s="8"/>
      <c r="AQ91" s="8"/>
      <c r="AR91" s="8"/>
      <c r="AS91" s="8"/>
      <c r="AT91" s="8"/>
      <c r="AU91" s="8"/>
      <c r="AV91" s="8"/>
      <c r="AW91" s="46" t="str">
        <f t="shared" si="784"/>
        <v/>
      </c>
      <c r="AX91" s="10"/>
      <c r="AY91" s="10"/>
      <c r="AZ91" s="10"/>
      <c r="BA91" s="10"/>
      <c r="BB91" s="10"/>
      <c r="BC91" s="10"/>
      <c r="BD91" s="10"/>
      <c r="BE91" s="46" t="str">
        <f t="shared" si="785"/>
        <v/>
      </c>
      <c r="BF91" s="12"/>
      <c r="BG91" s="12"/>
      <c r="BH91" s="12"/>
      <c r="BI91" s="12"/>
      <c r="BJ91" s="12"/>
      <c r="BK91" s="12"/>
      <c r="BL91" s="12"/>
      <c r="BM91" s="46" t="str">
        <f t="shared" si="786"/>
        <v/>
      </c>
      <c r="BN91" s="24">
        <f t="shared" si="716"/>
        <v>0</v>
      </c>
      <c r="BO91" s="50" t="str">
        <f t="shared" si="717"/>
        <v>Average</v>
      </c>
      <c r="BP91" s="20" t="str">
        <f t="shared" si="788"/>
        <v/>
      </c>
      <c r="BQ91" s="20" t="str">
        <f t="shared" si="787"/>
        <v/>
      </c>
      <c r="BR91" s="2"/>
      <c r="BS91" s="2"/>
      <c r="BT91" s="2"/>
      <c r="BU91" s="2"/>
      <c r="BV91" s="2"/>
      <c r="BW91" s="2"/>
    </row>
    <row r="92" spans="1:75" x14ac:dyDescent="0.25">
      <c r="A92" s="279"/>
      <c r="B92" s="276"/>
      <c r="C92" s="274"/>
      <c r="D92" s="50">
        <v>5</v>
      </c>
      <c r="E92" s="61"/>
      <c r="F92" s="63"/>
      <c r="G92" s="63"/>
      <c r="H92" s="63"/>
      <c r="I92" s="63"/>
      <c r="J92" s="63"/>
      <c r="K92" s="14"/>
      <c r="L92" s="14"/>
      <c r="M92" s="14"/>
      <c r="N92" s="14"/>
      <c r="O92" s="14"/>
      <c r="P92" s="14"/>
      <c r="Q92" s="14"/>
      <c r="R92" s="52"/>
      <c r="S92" s="52"/>
      <c r="T92" s="52"/>
      <c r="U92" s="52"/>
      <c r="V92" s="52"/>
      <c r="W92" s="52"/>
      <c r="X92" s="52"/>
      <c r="Y92" s="46" t="str">
        <f t="shared" si="782"/>
        <v/>
      </c>
      <c r="Z92" s="61"/>
      <c r="AA92" s="63"/>
      <c r="AB92" s="63"/>
      <c r="AC92" s="63"/>
      <c r="AD92" s="63"/>
      <c r="AE92" s="63"/>
      <c r="AF92" s="66"/>
      <c r="AG92" s="46" t="str">
        <f t="shared" si="853"/>
        <v/>
      </c>
      <c r="AH92" s="61"/>
      <c r="AI92" s="63"/>
      <c r="AJ92" s="63"/>
      <c r="AK92" s="63"/>
      <c r="AL92" s="63"/>
      <c r="AM92" s="63"/>
      <c r="AN92" s="66"/>
      <c r="AO92" s="46" t="str">
        <f t="shared" si="783"/>
        <v/>
      </c>
      <c r="AP92" s="8"/>
      <c r="AQ92" s="8"/>
      <c r="AR92" s="8"/>
      <c r="AS92" s="8"/>
      <c r="AT92" s="8"/>
      <c r="AU92" s="8"/>
      <c r="AV92" s="8"/>
      <c r="AW92" s="46" t="str">
        <f t="shared" si="784"/>
        <v/>
      </c>
      <c r="AX92" s="10"/>
      <c r="AY92" s="10"/>
      <c r="AZ92" s="10"/>
      <c r="BA92" s="10"/>
      <c r="BB92" s="10"/>
      <c r="BC92" s="10"/>
      <c r="BD92" s="10"/>
      <c r="BE92" s="46" t="str">
        <f t="shared" si="785"/>
        <v/>
      </c>
      <c r="BF92" s="12"/>
      <c r="BG92" s="12"/>
      <c r="BH92" s="12"/>
      <c r="BI92" s="12"/>
      <c r="BJ92" s="12"/>
      <c r="BK92" s="12"/>
      <c r="BL92" s="12"/>
      <c r="BM92" s="46" t="str">
        <f t="shared" si="786"/>
        <v/>
      </c>
      <c r="BN92" s="24">
        <f t="shared" si="716"/>
        <v>0</v>
      </c>
      <c r="BO92" s="50" t="str">
        <f t="shared" si="717"/>
        <v>Average</v>
      </c>
      <c r="BP92" s="20" t="str">
        <f t="shared" si="788"/>
        <v/>
      </c>
      <c r="BQ92" s="20" t="str">
        <f t="shared" si="787"/>
        <v/>
      </c>
      <c r="BR92" s="2"/>
      <c r="BS92" s="2"/>
      <c r="BT92" s="2"/>
      <c r="BU92" s="2"/>
      <c r="BV92" s="2"/>
      <c r="BW92" s="2"/>
    </row>
    <row r="93" spans="1:75" x14ac:dyDescent="0.25">
      <c r="A93" s="279"/>
      <c r="B93" s="276"/>
      <c r="C93" s="275"/>
      <c r="D93" s="50" t="s">
        <v>23</v>
      </c>
      <c r="E93" s="82" t="str">
        <f>IFERROR(AVERAGE(E88:E92),"")</f>
        <v/>
      </c>
      <c r="F93" s="82" t="str">
        <f t="shared" ref="F93" si="854">IFERROR(AVERAGE(F88:F92),"")</f>
        <v/>
      </c>
      <c r="G93" s="82" t="str">
        <f t="shared" ref="G93" si="855">IFERROR(AVERAGE(G88:G92),"")</f>
        <v/>
      </c>
      <c r="H93" s="82" t="str">
        <f t="shared" ref="H93" si="856">IFERROR(AVERAGE(H88:H92),"")</f>
        <v/>
      </c>
      <c r="I93" s="82" t="str">
        <f t="shared" ref="I93" si="857">IFERROR(AVERAGE(I88:I92),"")</f>
        <v/>
      </c>
      <c r="J93" s="82" t="str">
        <f t="shared" ref="J93" si="858">IFERROR(AVERAGE(J88:J92),"")</f>
        <v/>
      </c>
      <c r="K93" s="82" t="str">
        <f t="shared" ref="K93" si="859">IFERROR(AVERAGE(K88:K92),"")</f>
        <v/>
      </c>
      <c r="L93" s="82" t="str">
        <f t="shared" ref="L93" si="860">IFERROR(AVERAGE(L88:L92),"")</f>
        <v/>
      </c>
      <c r="M93" s="82" t="str">
        <f t="shared" ref="M93" si="861">IFERROR(AVERAGE(M88:M92),"")</f>
        <v/>
      </c>
      <c r="N93" s="82" t="str">
        <f t="shared" ref="N93" si="862">IFERROR(AVERAGE(N88:N92),"")</f>
        <v/>
      </c>
      <c r="O93" s="82" t="str">
        <f t="shared" ref="O93" si="863">IFERROR(AVERAGE(O88:O92),"")</f>
        <v/>
      </c>
      <c r="P93" s="82" t="str">
        <f t="shared" ref="P93" si="864">IFERROR(AVERAGE(P88:P92),"")</f>
        <v/>
      </c>
      <c r="Q93" s="82" t="str">
        <f t="shared" ref="Q93" si="865">IFERROR(AVERAGE(Q88:Q92),"")</f>
        <v/>
      </c>
      <c r="R93" s="82" t="str">
        <f t="shared" ref="R93" si="866">IFERROR(AVERAGE(R88:R92),"")</f>
        <v/>
      </c>
      <c r="S93" s="82" t="str">
        <f t="shared" ref="S93" si="867">IFERROR(AVERAGE(S88:S92),"")</f>
        <v/>
      </c>
      <c r="T93" s="82" t="str">
        <f t="shared" ref="T93" si="868">IFERROR(AVERAGE(T88:T92),"")</f>
        <v/>
      </c>
      <c r="U93" s="82" t="str">
        <f t="shared" ref="U93" si="869">IFERROR(AVERAGE(U88:U92),"")</f>
        <v/>
      </c>
      <c r="V93" s="82" t="str">
        <f t="shared" ref="V93" si="870">IFERROR(AVERAGE(V88:V92),"")</f>
        <v/>
      </c>
      <c r="W93" s="82" t="str">
        <f t="shared" ref="W93" si="871">IFERROR(AVERAGE(W88:W92),"")</f>
        <v/>
      </c>
      <c r="X93" s="82" t="str">
        <f t="shared" ref="X93" si="872">IFERROR(AVERAGE(X88:X92),"")</f>
        <v/>
      </c>
      <c r="Y93" s="82" t="str">
        <f t="shared" ref="Y93" si="873">IFERROR(AVERAGE(Y88:Y92),"")</f>
        <v/>
      </c>
      <c r="Z93" s="82" t="str">
        <f t="shared" ref="Z93" si="874">IFERROR(AVERAGE(Z88:Z92),"")</f>
        <v/>
      </c>
      <c r="AA93" s="82" t="str">
        <f t="shared" ref="AA93" si="875">IFERROR(AVERAGE(AA88:AA92),"")</f>
        <v/>
      </c>
      <c r="AB93" s="82" t="str">
        <f t="shared" ref="AB93" si="876">IFERROR(AVERAGE(AB88:AB92),"")</f>
        <v/>
      </c>
      <c r="AC93" s="82" t="str">
        <f t="shared" ref="AC93" si="877">IFERROR(AVERAGE(AC88:AC92),"")</f>
        <v/>
      </c>
      <c r="AD93" s="82" t="str">
        <f t="shared" ref="AD93" si="878">IFERROR(AVERAGE(AD88:AD92),"")</f>
        <v/>
      </c>
      <c r="AE93" s="82" t="str">
        <f t="shared" ref="AE93" si="879">IFERROR(AVERAGE(AE88:AE92),"")</f>
        <v/>
      </c>
      <c r="AF93" s="82" t="str">
        <f t="shared" ref="AF93" si="880">IFERROR(AVERAGE(AF88:AF92),"")</f>
        <v/>
      </c>
      <c r="AG93" s="82" t="str">
        <f t="shared" ref="AG93" si="881">IFERROR(AVERAGE(AG88:AG92),"")</f>
        <v/>
      </c>
      <c r="AH93" s="82" t="str">
        <f t="shared" ref="AH93" si="882">IFERROR(AVERAGE(AH88:AH92),"")</f>
        <v/>
      </c>
      <c r="AI93" s="82" t="str">
        <f t="shared" ref="AI93" si="883">IFERROR(AVERAGE(AI88:AI92),"")</f>
        <v/>
      </c>
      <c r="AJ93" s="82" t="str">
        <f t="shared" ref="AJ93" si="884">IFERROR(AVERAGE(AJ88:AJ92),"")</f>
        <v/>
      </c>
      <c r="AK93" s="82" t="str">
        <f t="shared" ref="AK93" si="885">IFERROR(AVERAGE(AK88:AK92),"")</f>
        <v/>
      </c>
      <c r="AL93" s="82" t="str">
        <f t="shared" ref="AL93" si="886">IFERROR(AVERAGE(AL88:AL92),"")</f>
        <v/>
      </c>
      <c r="AM93" s="82" t="str">
        <f t="shared" ref="AM93" si="887">IFERROR(AVERAGE(AM88:AM92),"")</f>
        <v/>
      </c>
      <c r="AN93" s="82" t="str">
        <f t="shared" ref="AN93" si="888">IFERROR(AVERAGE(AN88:AN92),"")</f>
        <v/>
      </c>
      <c r="AO93" s="82" t="str">
        <f t="shared" ref="AO93" si="889">IFERROR(AVERAGE(AO88:AO92),"")</f>
        <v/>
      </c>
      <c r="AP93" s="82" t="str">
        <f t="shared" ref="AP93" si="890">IFERROR(AVERAGE(AP88:AP92),"")</f>
        <v/>
      </c>
      <c r="AQ93" s="82" t="str">
        <f t="shared" ref="AQ93" si="891">IFERROR(AVERAGE(AQ88:AQ92),"")</f>
        <v/>
      </c>
      <c r="AR93" s="82" t="str">
        <f t="shared" ref="AR93" si="892">IFERROR(AVERAGE(AR88:AR92),"")</f>
        <v/>
      </c>
      <c r="AS93" s="82" t="str">
        <f t="shared" ref="AS93" si="893">IFERROR(AVERAGE(AS88:AS92),"")</f>
        <v/>
      </c>
      <c r="AT93" s="82" t="str">
        <f t="shared" ref="AT93" si="894">IFERROR(AVERAGE(AT88:AT92),"")</f>
        <v/>
      </c>
      <c r="AU93" s="82" t="str">
        <f t="shared" ref="AU93" si="895">IFERROR(AVERAGE(AU88:AU92),"")</f>
        <v/>
      </c>
      <c r="AV93" s="82" t="str">
        <f t="shared" ref="AV93" si="896">IFERROR(AVERAGE(AV88:AV92),"")</f>
        <v/>
      </c>
      <c r="AW93" s="82" t="str">
        <f t="shared" ref="AW93" si="897">IFERROR(AVERAGE(AW88:AW92),"")</f>
        <v/>
      </c>
      <c r="AX93" s="82" t="str">
        <f t="shared" ref="AX93" si="898">IFERROR(AVERAGE(AX88:AX92),"")</f>
        <v/>
      </c>
      <c r="AY93" s="82" t="str">
        <f t="shared" ref="AY93" si="899">IFERROR(AVERAGE(AY88:AY92),"")</f>
        <v/>
      </c>
      <c r="AZ93" s="82" t="str">
        <f t="shared" ref="AZ93" si="900">IFERROR(AVERAGE(AZ88:AZ92),"")</f>
        <v/>
      </c>
      <c r="BA93" s="82" t="str">
        <f t="shared" ref="BA93" si="901">IFERROR(AVERAGE(BA88:BA92),"")</f>
        <v/>
      </c>
      <c r="BB93" s="82" t="str">
        <f t="shared" ref="BB93" si="902">IFERROR(AVERAGE(BB88:BB92),"")</f>
        <v/>
      </c>
      <c r="BC93" s="82" t="str">
        <f t="shared" ref="BC93" si="903">IFERROR(AVERAGE(BC88:BC92),"")</f>
        <v/>
      </c>
      <c r="BD93" s="82" t="str">
        <f t="shared" ref="BD93" si="904">IFERROR(AVERAGE(BD88:BD92),"")</f>
        <v/>
      </c>
      <c r="BE93" s="82" t="str">
        <f t="shared" ref="BE93" si="905">IFERROR(AVERAGE(BE88:BE92),"")</f>
        <v/>
      </c>
      <c r="BF93" s="82" t="str">
        <f t="shared" ref="BF93" si="906">IFERROR(AVERAGE(BF88:BF92),"")</f>
        <v/>
      </c>
      <c r="BG93" s="82" t="str">
        <f t="shared" ref="BG93" si="907">IFERROR(AVERAGE(BG88:BG92),"")</f>
        <v/>
      </c>
      <c r="BH93" s="82" t="str">
        <f t="shared" ref="BH93" si="908">IFERROR(AVERAGE(BH88:BH92),"")</f>
        <v/>
      </c>
      <c r="BI93" s="82" t="str">
        <f t="shared" ref="BI93" si="909">IFERROR(AVERAGE(BI88:BI92),"")</f>
        <v/>
      </c>
      <c r="BJ93" s="82" t="str">
        <f t="shared" ref="BJ93" si="910">IFERROR(AVERAGE(BJ88:BJ92),"")</f>
        <v/>
      </c>
      <c r="BK93" s="82" t="str">
        <f t="shared" ref="BK93" si="911">IFERROR(AVERAGE(BK88:BK92),"")</f>
        <v/>
      </c>
      <c r="BL93" s="82" t="str">
        <f t="shared" ref="BL93" si="912">IFERROR(AVERAGE(BL88:BL92),"")</f>
        <v/>
      </c>
      <c r="BM93" s="82" t="str">
        <f t="shared" ref="BM93" si="913">IFERROR(AVERAGE(BM88:BM92),"")</f>
        <v/>
      </c>
      <c r="BN93" s="82">
        <f t="shared" ref="BN93" si="914">IFERROR(AVERAGE(BN88:BN92),"")</f>
        <v>0</v>
      </c>
      <c r="BO93" s="82" t="str">
        <f t="shared" ref="BO93" si="915">IFERROR(AVERAGE(BO88:BO92),"")</f>
        <v/>
      </c>
      <c r="BP93" s="82" t="str">
        <f t="shared" ref="BP93" si="916">IFERROR(AVERAGE(BP88:BP92),"")</f>
        <v/>
      </c>
      <c r="BQ93" s="82" t="str">
        <f t="shared" ref="BQ93" si="917">IFERROR(AVERAGE(BQ88:BQ92),"")</f>
        <v/>
      </c>
      <c r="BR93" s="2"/>
      <c r="BS93" s="2"/>
      <c r="BT93" s="2"/>
      <c r="BU93" s="2"/>
      <c r="BV93" s="2"/>
      <c r="BW93" s="2"/>
    </row>
    <row r="94" spans="1:75" x14ac:dyDescent="0.25">
      <c r="A94" s="279"/>
      <c r="B94" s="276"/>
      <c r="C94" s="276">
        <v>20</v>
      </c>
      <c r="D94" s="58">
        <v>1</v>
      </c>
      <c r="E94" s="62"/>
      <c r="F94" s="64"/>
      <c r="G94" s="64"/>
      <c r="H94" s="64"/>
      <c r="I94" s="64"/>
      <c r="J94" s="64"/>
      <c r="K94" s="14"/>
      <c r="L94" s="14"/>
      <c r="M94" s="14"/>
      <c r="N94" s="14"/>
      <c r="O94" s="14"/>
      <c r="P94" s="14"/>
      <c r="Q94" s="14"/>
      <c r="R94" s="52"/>
      <c r="S94" s="52"/>
      <c r="T94" s="52"/>
      <c r="U94" s="52"/>
      <c r="V94" s="52"/>
      <c r="W94" s="52"/>
      <c r="X94" s="52"/>
      <c r="Y94" s="46" t="str">
        <f t="shared" si="782"/>
        <v/>
      </c>
      <c r="Z94" s="62"/>
      <c r="AA94" s="64"/>
      <c r="AB94" s="64"/>
      <c r="AC94" s="64"/>
      <c r="AD94" s="64"/>
      <c r="AE94" s="64"/>
      <c r="AF94" s="67"/>
      <c r="AG94" s="46" t="str">
        <f t="shared" si="853"/>
        <v/>
      </c>
      <c r="AH94" s="62"/>
      <c r="AI94" s="64"/>
      <c r="AJ94" s="64"/>
      <c r="AK94" s="64"/>
      <c r="AL94" s="64"/>
      <c r="AM94" s="64"/>
      <c r="AN94" s="67"/>
      <c r="AO94" s="46" t="str">
        <f t="shared" si="783"/>
        <v/>
      </c>
      <c r="AP94" s="8"/>
      <c r="AQ94" s="8"/>
      <c r="AR94" s="8"/>
      <c r="AS94" s="8"/>
      <c r="AT94" s="8"/>
      <c r="AU94" s="8"/>
      <c r="AV94" s="8"/>
      <c r="AW94" s="46" t="str">
        <f t="shared" si="784"/>
        <v/>
      </c>
      <c r="AX94" s="10"/>
      <c r="AY94" s="10"/>
      <c r="AZ94" s="10"/>
      <c r="BA94" s="10"/>
      <c r="BB94" s="10"/>
      <c r="BC94" s="10"/>
      <c r="BD94" s="10"/>
      <c r="BE94" s="46" t="str">
        <f t="shared" si="785"/>
        <v/>
      </c>
      <c r="BF94" s="12"/>
      <c r="BG94" s="12"/>
      <c r="BH94" s="12"/>
      <c r="BI94" s="12"/>
      <c r="BJ94" s="12"/>
      <c r="BK94" s="12"/>
      <c r="BL94" s="12"/>
      <c r="BM94" s="46" t="str">
        <f t="shared" si="786"/>
        <v/>
      </c>
      <c r="BN94" s="24">
        <f t="shared" si="716"/>
        <v>0</v>
      </c>
      <c r="BO94" s="50" t="str">
        <f t="shared" si="717"/>
        <v>Average</v>
      </c>
      <c r="BP94" s="20" t="str">
        <f t="shared" si="788"/>
        <v/>
      </c>
      <c r="BQ94" s="20" t="str">
        <f t="shared" si="787"/>
        <v/>
      </c>
      <c r="BR94" s="2"/>
      <c r="BS94" s="2"/>
      <c r="BT94" s="2"/>
      <c r="BU94" s="2"/>
      <c r="BV94" s="2"/>
      <c r="BW94" s="2"/>
    </row>
    <row r="95" spans="1:75" x14ac:dyDescent="0.25">
      <c r="A95" s="279"/>
      <c r="B95" s="276"/>
      <c r="C95" s="276"/>
      <c r="D95" s="58">
        <v>2</v>
      </c>
      <c r="E95" s="61"/>
      <c r="F95" s="63"/>
      <c r="G95" s="63"/>
      <c r="H95" s="63"/>
      <c r="I95" s="63"/>
      <c r="J95" s="63"/>
      <c r="K95" s="14"/>
      <c r="L95" s="14"/>
      <c r="M95" s="14"/>
      <c r="N95" s="14"/>
      <c r="O95" s="14"/>
      <c r="P95" s="14"/>
      <c r="Q95" s="14"/>
      <c r="R95" s="52"/>
      <c r="S95" s="52"/>
      <c r="T95" s="52"/>
      <c r="U95" s="52"/>
      <c r="V95" s="52"/>
      <c r="W95" s="52"/>
      <c r="X95" s="52"/>
      <c r="Y95" s="46" t="str">
        <f t="shared" si="782"/>
        <v/>
      </c>
      <c r="Z95" s="61"/>
      <c r="AA95" s="63"/>
      <c r="AB95" s="63"/>
      <c r="AC95" s="63"/>
      <c r="AD95" s="63"/>
      <c r="AE95" s="63"/>
      <c r="AF95" s="66"/>
      <c r="AG95" s="46" t="str">
        <f t="shared" si="853"/>
        <v/>
      </c>
      <c r="AH95" s="61"/>
      <c r="AI95" s="63"/>
      <c r="AJ95" s="63"/>
      <c r="AK95" s="63"/>
      <c r="AL95" s="63"/>
      <c r="AM95" s="63"/>
      <c r="AN95" s="66"/>
      <c r="AO95" s="46" t="str">
        <f t="shared" si="783"/>
        <v/>
      </c>
      <c r="AP95" s="8"/>
      <c r="AQ95" s="8"/>
      <c r="AR95" s="8"/>
      <c r="AS95" s="8"/>
      <c r="AT95" s="8"/>
      <c r="AU95" s="8"/>
      <c r="AV95" s="8"/>
      <c r="AW95" s="46" t="str">
        <f t="shared" si="784"/>
        <v/>
      </c>
      <c r="AX95" s="10"/>
      <c r="AY95" s="10"/>
      <c r="AZ95" s="10"/>
      <c r="BA95" s="10"/>
      <c r="BB95" s="10"/>
      <c r="BC95" s="10"/>
      <c r="BD95" s="10"/>
      <c r="BE95" s="46" t="str">
        <f t="shared" si="785"/>
        <v/>
      </c>
      <c r="BF95" s="12"/>
      <c r="BG95" s="12"/>
      <c r="BH95" s="12"/>
      <c r="BI95" s="12"/>
      <c r="BJ95" s="12"/>
      <c r="BK95" s="12"/>
      <c r="BL95" s="12"/>
      <c r="BM95" s="46" t="str">
        <f t="shared" si="786"/>
        <v/>
      </c>
      <c r="BN95" s="24">
        <f t="shared" si="716"/>
        <v>0</v>
      </c>
      <c r="BO95" s="50" t="str">
        <f t="shared" si="717"/>
        <v>Average</v>
      </c>
      <c r="BP95" s="20" t="str">
        <f t="shared" si="788"/>
        <v/>
      </c>
      <c r="BQ95" s="20" t="str">
        <f t="shared" si="787"/>
        <v/>
      </c>
      <c r="BR95" s="2"/>
      <c r="BS95" s="2"/>
      <c r="BT95" s="2"/>
      <c r="BU95" s="2"/>
      <c r="BV95" s="2"/>
      <c r="BW95" s="2"/>
    </row>
    <row r="96" spans="1:75" x14ac:dyDescent="0.25">
      <c r="A96" s="279"/>
      <c r="B96" s="276"/>
      <c r="C96" s="276"/>
      <c r="D96" s="58">
        <v>3</v>
      </c>
      <c r="E96" s="62"/>
      <c r="F96" s="64"/>
      <c r="G96" s="64"/>
      <c r="H96" s="64"/>
      <c r="I96" s="64"/>
      <c r="J96" s="64"/>
      <c r="K96" s="14"/>
      <c r="L96" s="14"/>
      <c r="M96" s="14"/>
      <c r="N96" s="14"/>
      <c r="O96" s="14"/>
      <c r="P96" s="14"/>
      <c r="Q96" s="14"/>
      <c r="R96" s="52"/>
      <c r="S96" s="52"/>
      <c r="T96" s="52"/>
      <c r="U96" s="52"/>
      <c r="V96" s="52"/>
      <c r="W96" s="52"/>
      <c r="X96" s="52"/>
      <c r="Y96" s="46" t="str">
        <f t="shared" si="782"/>
        <v/>
      </c>
      <c r="Z96" s="62"/>
      <c r="AA96" s="64"/>
      <c r="AB96" s="64"/>
      <c r="AC96" s="64"/>
      <c r="AD96" s="64"/>
      <c r="AE96" s="64"/>
      <c r="AF96" s="67"/>
      <c r="AG96" s="46" t="str">
        <f t="shared" si="853"/>
        <v/>
      </c>
      <c r="AH96" s="62"/>
      <c r="AI96" s="64"/>
      <c r="AJ96" s="64"/>
      <c r="AK96" s="64"/>
      <c r="AL96" s="64"/>
      <c r="AM96" s="64"/>
      <c r="AN96" s="67"/>
      <c r="AO96" s="46" t="str">
        <f t="shared" si="783"/>
        <v/>
      </c>
      <c r="AP96" s="8"/>
      <c r="AQ96" s="8"/>
      <c r="AR96" s="8"/>
      <c r="AS96" s="8"/>
      <c r="AT96" s="8"/>
      <c r="AU96" s="8"/>
      <c r="AV96" s="8"/>
      <c r="AW96" s="46" t="str">
        <f t="shared" si="784"/>
        <v/>
      </c>
      <c r="AX96" s="10"/>
      <c r="AY96" s="10"/>
      <c r="AZ96" s="10"/>
      <c r="BA96" s="10"/>
      <c r="BB96" s="10"/>
      <c r="BC96" s="10"/>
      <c r="BD96" s="10"/>
      <c r="BE96" s="46" t="str">
        <f t="shared" si="785"/>
        <v/>
      </c>
      <c r="BF96" s="12"/>
      <c r="BG96" s="12"/>
      <c r="BH96" s="12"/>
      <c r="BI96" s="12"/>
      <c r="BJ96" s="12"/>
      <c r="BK96" s="12"/>
      <c r="BL96" s="12"/>
      <c r="BM96" s="46" t="str">
        <f t="shared" si="786"/>
        <v/>
      </c>
      <c r="BN96" s="24">
        <f t="shared" si="716"/>
        <v>0</v>
      </c>
      <c r="BO96" s="50" t="str">
        <f t="shared" si="717"/>
        <v>Average</v>
      </c>
      <c r="BP96" s="20" t="str">
        <f t="shared" si="788"/>
        <v/>
      </c>
      <c r="BQ96" s="20" t="str">
        <f t="shared" si="787"/>
        <v/>
      </c>
      <c r="BR96" s="2"/>
      <c r="BS96" s="2"/>
      <c r="BT96" s="2"/>
      <c r="BU96" s="2"/>
      <c r="BV96" s="2"/>
      <c r="BW96" s="2"/>
    </row>
    <row r="97" spans="1:75" x14ac:dyDescent="0.25">
      <c r="A97" s="279"/>
      <c r="B97" s="276"/>
      <c r="C97" s="276"/>
      <c r="D97" s="58">
        <v>4</v>
      </c>
      <c r="E97" s="61"/>
      <c r="F97" s="63"/>
      <c r="G97" s="63"/>
      <c r="H97" s="63"/>
      <c r="I97" s="63"/>
      <c r="J97" s="63"/>
      <c r="K97" s="14"/>
      <c r="L97" s="14"/>
      <c r="M97" s="14"/>
      <c r="N97" s="14"/>
      <c r="O97" s="14"/>
      <c r="P97" s="14"/>
      <c r="Q97" s="14"/>
      <c r="R97" s="52"/>
      <c r="S97" s="52"/>
      <c r="T97" s="52"/>
      <c r="U97" s="52"/>
      <c r="V97" s="52"/>
      <c r="W97" s="52"/>
      <c r="X97" s="52"/>
      <c r="Y97" s="46" t="str">
        <f t="shared" si="782"/>
        <v/>
      </c>
      <c r="Z97" s="61"/>
      <c r="AA97" s="63"/>
      <c r="AB97" s="63"/>
      <c r="AC97" s="63"/>
      <c r="AD97" s="63"/>
      <c r="AE97" s="63"/>
      <c r="AF97" s="66"/>
      <c r="AG97" s="46" t="str">
        <f t="shared" si="853"/>
        <v/>
      </c>
      <c r="AH97" s="61"/>
      <c r="AI97" s="63"/>
      <c r="AJ97" s="63"/>
      <c r="AK97" s="63"/>
      <c r="AL97" s="63"/>
      <c r="AM97" s="63"/>
      <c r="AN97" s="66"/>
      <c r="AO97" s="46" t="str">
        <f t="shared" si="783"/>
        <v/>
      </c>
      <c r="AP97" s="8"/>
      <c r="AQ97" s="8"/>
      <c r="AR97" s="8"/>
      <c r="AS97" s="8"/>
      <c r="AT97" s="8"/>
      <c r="AU97" s="8"/>
      <c r="AV97" s="8"/>
      <c r="AW97" s="46" t="str">
        <f t="shared" si="784"/>
        <v/>
      </c>
      <c r="AX97" s="10"/>
      <c r="AY97" s="10"/>
      <c r="AZ97" s="10"/>
      <c r="BA97" s="10"/>
      <c r="BB97" s="10"/>
      <c r="BC97" s="10"/>
      <c r="BD97" s="10"/>
      <c r="BE97" s="46" t="str">
        <f t="shared" si="785"/>
        <v/>
      </c>
      <c r="BF97" s="12"/>
      <c r="BG97" s="12"/>
      <c r="BH97" s="12"/>
      <c r="BI97" s="12"/>
      <c r="BJ97" s="12"/>
      <c r="BK97" s="12"/>
      <c r="BL97" s="12"/>
      <c r="BM97" s="46" t="str">
        <f t="shared" si="786"/>
        <v/>
      </c>
      <c r="BN97" s="24">
        <f t="shared" si="716"/>
        <v>0</v>
      </c>
      <c r="BO97" s="50" t="str">
        <f t="shared" si="717"/>
        <v>Average</v>
      </c>
      <c r="BP97" s="20" t="str">
        <f t="shared" si="788"/>
        <v/>
      </c>
      <c r="BQ97" s="20" t="str">
        <f t="shared" si="787"/>
        <v/>
      </c>
      <c r="BR97" s="2"/>
      <c r="BS97" s="2"/>
      <c r="BT97" s="2"/>
      <c r="BU97" s="2"/>
      <c r="BV97" s="2"/>
      <c r="BW97" s="2"/>
    </row>
    <row r="98" spans="1:75" x14ac:dyDescent="0.25">
      <c r="A98" s="279"/>
      <c r="B98" s="276"/>
      <c r="C98" s="276"/>
      <c r="D98" s="58">
        <v>5</v>
      </c>
      <c r="E98" s="62"/>
      <c r="F98" s="64"/>
      <c r="G98" s="64"/>
      <c r="H98" s="64"/>
      <c r="I98" s="64"/>
      <c r="J98" s="64"/>
      <c r="K98" s="14"/>
      <c r="L98" s="14"/>
      <c r="M98" s="14"/>
      <c r="N98" s="14"/>
      <c r="O98" s="14"/>
      <c r="P98" s="14"/>
      <c r="Q98" s="14"/>
      <c r="R98" s="52"/>
      <c r="S98" s="52"/>
      <c r="T98" s="52"/>
      <c r="U98" s="52"/>
      <c r="V98" s="52"/>
      <c r="W98" s="52"/>
      <c r="X98" s="52"/>
      <c r="Y98" s="46" t="str">
        <f t="shared" si="782"/>
        <v/>
      </c>
      <c r="Z98" s="62"/>
      <c r="AA98" s="64"/>
      <c r="AB98" s="64"/>
      <c r="AC98" s="64"/>
      <c r="AD98" s="64"/>
      <c r="AE98" s="64"/>
      <c r="AF98" s="67"/>
      <c r="AG98" s="46" t="str">
        <f t="shared" si="853"/>
        <v/>
      </c>
      <c r="AH98" s="62"/>
      <c r="AI98" s="64"/>
      <c r="AJ98" s="64"/>
      <c r="AK98" s="64"/>
      <c r="AL98" s="64"/>
      <c r="AM98" s="64"/>
      <c r="AN98" s="67"/>
      <c r="AO98" s="46" t="str">
        <f t="shared" si="783"/>
        <v/>
      </c>
      <c r="AP98" s="8"/>
      <c r="AQ98" s="8"/>
      <c r="AR98" s="8"/>
      <c r="AS98" s="8"/>
      <c r="AT98" s="8"/>
      <c r="AU98" s="8"/>
      <c r="AV98" s="8"/>
      <c r="AW98" s="46" t="str">
        <f t="shared" si="784"/>
        <v/>
      </c>
      <c r="AX98" s="10"/>
      <c r="AY98" s="10"/>
      <c r="AZ98" s="10"/>
      <c r="BA98" s="10"/>
      <c r="BB98" s="10"/>
      <c r="BC98" s="10"/>
      <c r="BD98" s="10"/>
      <c r="BE98" s="46" t="str">
        <f t="shared" si="785"/>
        <v/>
      </c>
      <c r="BF98" s="12"/>
      <c r="BG98" s="12"/>
      <c r="BH98" s="12"/>
      <c r="BI98" s="12"/>
      <c r="BJ98" s="12"/>
      <c r="BK98" s="12"/>
      <c r="BL98" s="12"/>
      <c r="BM98" s="46" t="str">
        <f t="shared" si="786"/>
        <v/>
      </c>
      <c r="BN98" s="24">
        <f t="shared" si="716"/>
        <v>0</v>
      </c>
      <c r="BO98" s="50" t="str">
        <f t="shared" si="717"/>
        <v>Average</v>
      </c>
      <c r="BP98" s="20" t="str">
        <f t="shared" si="788"/>
        <v/>
      </c>
      <c r="BQ98" s="20" t="str">
        <f t="shared" si="787"/>
        <v/>
      </c>
      <c r="BR98" s="2"/>
      <c r="BS98" s="2"/>
      <c r="BT98" s="2"/>
      <c r="BU98" s="2"/>
      <c r="BV98" s="2"/>
      <c r="BW98" s="2"/>
    </row>
    <row r="99" spans="1:75" x14ac:dyDescent="0.25">
      <c r="A99" s="280"/>
      <c r="B99" s="276"/>
      <c r="C99" s="276"/>
      <c r="D99" s="50" t="s">
        <v>23</v>
      </c>
      <c r="E99" s="82" t="str">
        <f>IFERROR(AVERAGE(E94:E98),"")</f>
        <v/>
      </c>
      <c r="F99" s="82" t="str">
        <f t="shared" ref="F99" si="918">IFERROR(AVERAGE(F94:F98),"")</f>
        <v/>
      </c>
      <c r="G99" s="82" t="str">
        <f t="shared" ref="G99" si="919">IFERROR(AVERAGE(G94:G98),"")</f>
        <v/>
      </c>
      <c r="H99" s="82" t="str">
        <f t="shared" ref="H99" si="920">IFERROR(AVERAGE(H94:H98),"")</f>
        <v/>
      </c>
      <c r="I99" s="82" t="str">
        <f t="shared" ref="I99" si="921">IFERROR(AVERAGE(I94:I98),"")</f>
        <v/>
      </c>
      <c r="J99" s="82" t="str">
        <f t="shared" ref="J99" si="922">IFERROR(AVERAGE(J94:J98),"")</f>
        <v/>
      </c>
      <c r="K99" s="82" t="str">
        <f t="shared" ref="K99" si="923">IFERROR(AVERAGE(K94:K98),"")</f>
        <v/>
      </c>
      <c r="L99" s="82" t="str">
        <f t="shared" ref="L99" si="924">IFERROR(AVERAGE(L94:L98),"")</f>
        <v/>
      </c>
      <c r="M99" s="82" t="str">
        <f t="shared" ref="M99" si="925">IFERROR(AVERAGE(M94:M98),"")</f>
        <v/>
      </c>
      <c r="N99" s="82" t="str">
        <f t="shared" ref="N99" si="926">IFERROR(AVERAGE(N94:N98),"")</f>
        <v/>
      </c>
      <c r="O99" s="82" t="str">
        <f t="shared" ref="O99" si="927">IFERROR(AVERAGE(O94:O98),"")</f>
        <v/>
      </c>
      <c r="P99" s="82" t="str">
        <f t="shared" ref="P99" si="928">IFERROR(AVERAGE(P94:P98),"")</f>
        <v/>
      </c>
      <c r="Q99" s="82" t="str">
        <f t="shared" ref="Q99" si="929">IFERROR(AVERAGE(Q94:Q98),"")</f>
        <v/>
      </c>
      <c r="R99" s="82" t="str">
        <f t="shared" ref="R99" si="930">IFERROR(AVERAGE(R94:R98),"")</f>
        <v/>
      </c>
      <c r="S99" s="82" t="str">
        <f t="shared" ref="S99" si="931">IFERROR(AVERAGE(S94:S98),"")</f>
        <v/>
      </c>
      <c r="T99" s="82" t="str">
        <f t="shared" ref="T99" si="932">IFERROR(AVERAGE(T94:T98),"")</f>
        <v/>
      </c>
      <c r="U99" s="82" t="str">
        <f t="shared" ref="U99" si="933">IFERROR(AVERAGE(U94:U98),"")</f>
        <v/>
      </c>
      <c r="V99" s="82" t="str">
        <f t="shared" ref="V99" si="934">IFERROR(AVERAGE(V94:V98),"")</f>
        <v/>
      </c>
      <c r="W99" s="82" t="str">
        <f t="shared" ref="W99" si="935">IFERROR(AVERAGE(W94:W98),"")</f>
        <v/>
      </c>
      <c r="X99" s="82" t="str">
        <f t="shared" ref="X99" si="936">IFERROR(AVERAGE(X94:X98),"")</f>
        <v/>
      </c>
      <c r="Y99" s="82" t="str">
        <f t="shared" ref="Y99" si="937">IFERROR(AVERAGE(Y94:Y98),"")</f>
        <v/>
      </c>
      <c r="Z99" s="82" t="str">
        <f t="shared" ref="Z99" si="938">IFERROR(AVERAGE(Z94:Z98),"")</f>
        <v/>
      </c>
      <c r="AA99" s="82" t="str">
        <f t="shared" ref="AA99" si="939">IFERROR(AVERAGE(AA94:AA98),"")</f>
        <v/>
      </c>
      <c r="AB99" s="82" t="str">
        <f t="shared" ref="AB99" si="940">IFERROR(AVERAGE(AB94:AB98),"")</f>
        <v/>
      </c>
      <c r="AC99" s="82" t="str">
        <f t="shared" ref="AC99" si="941">IFERROR(AVERAGE(AC94:AC98),"")</f>
        <v/>
      </c>
      <c r="AD99" s="82" t="str">
        <f t="shared" ref="AD99" si="942">IFERROR(AVERAGE(AD94:AD98),"")</f>
        <v/>
      </c>
      <c r="AE99" s="82" t="str">
        <f t="shared" ref="AE99" si="943">IFERROR(AVERAGE(AE94:AE98),"")</f>
        <v/>
      </c>
      <c r="AF99" s="82" t="str">
        <f t="shared" ref="AF99" si="944">IFERROR(AVERAGE(AF94:AF98),"")</f>
        <v/>
      </c>
      <c r="AG99" s="82" t="str">
        <f t="shared" ref="AG99" si="945">IFERROR(AVERAGE(AG94:AG98),"")</f>
        <v/>
      </c>
      <c r="AH99" s="82" t="str">
        <f t="shared" ref="AH99" si="946">IFERROR(AVERAGE(AH94:AH98),"")</f>
        <v/>
      </c>
      <c r="AI99" s="82" t="str">
        <f t="shared" ref="AI99" si="947">IFERROR(AVERAGE(AI94:AI98),"")</f>
        <v/>
      </c>
      <c r="AJ99" s="82" t="str">
        <f t="shared" ref="AJ99" si="948">IFERROR(AVERAGE(AJ94:AJ98),"")</f>
        <v/>
      </c>
      <c r="AK99" s="82" t="str">
        <f t="shared" ref="AK99" si="949">IFERROR(AVERAGE(AK94:AK98),"")</f>
        <v/>
      </c>
      <c r="AL99" s="82" t="str">
        <f t="shared" ref="AL99" si="950">IFERROR(AVERAGE(AL94:AL98),"")</f>
        <v/>
      </c>
      <c r="AM99" s="82" t="str">
        <f t="shared" ref="AM99" si="951">IFERROR(AVERAGE(AM94:AM98),"")</f>
        <v/>
      </c>
      <c r="AN99" s="82" t="str">
        <f t="shared" ref="AN99" si="952">IFERROR(AVERAGE(AN94:AN98),"")</f>
        <v/>
      </c>
      <c r="AO99" s="82" t="str">
        <f t="shared" ref="AO99" si="953">IFERROR(AVERAGE(AO94:AO98),"")</f>
        <v/>
      </c>
      <c r="AP99" s="82" t="str">
        <f t="shared" ref="AP99" si="954">IFERROR(AVERAGE(AP94:AP98),"")</f>
        <v/>
      </c>
      <c r="AQ99" s="82" t="str">
        <f t="shared" ref="AQ99" si="955">IFERROR(AVERAGE(AQ94:AQ98),"")</f>
        <v/>
      </c>
      <c r="AR99" s="82" t="str">
        <f t="shared" ref="AR99" si="956">IFERROR(AVERAGE(AR94:AR98),"")</f>
        <v/>
      </c>
      <c r="AS99" s="82" t="str">
        <f t="shared" ref="AS99" si="957">IFERROR(AVERAGE(AS94:AS98),"")</f>
        <v/>
      </c>
      <c r="AT99" s="82" t="str">
        <f t="shared" ref="AT99" si="958">IFERROR(AVERAGE(AT94:AT98),"")</f>
        <v/>
      </c>
      <c r="AU99" s="82" t="str">
        <f t="shared" ref="AU99" si="959">IFERROR(AVERAGE(AU94:AU98),"")</f>
        <v/>
      </c>
      <c r="AV99" s="82" t="str">
        <f t="shared" ref="AV99" si="960">IFERROR(AVERAGE(AV94:AV98),"")</f>
        <v/>
      </c>
      <c r="AW99" s="82" t="str">
        <f t="shared" ref="AW99" si="961">IFERROR(AVERAGE(AW94:AW98),"")</f>
        <v/>
      </c>
      <c r="AX99" s="82" t="str">
        <f t="shared" ref="AX99" si="962">IFERROR(AVERAGE(AX94:AX98),"")</f>
        <v/>
      </c>
      <c r="AY99" s="82" t="str">
        <f t="shared" ref="AY99" si="963">IFERROR(AVERAGE(AY94:AY98),"")</f>
        <v/>
      </c>
      <c r="AZ99" s="82" t="str">
        <f t="shared" ref="AZ99" si="964">IFERROR(AVERAGE(AZ94:AZ98),"")</f>
        <v/>
      </c>
      <c r="BA99" s="82" t="str">
        <f t="shared" ref="BA99" si="965">IFERROR(AVERAGE(BA94:BA98),"")</f>
        <v/>
      </c>
      <c r="BB99" s="82" t="str">
        <f t="shared" ref="BB99" si="966">IFERROR(AVERAGE(BB94:BB98),"")</f>
        <v/>
      </c>
      <c r="BC99" s="82" t="str">
        <f t="shared" ref="BC99" si="967">IFERROR(AVERAGE(BC94:BC98),"")</f>
        <v/>
      </c>
      <c r="BD99" s="82" t="str">
        <f t="shared" ref="BD99" si="968">IFERROR(AVERAGE(BD94:BD98),"")</f>
        <v/>
      </c>
      <c r="BE99" s="82" t="str">
        <f t="shared" ref="BE99" si="969">IFERROR(AVERAGE(BE94:BE98),"")</f>
        <v/>
      </c>
      <c r="BF99" s="82" t="str">
        <f t="shared" ref="BF99" si="970">IFERROR(AVERAGE(BF94:BF98),"")</f>
        <v/>
      </c>
      <c r="BG99" s="82" t="str">
        <f t="shared" ref="BG99" si="971">IFERROR(AVERAGE(BG94:BG98),"")</f>
        <v/>
      </c>
      <c r="BH99" s="82" t="str">
        <f t="shared" ref="BH99" si="972">IFERROR(AVERAGE(BH94:BH98),"")</f>
        <v/>
      </c>
      <c r="BI99" s="82" t="str">
        <f t="shared" ref="BI99" si="973">IFERROR(AVERAGE(BI94:BI98),"")</f>
        <v/>
      </c>
      <c r="BJ99" s="82" t="str">
        <f t="shared" ref="BJ99" si="974">IFERROR(AVERAGE(BJ94:BJ98),"")</f>
        <v/>
      </c>
      <c r="BK99" s="82" t="str">
        <f t="shared" ref="BK99" si="975">IFERROR(AVERAGE(BK94:BK98),"")</f>
        <v/>
      </c>
      <c r="BL99" s="82" t="str">
        <f t="shared" ref="BL99" si="976">IFERROR(AVERAGE(BL94:BL98),"")</f>
        <v/>
      </c>
      <c r="BM99" s="82" t="str">
        <f t="shared" ref="BM99" si="977">IFERROR(AVERAGE(BM94:BM98),"")</f>
        <v/>
      </c>
      <c r="BN99" s="82">
        <f t="shared" ref="BN99" si="978">IFERROR(AVERAGE(BN94:BN98),"")</f>
        <v>0</v>
      </c>
      <c r="BO99" s="82" t="str">
        <f t="shared" ref="BO99" si="979">IFERROR(AVERAGE(BO94:BO98),"")</f>
        <v/>
      </c>
      <c r="BP99" s="82" t="str">
        <f t="shared" ref="BP99" si="980">IFERROR(AVERAGE(BP94:BP98),"")</f>
        <v/>
      </c>
      <c r="BQ99" s="82" t="str">
        <f t="shared" ref="BQ99" si="981">IFERROR(AVERAGE(BQ94:BQ98),"")</f>
        <v/>
      </c>
      <c r="BR99" s="2"/>
      <c r="BS99" s="2"/>
      <c r="BT99" s="2"/>
      <c r="BU99" s="2"/>
      <c r="BV99" s="2"/>
      <c r="BW99" s="2"/>
    </row>
    <row r="100" spans="1:75" x14ac:dyDescent="0.25">
      <c r="A100" s="241" t="s">
        <v>19</v>
      </c>
      <c r="B100" s="242"/>
      <c r="C100" s="242"/>
      <c r="D100" s="243"/>
      <c r="E100" s="65" t="str">
        <f>IFERROR(AVERAGE(E4:E98),"")</f>
        <v/>
      </c>
      <c r="F100" s="65" t="str">
        <f t="shared" ref="F100:BQ100" si="982">IFERROR(AVERAGE(F4:F98),"")</f>
        <v/>
      </c>
      <c r="G100" s="65" t="str">
        <f t="shared" si="982"/>
        <v/>
      </c>
      <c r="H100" s="65" t="str">
        <f t="shared" si="982"/>
        <v/>
      </c>
      <c r="I100" s="65" t="str">
        <f t="shared" si="982"/>
        <v/>
      </c>
      <c r="J100" s="65" t="str">
        <f t="shared" si="982"/>
        <v/>
      </c>
      <c r="K100" s="65" t="str">
        <f t="shared" si="982"/>
        <v/>
      </c>
      <c r="L100" s="65" t="str">
        <f t="shared" si="982"/>
        <v/>
      </c>
      <c r="M100" s="65" t="str">
        <f t="shared" si="982"/>
        <v/>
      </c>
      <c r="N100" s="65" t="str">
        <f t="shared" si="982"/>
        <v/>
      </c>
      <c r="O100" s="65" t="str">
        <f t="shared" si="982"/>
        <v/>
      </c>
      <c r="P100" s="65" t="str">
        <f t="shared" si="982"/>
        <v/>
      </c>
      <c r="Q100" s="65" t="str">
        <f t="shared" si="982"/>
        <v/>
      </c>
      <c r="R100" s="65" t="str">
        <f t="shared" si="982"/>
        <v/>
      </c>
      <c r="S100" s="65" t="str">
        <f t="shared" si="982"/>
        <v/>
      </c>
      <c r="T100" s="65" t="str">
        <f t="shared" si="982"/>
        <v/>
      </c>
      <c r="U100" s="65" t="str">
        <f t="shared" si="982"/>
        <v/>
      </c>
      <c r="V100" s="65" t="str">
        <f t="shared" si="982"/>
        <v/>
      </c>
      <c r="W100" s="65" t="str">
        <f t="shared" si="982"/>
        <v/>
      </c>
      <c r="X100" s="65" t="str">
        <f t="shared" si="982"/>
        <v/>
      </c>
      <c r="Y100" s="65" t="str">
        <f t="shared" si="982"/>
        <v/>
      </c>
      <c r="Z100" s="65" t="str">
        <f t="shared" si="982"/>
        <v/>
      </c>
      <c r="AA100" s="65" t="str">
        <f t="shared" si="982"/>
        <v/>
      </c>
      <c r="AB100" s="65" t="str">
        <f t="shared" si="982"/>
        <v/>
      </c>
      <c r="AC100" s="65" t="str">
        <f t="shared" si="982"/>
        <v/>
      </c>
      <c r="AD100" s="65" t="str">
        <f t="shared" si="982"/>
        <v/>
      </c>
      <c r="AE100" s="65" t="str">
        <f t="shared" si="982"/>
        <v/>
      </c>
      <c r="AF100" s="65" t="str">
        <f t="shared" si="982"/>
        <v/>
      </c>
      <c r="AG100" s="65" t="str">
        <f t="shared" si="982"/>
        <v/>
      </c>
      <c r="AH100" s="65" t="str">
        <f t="shared" si="982"/>
        <v/>
      </c>
      <c r="AI100" s="65" t="str">
        <f t="shared" si="982"/>
        <v/>
      </c>
      <c r="AJ100" s="65" t="str">
        <f t="shared" si="982"/>
        <v/>
      </c>
      <c r="AK100" s="65" t="str">
        <f t="shared" si="982"/>
        <v/>
      </c>
      <c r="AL100" s="65" t="str">
        <f t="shared" si="982"/>
        <v/>
      </c>
      <c r="AM100" s="65" t="str">
        <f t="shared" si="982"/>
        <v/>
      </c>
      <c r="AN100" s="65" t="str">
        <f t="shared" si="982"/>
        <v/>
      </c>
      <c r="AO100" s="65" t="str">
        <f t="shared" si="982"/>
        <v/>
      </c>
      <c r="AP100" s="65" t="str">
        <f t="shared" si="982"/>
        <v/>
      </c>
      <c r="AQ100" s="65" t="str">
        <f t="shared" si="982"/>
        <v/>
      </c>
      <c r="AR100" s="65" t="str">
        <f t="shared" si="982"/>
        <v/>
      </c>
      <c r="AS100" s="65" t="str">
        <f t="shared" si="982"/>
        <v/>
      </c>
      <c r="AT100" s="65" t="str">
        <f t="shared" si="982"/>
        <v/>
      </c>
      <c r="AU100" s="65" t="str">
        <f t="shared" si="982"/>
        <v/>
      </c>
      <c r="AV100" s="65" t="str">
        <f t="shared" si="982"/>
        <v/>
      </c>
      <c r="AW100" s="65" t="str">
        <f t="shared" si="982"/>
        <v/>
      </c>
      <c r="AX100" s="65" t="str">
        <f t="shared" si="982"/>
        <v/>
      </c>
      <c r="AY100" s="65" t="str">
        <f t="shared" si="982"/>
        <v/>
      </c>
      <c r="AZ100" s="65" t="str">
        <f t="shared" si="982"/>
        <v/>
      </c>
      <c r="BA100" s="65" t="str">
        <f t="shared" si="982"/>
        <v/>
      </c>
      <c r="BB100" s="65" t="str">
        <f t="shared" si="982"/>
        <v/>
      </c>
      <c r="BC100" s="65" t="str">
        <f t="shared" si="982"/>
        <v/>
      </c>
      <c r="BD100" s="65" t="str">
        <f t="shared" si="982"/>
        <v/>
      </c>
      <c r="BE100" s="65" t="str">
        <f t="shared" si="982"/>
        <v/>
      </c>
      <c r="BF100" s="65" t="str">
        <f t="shared" si="982"/>
        <v/>
      </c>
      <c r="BG100" s="65" t="str">
        <f t="shared" si="982"/>
        <v/>
      </c>
      <c r="BH100" s="65" t="str">
        <f t="shared" si="982"/>
        <v/>
      </c>
      <c r="BI100" s="65" t="str">
        <f t="shared" si="982"/>
        <v/>
      </c>
      <c r="BJ100" s="65" t="str">
        <f t="shared" si="982"/>
        <v/>
      </c>
      <c r="BK100" s="65" t="str">
        <f t="shared" si="982"/>
        <v/>
      </c>
      <c r="BL100" s="65" t="str">
        <f t="shared" si="982"/>
        <v/>
      </c>
      <c r="BM100" s="65" t="str">
        <f t="shared" si="982"/>
        <v/>
      </c>
      <c r="BN100" s="65">
        <f t="shared" si="982"/>
        <v>0</v>
      </c>
      <c r="BO100" s="65" t="str">
        <f t="shared" si="982"/>
        <v/>
      </c>
      <c r="BP100" s="65" t="str">
        <f t="shared" si="982"/>
        <v/>
      </c>
      <c r="BQ100" s="65" t="str">
        <f t="shared" si="982"/>
        <v/>
      </c>
      <c r="BR100" s="54"/>
      <c r="BS100" s="54"/>
      <c r="BT100" s="54"/>
      <c r="BU100" s="54"/>
      <c r="BV100" s="54"/>
      <c r="BW100" s="54"/>
    </row>
    <row r="101" spans="1:75" x14ac:dyDescent="0.25">
      <c r="A101" s="270">
        <v>4</v>
      </c>
      <c r="B101" s="266">
        <v>5</v>
      </c>
      <c r="C101" s="266">
        <v>5</v>
      </c>
      <c r="D101" s="51">
        <v>1</v>
      </c>
      <c r="E101" s="62"/>
      <c r="F101" s="64"/>
      <c r="G101" s="64"/>
      <c r="H101" s="64"/>
      <c r="I101" s="64"/>
      <c r="J101" s="64"/>
      <c r="K101" s="14"/>
      <c r="L101" s="14"/>
      <c r="M101" s="14"/>
      <c r="N101" s="14"/>
      <c r="O101" s="14"/>
      <c r="P101" s="14"/>
      <c r="Q101" s="14"/>
      <c r="R101" s="52"/>
      <c r="S101" s="52"/>
      <c r="T101" s="52"/>
      <c r="U101" s="52"/>
      <c r="V101" s="52"/>
      <c r="W101" s="52"/>
      <c r="X101" s="52"/>
      <c r="Y101" s="46" t="str">
        <f t="shared" si="782"/>
        <v/>
      </c>
      <c r="Z101" s="62"/>
      <c r="AA101" s="64"/>
      <c r="AB101" s="64"/>
      <c r="AC101" s="64"/>
      <c r="AD101" s="64"/>
      <c r="AE101" s="64"/>
      <c r="AF101" s="67"/>
      <c r="AG101" s="46" t="str">
        <f t="shared" si="853"/>
        <v/>
      </c>
      <c r="AH101" s="68"/>
      <c r="AI101" s="69"/>
      <c r="AJ101" s="69"/>
      <c r="AK101" s="69"/>
      <c r="AL101" s="69"/>
      <c r="AM101" s="69"/>
      <c r="AN101" s="70"/>
      <c r="AO101" s="46" t="str">
        <f t="shared" si="783"/>
        <v/>
      </c>
      <c r="AP101" s="62"/>
      <c r="AQ101" s="62"/>
      <c r="AR101" s="62"/>
      <c r="AS101" s="64"/>
      <c r="AT101" s="64"/>
      <c r="AU101" s="64"/>
      <c r="AV101" s="67"/>
      <c r="AW101" s="46" t="str">
        <f t="shared" si="784"/>
        <v/>
      </c>
      <c r="AX101" s="62"/>
      <c r="AY101" s="62"/>
      <c r="AZ101" s="62"/>
      <c r="BA101" s="64"/>
      <c r="BB101" s="64"/>
      <c r="BC101" s="64"/>
      <c r="BD101" s="67"/>
      <c r="BE101" s="46" t="str">
        <f t="shared" si="785"/>
        <v/>
      </c>
      <c r="BF101" s="12"/>
      <c r="BG101" s="12"/>
      <c r="BH101" s="12"/>
      <c r="BI101" s="12"/>
      <c r="BJ101" s="12"/>
      <c r="BK101" s="12"/>
      <c r="BL101" s="12"/>
      <c r="BM101" s="46" t="str">
        <f t="shared" si="786"/>
        <v/>
      </c>
      <c r="BN101" s="25">
        <f t="shared" si="716"/>
        <v>0</v>
      </c>
      <c r="BO101" s="50" t="str">
        <f t="shared" si="717"/>
        <v>Average</v>
      </c>
      <c r="BP101" s="20" t="str">
        <f t="shared" si="788"/>
        <v/>
      </c>
      <c r="BQ101" s="20" t="str">
        <f t="shared" si="787"/>
        <v/>
      </c>
      <c r="BR101" s="3"/>
      <c r="BS101" s="3"/>
      <c r="BT101" s="3"/>
      <c r="BU101" s="3"/>
      <c r="BV101" s="3"/>
      <c r="BW101" s="3"/>
    </row>
    <row r="102" spans="1:75" ht="14.25" customHeight="1" x14ac:dyDescent="0.25">
      <c r="A102" s="271"/>
      <c r="B102" s="267"/>
      <c r="C102" s="267"/>
      <c r="D102" s="51">
        <v>2</v>
      </c>
      <c r="E102" s="61"/>
      <c r="F102" s="63"/>
      <c r="G102" s="63"/>
      <c r="H102" s="63"/>
      <c r="I102" s="63"/>
      <c r="J102" s="63"/>
      <c r="K102" s="14"/>
      <c r="L102" s="14"/>
      <c r="M102" s="14"/>
      <c r="N102" s="14"/>
      <c r="O102" s="14"/>
      <c r="P102" s="14"/>
      <c r="Q102" s="14"/>
      <c r="R102" s="52"/>
      <c r="S102" s="52"/>
      <c r="T102" s="52"/>
      <c r="U102" s="52"/>
      <c r="V102" s="52"/>
      <c r="W102" s="52"/>
      <c r="X102" s="52"/>
      <c r="Y102" s="46" t="str">
        <f t="shared" si="782"/>
        <v/>
      </c>
      <c r="Z102" s="61"/>
      <c r="AA102" s="63"/>
      <c r="AB102" s="63"/>
      <c r="AC102" s="63"/>
      <c r="AD102" s="63"/>
      <c r="AE102" s="63"/>
      <c r="AF102" s="66"/>
      <c r="AG102" s="46" t="str">
        <f t="shared" si="853"/>
        <v/>
      </c>
      <c r="AH102" s="71"/>
      <c r="AI102" s="72"/>
      <c r="AJ102" s="72"/>
      <c r="AK102" s="72"/>
      <c r="AL102" s="72"/>
      <c r="AM102" s="72"/>
      <c r="AN102" s="73"/>
      <c r="AO102" s="46" t="str">
        <f t="shared" si="783"/>
        <v/>
      </c>
      <c r="AP102" s="61"/>
      <c r="AQ102" s="61"/>
      <c r="AR102" s="61"/>
      <c r="AS102" s="63"/>
      <c r="AT102" s="63"/>
      <c r="AU102" s="63"/>
      <c r="AV102" s="66"/>
      <c r="AW102" s="46" t="str">
        <f t="shared" si="784"/>
        <v/>
      </c>
      <c r="AX102" s="61"/>
      <c r="AY102" s="61"/>
      <c r="AZ102" s="61"/>
      <c r="BA102" s="63"/>
      <c r="BB102" s="63"/>
      <c r="BC102" s="63"/>
      <c r="BD102" s="66"/>
      <c r="BE102" s="46" t="str">
        <f t="shared" si="785"/>
        <v/>
      </c>
      <c r="BF102" s="12"/>
      <c r="BG102" s="12"/>
      <c r="BH102" s="12"/>
      <c r="BI102" s="12"/>
      <c r="BJ102" s="12"/>
      <c r="BK102" s="12"/>
      <c r="BL102" s="12"/>
      <c r="BM102" s="46" t="str">
        <f t="shared" si="786"/>
        <v/>
      </c>
      <c r="BN102" s="25">
        <f t="shared" si="716"/>
        <v>0</v>
      </c>
      <c r="BO102" s="50" t="str">
        <f t="shared" si="717"/>
        <v>Average</v>
      </c>
      <c r="BP102" s="20" t="str">
        <f t="shared" si="788"/>
        <v/>
      </c>
      <c r="BQ102" s="20" t="str">
        <f t="shared" si="787"/>
        <v/>
      </c>
      <c r="BR102" s="3"/>
      <c r="BS102" s="3"/>
      <c r="BT102" s="3"/>
      <c r="BU102" s="3"/>
      <c r="BV102" s="3"/>
      <c r="BW102" s="3"/>
    </row>
    <row r="103" spans="1:75" x14ac:dyDescent="0.25">
      <c r="A103" s="271"/>
      <c r="B103" s="267"/>
      <c r="C103" s="267"/>
      <c r="D103" s="51">
        <v>3</v>
      </c>
      <c r="E103" s="62"/>
      <c r="F103" s="64"/>
      <c r="G103" s="64"/>
      <c r="H103" s="64"/>
      <c r="I103" s="64"/>
      <c r="J103" s="64"/>
      <c r="K103" s="14"/>
      <c r="L103" s="14"/>
      <c r="M103" s="14"/>
      <c r="N103" s="14"/>
      <c r="O103" s="14"/>
      <c r="P103" s="14"/>
      <c r="Q103" s="14"/>
      <c r="R103" s="52"/>
      <c r="S103" s="52"/>
      <c r="T103" s="52"/>
      <c r="U103" s="52"/>
      <c r="V103" s="52"/>
      <c r="W103" s="52"/>
      <c r="X103" s="52"/>
      <c r="Y103" s="46" t="str">
        <f t="shared" si="782"/>
        <v/>
      </c>
      <c r="Z103" s="62"/>
      <c r="AA103" s="64"/>
      <c r="AB103" s="64"/>
      <c r="AC103" s="64"/>
      <c r="AD103" s="64"/>
      <c r="AE103" s="64"/>
      <c r="AF103" s="67"/>
      <c r="AG103" s="46" t="str">
        <f t="shared" si="853"/>
        <v/>
      </c>
      <c r="AH103" s="68"/>
      <c r="AI103" s="69"/>
      <c r="AJ103" s="69"/>
      <c r="AK103" s="69"/>
      <c r="AL103" s="69"/>
      <c r="AM103" s="69"/>
      <c r="AN103" s="70"/>
      <c r="AO103" s="46" t="str">
        <f t="shared" si="783"/>
        <v/>
      </c>
      <c r="AP103" s="62"/>
      <c r="AQ103" s="62"/>
      <c r="AR103" s="62"/>
      <c r="AS103" s="64"/>
      <c r="AT103" s="64"/>
      <c r="AU103" s="64"/>
      <c r="AV103" s="67"/>
      <c r="AW103" s="46" t="str">
        <f t="shared" si="784"/>
        <v/>
      </c>
      <c r="AX103" s="62"/>
      <c r="AY103" s="62"/>
      <c r="AZ103" s="62"/>
      <c r="BA103" s="64"/>
      <c r="BB103" s="64"/>
      <c r="BC103" s="64"/>
      <c r="BD103" s="67"/>
      <c r="BE103" s="46" t="str">
        <f t="shared" si="785"/>
        <v/>
      </c>
      <c r="BF103" s="12"/>
      <c r="BG103" s="12"/>
      <c r="BH103" s="12"/>
      <c r="BI103" s="12"/>
      <c r="BJ103" s="12"/>
      <c r="BK103" s="12"/>
      <c r="BL103" s="12"/>
      <c r="BM103" s="46" t="str">
        <f t="shared" si="786"/>
        <v/>
      </c>
      <c r="BN103" s="25">
        <f t="shared" si="716"/>
        <v>0</v>
      </c>
      <c r="BO103" s="50" t="str">
        <f t="shared" si="717"/>
        <v>Average</v>
      </c>
      <c r="BP103" s="20" t="str">
        <f t="shared" si="788"/>
        <v/>
      </c>
      <c r="BQ103" s="20" t="str">
        <f t="shared" si="787"/>
        <v/>
      </c>
      <c r="BR103" s="3"/>
      <c r="BS103" s="3"/>
      <c r="BT103" s="3"/>
      <c r="BU103" s="3"/>
      <c r="BV103" s="3"/>
      <c r="BW103" s="3"/>
    </row>
    <row r="104" spans="1:75" x14ac:dyDescent="0.25">
      <c r="A104" s="271"/>
      <c r="B104" s="267"/>
      <c r="C104" s="267"/>
      <c r="D104" s="51">
        <v>4</v>
      </c>
      <c r="E104" s="61"/>
      <c r="F104" s="63"/>
      <c r="G104" s="63"/>
      <c r="H104" s="63"/>
      <c r="I104" s="63"/>
      <c r="J104" s="63"/>
      <c r="K104" s="14"/>
      <c r="L104" s="14"/>
      <c r="M104" s="14"/>
      <c r="N104" s="14"/>
      <c r="O104" s="14"/>
      <c r="P104" s="14"/>
      <c r="Q104" s="14"/>
      <c r="R104" s="52"/>
      <c r="S104" s="52"/>
      <c r="T104" s="52"/>
      <c r="U104" s="52"/>
      <c r="V104" s="52"/>
      <c r="W104" s="52"/>
      <c r="X104" s="52"/>
      <c r="Y104" s="46" t="str">
        <f t="shared" si="782"/>
        <v/>
      </c>
      <c r="Z104" s="61"/>
      <c r="AA104" s="63"/>
      <c r="AB104" s="63"/>
      <c r="AC104" s="63"/>
      <c r="AD104" s="63"/>
      <c r="AE104" s="63"/>
      <c r="AF104" s="66"/>
      <c r="AG104" s="46" t="str">
        <f t="shared" si="853"/>
        <v/>
      </c>
      <c r="AH104" s="71"/>
      <c r="AI104" s="72"/>
      <c r="AJ104" s="72"/>
      <c r="AK104" s="72"/>
      <c r="AL104" s="72"/>
      <c r="AM104" s="72"/>
      <c r="AN104" s="73"/>
      <c r="AO104" s="46" t="str">
        <f t="shared" si="783"/>
        <v/>
      </c>
      <c r="AP104" s="61"/>
      <c r="AQ104" s="61"/>
      <c r="AR104" s="61"/>
      <c r="AS104" s="63"/>
      <c r="AT104" s="63"/>
      <c r="AU104" s="63"/>
      <c r="AV104" s="66"/>
      <c r="AW104" s="46" t="str">
        <f t="shared" si="784"/>
        <v/>
      </c>
      <c r="AX104" s="61"/>
      <c r="AY104" s="61"/>
      <c r="AZ104" s="61"/>
      <c r="BA104" s="63"/>
      <c r="BB104" s="63"/>
      <c r="BC104" s="63"/>
      <c r="BD104" s="66"/>
      <c r="BE104" s="46" t="str">
        <f t="shared" si="785"/>
        <v/>
      </c>
      <c r="BF104" s="12"/>
      <c r="BG104" s="12"/>
      <c r="BH104" s="12"/>
      <c r="BI104" s="12"/>
      <c r="BJ104" s="12"/>
      <c r="BK104" s="12"/>
      <c r="BL104" s="12"/>
      <c r="BM104" s="46" t="str">
        <f t="shared" si="786"/>
        <v/>
      </c>
      <c r="BN104" s="25">
        <f t="shared" si="716"/>
        <v>0</v>
      </c>
      <c r="BO104" s="50" t="str">
        <f t="shared" si="717"/>
        <v>Average</v>
      </c>
      <c r="BP104" s="20" t="str">
        <f t="shared" si="788"/>
        <v/>
      </c>
      <c r="BQ104" s="20" t="str">
        <f t="shared" si="787"/>
        <v/>
      </c>
      <c r="BR104" s="3"/>
      <c r="BS104" s="3"/>
      <c r="BT104" s="3"/>
      <c r="BU104" s="3"/>
      <c r="BV104" s="3"/>
      <c r="BW104" s="3"/>
    </row>
    <row r="105" spans="1:75" x14ac:dyDescent="0.25">
      <c r="A105" s="271"/>
      <c r="B105" s="267"/>
      <c r="C105" s="267"/>
      <c r="D105" s="51">
        <v>5</v>
      </c>
      <c r="E105" s="62"/>
      <c r="F105" s="64"/>
      <c r="G105" s="64"/>
      <c r="H105" s="64"/>
      <c r="I105" s="64"/>
      <c r="J105" s="64"/>
      <c r="K105" s="14"/>
      <c r="L105" s="14"/>
      <c r="M105" s="14"/>
      <c r="N105" s="14"/>
      <c r="O105" s="14"/>
      <c r="P105" s="14"/>
      <c r="Q105" s="14"/>
      <c r="R105" s="52"/>
      <c r="S105" s="52"/>
      <c r="T105" s="52"/>
      <c r="U105" s="52"/>
      <c r="V105" s="52"/>
      <c r="W105" s="52"/>
      <c r="X105" s="52"/>
      <c r="Y105" s="46" t="str">
        <f t="shared" si="782"/>
        <v/>
      </c>
      <c r="Z105" s="62"/>
      <c r="AA105" s="64"/>
      <c r="AB105" s="64"/>
      <c r="AC105" s="64"/>
      <c r="AD105" s="64"/>
      <c r="AE105" s="64"/>
      <c r="AF105" s="67"/>
      <c r="AG105" s="46" t="str">
        <f t="shared" si="853"/>
        <v/>
      </c>
      <c r="AH105" s="68"/>
      <c r="AI105" s="69"/>
      <c r="AJ105" s="69"/>
      <c r="AK105" s="69"/>
      <c r="AL105" s="69"/>
      <c r="AM105" s="69"/>
      <c r="AN105" s="70"/>
      <c r="AO105" s="46" t="str">
        <f t="shared" si="783"/>
        <v/>
      </c>
      <c r="AP105" s="62"/>
      <c r="AQ105" s="62"/>
      <c r="AR105" s="62"/>
      <c r="AS105" s="64"/>
      <c r="AT105" s="64"/>
      <c r="AU105" s="64"/>
      <c r="AV105" s="67"/>
      <c r="AW105" s="46" t="str">
        <f t="shared" si="784"/>
        <v/>
      </c>
      <c r="AX105" s="62"/>
      <c r="AY105" s="62"/>
      <c r="AZ105" s="62"/>
      <c r="BA105" s="64"/>
      <c r="BB105" s="64"/>
      <c r="BC105" s="64"/>
      <c r="BD105" s="67"/>
      <c r="BE105" s="46" t="str">
        <f t="shared" si="785"/>
        <v/>
      </c>
      <c r="BF105" s="12"/>
      <c r="BG105" s="12"/>
      <c r="BH105" s="12"/>
      <c r="BI105" s="12"/>
      <c r="BJ105" s="12"/>
      <c r="BK105" s="12"/>
      <c r="BL105" s="12"/>
      <c r="BM105" s="46" t="str">
        <f t="shared" si="786"/>
        <v/>
      </c>
      <c r="BN105" s="25">
        <f t="shared" si="716"/>
        <v>0</v>
      </c>
      <c r="BO105" s="50" t="str">
        <f t="shared" si="717"/>
        <v>Average</v>
      </c>
      <c r="BP105" s="20" t="str">
        <f t="shared" si="788"/>
        <v/>
      </c>
      <c r="BQ105" s="20" t="str">
        <f t="shared" si="787"/>
        <v/>
      </c>
      <c r="BR105" s="3"/>
      <c r="BS105" s="3"/>
      <c r="BT105" s="3"/>
      <c r="BU105" s="3"/>
      <c r="BV105" s="3"/>
      <c r="BW105" s="3"/>
    </row>
    <row r="106" spans="1:75" x14ac:dyDescent="0.25">
      <c r="A106" s="271"/>
      <c r="B106" s="267"/>
      <c r="C106" s="268"/>
      <c r="D106" s="50" t="s">
        <v>23</v>
      </c>
      <c r="E106" s="82" t="str">
        <f>IFERROR(AVERAGE(E101:E105),"")</f>
        <v/>
      </c>
      <c r="F106" s="82" t="str">
        <f t="shared" ref="F106" si="983">IFERROR(AVERAGE(F101:F105),"")</f>
        <v/>
      </c>
      <c r="G106" s="82" t="str">
        <f t="shared" ref="G106" si="984">IFERROR(AVERAGE(G101:G105),"")</f>
        <v/>
      </c>
      <c r="H106" s="82" t="str">
        <f t="shared" ref="H106" si="985">IFERROR(AVERAGE(H101:H105),"")</f>
        <v/>
      </c>
      <c r="I106" s="82" t="str">
        <f t="shared" ref="I106" si="986">IFERROR(AVERAGE(I101:I105),"")</f>
        <v/>
      </c>
      <c r="J106" s="82" t="str">
        <f t="shared" ref="J106" si="987">IFERROR(AVERAGE(J101:J105),"")</f>
        <v/>
      </c>
      <c r="K106" s="82" t="str">
        <f t="shared" ref="K106" si="988">IFERROR(AVERAGE(K101:K105),"")</f>
        <v/>
      </c>
      <c r="L106" s="82" t="str">
        <f t="shared" ref="L106" si="989">IFERROR(AVERAGE(L101:L105),"")</f>
        <v/>
      </c>
      <c r="M106" s="82" t="str">
        <f t="shared" ref="M106" si="990">IFERROR(AVERAGE(M101:M105),"")</f>
        <v/>
      </c>
      <c r="N106" s="82" t="str">
        <f t="shared" ref="N106" si="991">IFERROR(AVERAGE(N101:N105),"")</f>
        <v/>
      </c>
      <c r="O106" s="82" t="str">
        <f t="shared" ref="O106" si="992">IFERROR(AVERAGE(O101:O105),"")</f>
        <v/>
      </c>
      <c r="P106" s="82" t="str">
        <f t="shared" ref="P106" si="993">IFERROR(AVERAGE(P101:P105),"")</f>
        <v/>
      </c>
      <c r="Q106" s="82" t="str">
        <f t="shared" ref="Q106" si="994">IFERROR(AVERAGE(Q101:Q105),"")</f>
        <v/>
      </c>
      <c r="R106" s="82" t="str">
        <f t="shared" ref="R106" si="995">IFERROR(AVERAGE(R101:R105),"")</f>
        <v/>
      </c>
      <c r="S106" s="82" t="str">
        <f t="shared" ref="S106" si="996">IFERROR(AVERAGE(S101:S105),"")</f>
        <v/>
      </c>
      <c r="T106" s="82" t="str">
        <f t="shared" ref="T106" si="997">IFERROR(AVERAGE(T101:T105),"")</f>
        <v/>
      </c>
      <c r="U106" s="82" t="str">
        <f t="shared" ref="U106" si="998">IFERROR(AVERAGE(U101:U105),"")</f>
        <v/>
      </c>
      <c r="V106" s="82" t="str">
        <f t="shared" ref="V106" si="999">IFERROR(AVERAGE(V101:V105),"")</f>
        <v/>
      </c>
      <c r="W106" s="82" t="str">
        <f t="shared" ref="W106" si="1000">IFERROR(AVERAGE(W101:W105),"")</f>
        <v/>
      </c>
      <c r="X106" s="82" t="str">
        <f t="shared" ref="X106" si="1001">IFERROR(AVERAGE(X101:X105),"")</f>
        <v/>
      </c>
      <c r="Y106" s="82" t="str">
        <f t="shared" ref="Y106" si="1002">IFERROR(AVERAGE(Y101:Y105),"")</f>
        <v/>
      </c>
      <c r="Z106" s="82" t="str">
        <f t="shared" ref="Z106" si="1003">IFERROR(AVERAGE(Z101:Z105),"")</f>
        <v/>
      </c>
      <c r="AA106" s="82" t="str">
        <f t="shared" ref="AA106" si="1004">IFERROR(AVERAGE(AA101:AA105),"")</f>
        <v/>
      </c>
      <c r="AB106" s="82" t="str">
        <f t="shared" ref="AB106" si="1005">IFERROR(AVERAGE(AB101:AB105),"")</f>
        <v/>
      </c>
      <c r="AC106" s="82" t="str">
        <f t="shared" ref="AC106" si="1006">IFERROR(AVERAGE(AC101:AC105),"")</f>
        <v/>
      </c>
      <c r="AD106" s="82" t="str">
        <f t="shared" ref="AD106" si="1007">IFERROR(AVERAGE(AD101:AD105),"")</f>
        <v/>
      </c>
      <c r="AE106" s="82" t="str">
        <f t="shared" ref="AE106" si="1008">IFERROR(AVERAGE(AE101:AE105),"")</f>
        <v/>
      </c>
      <c r="AF106" s="82" t="str">
        <f t="shared" ref="AF106" si="1009">IFERROR(AVERAGE(AF101:AF105),"")</f>
        <v/>
      </c>
      <c r="AG106" s="82" t="str">
        <f t="shared" ref="AG106" si="1010">IFERROR(AVERAGE(AG101:AG105),"")</f>
        <v/>
      </c>
      <c r="AH106" s="82" t="str">
        <f t="shared" ref="AH106" si="1011">IFERROR(AVERAGE(AH101:AH105),"")</f>
        <v/>
      </c>
      <c r="AI106" s="82" t="str">
        <f t="shared" ref="AI106" si="1012">IFERROR(AVERAGE(AI101:AI105),"")</f>
        <v/>
      </c>
      <c r="AJ106" s="82" t="str">
        <f t="shared" ref="AJ106" si="1013">IFERROR(AVERAGE(AJ101:AJ105),"")</f>
        <v/>
      </c>
      <c r="AK106" s="82" t="str">
        <f t="shared" ref="AK106" si="1014">IFERROR(AVERAGE(AK101:AK105),"")</f>
        <v/>
      </c>
      <c r="AL106" s="82" t="str">
        <f t="shared" ref="AL106" si="1015">IFERROR(AVERAGE(AL101:AL105),"")</f>
        <v/>
      </c>
      <c r="AM106" s="82" t="str">
        <f t="shared" ref="AM106" si="1016">IFERROR(AVERAGE(AM101:AM105),"")</f>
        <v/>
      </c>
      <c r="AN106" s="82" t="str">
        <f t="shared" ref="AN106" si="1017">IFERROR(AVERAGE(AN101:AN105),"")</f>
        <v/>
      </c>
      <c r="AO106" s="82" t="str">
        <f t="shared" ref="AO106" si="1018">IFERROR(AVERAGE(AO101:AO105),"")</f>
        <v/>
      </c>
      <c r="AP106" s="82" t="str">
        <f t="shared" ref="AP106" si="1019">IFERROR(AVERAGE(AP101:AP105),"")</f>
        <v/>
      </c>
      <c r="AQ106" s="82" t="str">
        <f t="shared" ref="AQ106" si="1020">IFERROR(AVERAGE(AQ101:AQ105),"")</f>
        <v/>
      </c>
      <c r="AR106" s="82" t="str">
        <f t="shared" ref="AR106" si="1021">IFERROR(AVERAGE(AR101:AR105),"")</f>
        <v/>
      </c>
      <c r="AS106" s="82" t="str">
        <f t="shared" ref="AS106" si="1022">IFERROR(AVERAGE(AS101:AS105),"")</f>
        <v/>
      </c>
      <c r="AT106" s="82" t="str">
        <f t="shared" ref="AT106" si="1023">IFERROR(AVERAGE(AT101:AT105),"")</f>
        <v/>
      </c>
      <c r="AU106" s="82" t="str">
        <f t="shared" ref="AU106" si="1024">IFERROR(AVERAGE(AU101:AU105),"")</f>
        <v/>
      </c>
      <c r="AV106" s="82" t="str">
        <f t="shared" ref="AV106" si="1025">IFERROR(AVERAGE(AV101:AV105),"")</f>
        <v/>
      </c>
      <c r="AW106" s="82" t="str">
        <f t="shared" ref="AW106" si="1026">IFERROR(AVERAGE(AW101:AW105),"")</f>
        <v/>
      </c>
      <c r="AX106" s="82" t="str">
        <f t="shared" ref="AX106" si="1027">IFERROR(AVERAGE(AX101:AX105),"")</f>
        <v/>
      </c>
      <c r="AY106" s="82" t="str">
        <f t="shared" ref="AY106" si="1028">IFERROR(AVERAGE(AY101:AY105),"")</f>
        <v/>
      </c>
      <c r="AZ106" s="82" t="str">
        <f t="shared" ref="AZ106" si="1029">IFERROR(AVERAGE(AZ101:AZ105),"")</f>
        <v/>
      </c>
      <c r="BA106" s="82" t="str">
        <f t="shared" ref="BA106" si="1030">IFERROR(AVERAGE(BA101:BA105),"")</f>
        <v/>
      </c>
      <c r="BB106" s="82" t="str">
        <f t="shared" ref="BB106" si="1031">IFERROR(AVERAGE(BB101:BB105),"")</f>
        <v/>
      </c>
      <c r="BC106" s="82" t="str">
        <f t="shared" ref="BC106" si="1032">IFERROR(AVERAGE(BC101:BC105),"")</f>
        <v/>
      </c>
      <c r="BD106" s="82" t="str">
        <f t="shared" ref="BD106" si="1033">IFERROR(AVERAGE(BD101:BD105),"")</f>
        <v/>
      </c>
      <c r="BE106" s="82" t="str">
        <f t="shared" ref="BE106" si="1034">IFERROR(AVERAGE(BE101:BE105),"")</f>
        <v/>
      </c>
      <c r="BF106" s="82" t="str">
        <f t="shared" ref="BF106" si="1035">IFERROR(AVERAGE(BF101:BF105),"")</f>
        <v/>
      </c>
      <c r="BG106" s="82" t="str">
        <f t="shared" ref="BG106" si="1036">IFERROR(AVERAGE(BG101:BG105),"")</f>
        <v/>
      </c>
      <c r="BH106" s="82" t="str">
        <f t="shared" ref="BH106" si="1037">IFERROR(AVERAGE(BH101:BH105),"")</f>
        <v/>
      </c>
      <c r="BI106" s="82" t="str">
        <f t="shared" ref="BI106" si="1038">IFERROR(AVERAGE(BI101:BI105),"")</f>
        <v/>
      </c>
      <c r="BJ106" s="82" t="str">
        <f t="shared" ref="BJ106" si="1039">IFERROR(AVERAGE(BJ101:BJ105),"")</f>
        <v/>
      </c>
      <c r="BK106" s="82" t="str">
        <f t="shared" ref="BK106" si="1040">IFERROR(AVERAGE(BK101:BK105),"")</f>
        <v/>
      </c>
      <c r="BL106" s="82" t="str">
        <f t="shared" ref="BL106" si="1041">IFERROR(AVERAGE(BL101:BL105),"")</f>
        <v/>
      </c>
      <c r="BM106" s="82" t="str">
        <f t="shared" ref="BM106" si="1042">IFERROR(AVERAGE(BM101:BM105),"")</f>
        <v/>
      </c>
      <c r="BN106" s="82">
        <f t="shared" ref="BN106" si="1043">IFERROR(AVERAGE(BN101:BN105),"")</f>
        <v>0</v>
      </c>
      <c r="BO106" s="82" t="str">
        <f t="shared" ref="BO106" si="1044">IFERROR(AVERAGE(BO101:BO105),"")</f>
        <v/>
      </c>
      <c r="BP106" s="82" t="str">
        <f t="shared" ref="BP106" si="1045">IFERROR(AVERAGE(BP101:BP105),"")</f>
        <v/>
      </c>
      <c r="BQ106" s="82" t="str">
        <f t="shared" ref="BQ106" si="1046">IFERROR(AVERAGE(BQ101:BQ105),"")</f>
        <v/>
      </c>
      <c r="BR106" s="2"/>
      <c r="BS106" s="2"/>
      <c r="BT106" s="2"/>
      <c r="BU106" s="2"/>
      <c r="BV106" s="2"/>
      <c r="BW106" s="2"/>
    </row>
    <row r="107" spans="1:75" x14ac:dyDescent="0.25">
      <c r="A107" s="271"/>
      <c r="B107" s="267"/>
      <c r="C107" s="266">
        <v>10</v>
      </c>
      <c r="D107" s="51">
        <v>1</v>
      </c>
      <c r="E107" s="61"/>
      <c r="F107" s="63"/>
      <c r="G107" s="63"/>
      <c r="H107" s="63"/>
      <c r="I107" s="63"/>
      <c r="J107" s="63"/>
      <c r="K107" s="14"/>
      <c r="L107" s="14"/>
      <c r="M107" s="14"/>
      <c r="N107" s="14"/>
      <c r="O107" s="14"/>
      <c r="P107" s="14"/>
      <c r="Q107" s="14"/>
      <c r="R107" s="52"/>
      <c r="S107" s="52"/>
      <c r="T107" s="52"/>
      <c r="U107" s="52"/>
      <c r="V107" s="52"/>
      <c r="W107" s="52"/>
      <c r="X107" s="52"/>
      <c r="Y107" s="46" t="str">
        <f t="shared" si="782"/>
        <v/>
      </c>
      <c r="Z107" s="61"/>
      <c r="AA107" s="63"/>
      <c r="AB107" s="63"/>
      <c r="AC107" s="63"/>
      <c r="AD107" s="63"/>
      <c r="AE107" s="63"/>
      <c r="AF107" s="66"/>
      <c r="AG107" s="46" t="str">
        <f t="shared" si="853"/>
        <v/>
      </c>
      <c r="AH107" s="68"/>
      <c r="AI107" s="69"/>
      <c r="AJ107" s="69"/>
      <c r="AK107" s="69"/>
      <c r="AL107" s="69"/>
      <c r="AM107" s="69"/>
      <c r="AN107" s="70"/>
      <c r="AO107" s="46" t="str">
        <f t="shared" si="783"/>
        <v/>
      </c>
      <c r="AP107" s="61"/>
      <c r="AQ107" s="61"/>
      <c r="AR107" s="61"/>
      <c r="AS107" s="63"/>
      <c r="AT107" s="63"/>
      <c r="AU107" s="63"/>
      <c r="AV107" s="66"/>
      <c r="AW107" s="46" t="str">
        <f t="shared" si="784"/>
        <v/>
      </c>
      <c r="AX107" s="61"/>
      <c r="AY107" s="61"/>
      <c r="AZ107" s="61"/>
      <c r="BA107" s="63"/>
      <c r="BB107" s="63"/>
      <c r="BC107" s="63"/>
      <c r="BD107" s="66"/>
      <c r="BE107" s="46" t="str">
        <f t="shared" si="785"/>
        <v/>
      </c>
      <c r="BF107" s="12"/>
      <c r="BG107" s="12"/>
      <c r="BH107" s="12"/>
      <c r="BI107" s="12"/>
      <c r="BJ107" s="12"/>
      <c r="BK107" s="12"/>
      <c r="BL107" s="12"/>
      <c r="BM107" s="46" t="str">
        <f t="shared" si="786"/>
        <v/>
      </c>
      <c r="BN107" s="25">
        <f t="shared" si="716"/>
        <v>0</v>
      </c>
      <c r="BO107" s="50" t="str">
        <f t="shared" si="717"/>
        <v>Average</v>
      </c>
      <c r="BP107" s="20" t="str">
        <f t="shared" si="788"/>
        <v/>
      </c>
      <c r="BQ107" s="20" t="str">
        <f t="shared" si="787"/>
        <v/>
      </c>
      <c r="BR107" s="3"/>
      <c r="BS107" s="3"/>
      <c r="BT107" s="3"/>
      <c r="BU107" s="3"/>
      <c r="BV107" s="3"/>
      <c r="BW107" s="3"/>
    </row>
    <row r="108" spans="1:75" x14ac:dyDescent="0.25">
      <c r="A108" s="271"/>
      <c r="B108" s="267"/>
      <c r="C108" s="267"/>
      <c r="D108" s="51">
        <v>2</v>
      </c>
      <c r="E108" s="62"/>
      <c r="F108" s="64"/>
      <c r="G108" s="64"/>
      <c r="H108" s="64"/>
      <c r="I108" s="64"/>
      <c r="J108" s="64"/>
      <c r="K108" s="14"/>
      <c r="L108" s="14"/>
      <c r="M108" s="14"/>
      <c r="N108" s="14"/>
      <c r="O108" s="14"/>
      <c r="P108" s="14"/>
      <c r="Q108" s="14"/>
      <c r="R108" s="52"/>
      <c r="S108" s="52"/>
      <c r="T108" s="52"/>
      <c r="U108" s="52"/>
      <c r="V108" s="52"/>
      <c r="W108" s="52"/>
      <c r="X108" s="52"/>
      <c r="Y108" s="46" t="str">
        <f t="shared" si="782"/>
        <v/>
      </c>
      <c r="Z108" s="62"/>
      <c r="AA108" s="64"/>
      <c r="AB108" s="64"/>
      <c r="AC108" s="64"/>
      <c r="AD108" s="64"/>
      <c r="AE108" s="64"/>
      <c r="AF108" s="67"/>
      <c r="AG108" s="46" t="str">
        <f t="shared" si="853"/>
        <v/>
      </c>
      <c r="AH108" s="71"/>
      <c r="AI108" s="72"/>
      <c r="AJ108" s="72"/>
      <c r="AK108" s="72"/>
      <c r="AL108" s="72"/>
      <c r="AM108" s="72"/>
      <c r="AN108" s="73"/>
      <c r="AO108" s="46" t="str">
        <f t="shared" si="783"/>
        <v/>
      </c>
      <c r="AP108" s="62"/>
      <c r="AQ108" s="62"/>
      <c r="AR108" s="62"/>
      <c r="AS108" s="64"/>
      <c r="AT108" s="64"/>
      <c r="AU108" s="64"/>
      <c r="AV108" s="67"/>
      <c r="AW108" s="46" t="str">
        <f t="shared" si="784"/>
        <v/>
      </c>
      <c r="AX108" s="62"/>
      <c r="AY108" s="62"/>
      <c r="AZ108" s="62"/>
      <c r="BA108" s="64"/>
      <c r="BB108" s="64"/>
      <c r="BC108" s="64"/>
      <c r="BD108" s="67"/>
      <c r="BE108" s="46" t="str">
        <f t="shared" si="785"/>
        <v/>
      </c>
      <c r="BF108" s="12"/>
      <c r="BG108" s="12"/>
      <c r="BH108" s="12"/>
      <c r="BI108" s="12"/>
      <c r="BJ108" s="12"/>
      <c r="BK108" s="12"/>
      <c r="BL108" s="12"/>
      <c r="BM108" s="46" t="str">
        <f t="shared" si="786"/>
        <v/>
      </c>
      <c r="BN108" s="25">
        <f t="shared" si="716"/>
        <v>0</v>
      </c>
      <c r="BO108" s="50" t="str">
        <f t="shared" si="717"/>
        <v>Average</v>
      </c>
      <c r="BP108" s="20" t="str">
        <f t="shared" si="788"/>
        <v/>
      </c>
      <c r="BQ108" s="20" t="str">
        <f t="shared" si="787"/>
        <v/>
      </c>
      <c r="BR108" s="3"/>
      <c r="BS108" s="3"/>
      <c r="BT108" s="3"/>
      <c r="BU108" s="3"/>
      <c r="BV108" s="3"/>
      <c r="BW108" s="3"/>
    </row>
    <row r="109" spans="1:75" x14ac:dyDescent="0.25">
      <c r="A109" s="271"/>
      <c r="B109" s="267"/>
      <c r="C109" s="267"/>
      <c r="D109" s="51">
        <v>3</v>
      </c>
      <c r="E109" s="61"/>
      <c r="F109" s="63"/>
      <c r="G109" s="63"/>
      <c r="H109" s="63"/>
      <c r="I109" s="63"/>
      <c r="J109" s="63"/>
      <c r="K109" s="14"/>
      <c r="L109" s="14"/>
      <c r="M109" s="14"/>
      <c r="N109" s="14"/>
      <c r="O109" s="14"/>
      <c r="P109" s="14"/>
      <c r="Q109" s="14"/>
      <c r="R109" s="52"/>
      <c r="S109" s="52"/>
      <c r="T109" s="52"/>
      <c r="U109" s="52"/>
      <c r="V109" s="52"/>
      <c r="W109" s="52"/>
      <c r="X109" s="52"/>
      <c r="Y109" s="46" t="str">
        <f t="shared" si="782"/>
        <v/>
      </c>
      <c r="Z109" s="61"/>
      <c r="AA109" s="63"/>
      <c r="AB109" s="63"/>
      <c r="AC109" s="63"/>
      <c r="AD109" s="63"/>
      <c r="AE109" s="63"/>
      <c r="AF109" s="66"/>
      <c r="AG109" s="46" t="str">
        <f t="shared" si="853"/>
        <v/>
      </c>
      <c r="AH109" s="68"/>
      <c r="AI109" s="69"/>
      <c r="AJ109" s="69"/>
      <c r="AK109" s="69"/>
      <c r="AL109" s="69"/>
      <c r="AM109" s="69"/>
      <c r="AN109" s="70"/>
      <c r="AO109" s="46" t="str">
        <f t="shared" si="783"/>
        <v/>
      </c>
      <c r="AP109" s="61"/>
      <c r="AQ109" s="61"/>
      <c r="AR109" s="61"/>
      <c r="AS109" s="63"/>
      <c r="AT109" s="63"/>
      <c r="AU109" s="63"/>
      <c r="AV109" s="66"/>
      <c r="AW109" s="46" t="str">
        <f t="shared" si="784"/>
        <v/>
      </c>
      <c r="AX109" s="61"/>
      <c r="AY109" s="61"/>
      <c r="AZ109" s="61"/>
      <c r="BA109" s="63"/>
      <c r="BB109" s="63"/>
      <c r="BC109" s="63"/>
      <c r="BD109" s="66"/>
      <c r="BE109" s="46" t="str">
        <f t="shared" si="785"/>
        <v/>
      </c>
      <c r="BF109" s="12"/>
      <c r="BG109" s="12"/>
      <c r="BH109" s="12"/>
      <c r="BI109" s="12"/>
      <c r="BJ109" s="12"/>
      <c r="BK109" s="12"/>
      <c r="BL109" s="12"/>
      <c r="BM109" s="46" t="str">
        <f t="shared" si="786"/>
        <v/>
      </c>
      <c r="BN109" s="25">
        <f t="shared" si="716"/>
        <v>0</v>
      </c>
      <c r="BO109" s="50" t="str">
        <f t="shared" si="717"/>
        <v>Average</v>
      </c>
      <c r="BP109" s="20" t="str">
        <f t="shared" si="788"/>
        <v/>
      </c>
      <c r="BQ109" s="20" t="str">
        <f t="shared" si="787"/>
        <v/>
      </c>
      <c r="BR109" s="3"/>
      <c r="BS109" s="3"/>
      <c r="BT109" s="3"/>
      <c r="BU109" s="3"/>
      <c r="BV109" s="3"/>
      <c r="BW109" s="3"/>
    </row>
    <row r="110" spans="1:75" x14ac:dyDescent="0.25">
      <c r="A110" s="271"/>
      <c r="B110" s="267"/>
      <c r="C110" s="267"/>
      <c r="D110" s="51">
        <v>4</v>
      </c>
      <c r="E110" s="62"/>
      <c r="F110" s="64"/>
      <c r="G110" s="64"/>
      <c r="H110" s="64"/>
      <c r="I110" s="64"/>
      <c r="J110" s="64"/>
      <c r="K110" s="14"/>
      <c r="L110" s="14"/>
      <c r="M110" s="14"/>
      <c r="N110" s="14"/>
      <c r="O110" s="14"/>
      <c r="P110" s="14"/>
      <c r="Q110" s="14"/>
      <c r="R110" s="52"/>
      <c r="S110" s="52"/>
      <c r="T110" s="52"/>
      <c r="U110" s="52"/>
      <c r="V110" s="52"/>
      <c r="W110" s="52"/>
      <c r="X110" s="52"/>
      <c r="Y110" s="46" t="str">
        <f t="shared" si="782"/>
        <v/>
      </c>
      <c r="Z110" s="62"/>
      <c r="AA110" s="64"/>
      <c r="AB110" s="64"/>
      <c r="AC110" s="64"/>
      <c r="AD110" s="64"/>
      <c r="AE110" s="64"/>
      <c r="AF110" s="67"/>
      <c r="AG110" s="46" t="str">
        <f t="shared" si="853"/>
        <v/>
      </c>
      <c r="AH110" s="71"/>
      <c r="AI110" s="72"/>
      <c r="AJ110" s="72"/>
      <c r="AK110" s="72"/>
      <c r="AL110" s="72"/>
      <c r="AM110" s="72"/>
      <c r="AN110" s="73"/>
      <c r="AO110" s="46" t="str">
        <f t="shared" si="783"/>
        <v/>
      </c>
      <c r="AP110" s="62"/>
      <c r="AQ110" s="62"/>
      <c r="AR110" s="62"/>
      <c r="AS110" s="64"/>
      <c r="AT110" s="64"/>
      <c r="AU110" s="64"/>
      <c r="AV110" s="67"/>
      <c r="AW110" s="46" t="str">
        <f t="shared" si="784"/>
        <v/>
      </c>
      <c r="AX110" s="62"/>
      <c r="AY110" s="62"/>
      <c r="AZ110" s="62"/>
      <c r="BA110" s="64"/>
      <c r="BB110" s="64"/>
      <c r="BC110" s="64"/>
      <c r="BD110" s="67"/>
      <c r="BE110" s="46" t="str">
        <f t="shared" si="785"/>
        <v/>
      </c>
      <c r="BF110" s="12"/>
      <c r="BG110" s="12"/>
      <c r="BH110" s="12"/>
      <c r="BI110" s="12"/>
      <c r="BJ110" s="12"/>
      <c r="BK110" s="12"/>
      <c r="BL110" s="12"/>
      <c r="BM110" s="46" t="str">
        <f t="shared" si="786"/>
        <v/>
      </c>
      <c r="BN110" s="25">
        <f t="shared" si="716"/>
        <v>0</v>
      </c>
      <c r="BO110" s="50" t="str">
        <f t="shared" si="717"/>
        <v>Average</v>
      </c>
      <c r="BP110" s="20" t="str">
        <f t="shared" si="788"/>
        <v/>
      </c>
      <c r="BQ110" s="20" t="str">
        <f t="shared" si="787"/>
        <v/>
      </c>
      <c r="BR110" s="3"/>
      <c r="BS110" s="3"/>
      <c r="BT110" s="3"/>
      <c r="BU110" s="3"/>
      <c r="BV110" s="3"/>
      <c r="BW110" s="3"/>
    </row>
    <row r="111" spans="1:75" x14ac:dyDescent="0.25">
      <c r="A111" s="271"/>
      <c r="B111" s="267"/>
      <c r="C111" s="267"/>
      <c r="D111" s="51">
        <v>5</v>
      </c>
      <c r="E111" s="61"/>
      <c r="F111" s="63"/>
      <c r="G111" s="63"/>
      <c r="H111" s="63"/>
      <c r="I111" s="63"/>
      <c r="J111" s="63"/>
      <c r="K111" s="14"/>
      <c r="L111" s="14"/>
      <c r="M111" s="14"/>
      <c r="N111" s="14"/>
      <c r="O111" s="14"/>
      <c r="P111" s="14"/>
      <c r="Q111" s="14"/>
      <c r="R111" s="52"/>
      <c r="S111" s="52"/>
      <c r="T111" s="52"/>
      <c r="U111" s="52"/>
      <c r="V111" s="52"/>
      <c r="W111" s="52"/>
      <c r="X111" s="52"/>
      <c r="Y111" s="46" t="str">
        <f t="shared" si="782"/>
        <v/>
      </c>
      <c r="Z111" s="61"/>
      <c r="AA111" s="63"/>
      <c r="AB111" s="63"/>
      <c r="AC111" s="63"/>
      <c r="AD111" s="63"/>
      <c r="AE111" s="63"/>
      <c r="AF111" s="66"/>
      <c r="AG111" s="46" t="str">
        <f t="shared" si="853"/>
        <v/>
      </c>
      <c r="AH111" s="68"/>
      <c r="AI111" s="69"/>
      <c r="AJ111" s="69"/>
      <c r="AK111" s="69"/>
      <c r="AL111" s="69"/>
      <c r="AM111" s="69"/>
      <c r="AN111" s="70"/>
      <c r="AO111" s="46" t="str">
        <f t="shared" si="783"/>
        <v/>
      </c>
      <c r="AP111" s="61"/>
      <c r="AQ111" s="61"/>
      <c r="AR111" s="61"/>
      <c r="AS111" s="63"/>
      <c r="AT111" s="63"/>
      <c r="AU111" s="63"/>
      <c r="AV111" s="66"/>
      <c r="AW111" s="46" t="str">
        <f t="shared" si="784"/>
        <v/>
      </c>
      <c r="AX111" s="61"/>
      <c r="AY111" s="61"/>
      <c r="AZ111" s="61"/>
      <c r="BA111" s="63"/>
      <c r="BB111" s="63"/>
      <c r="BC111" s="63"/>
      <c r="BD111" s="66"/>
      <c r="BE111" s="46" t="str">
        <f t="shared" si="785"/>
        <v/>
      </c>
      <c r="BF111" s="12"/>
      <c r="BG111" s="12"/>
      <c r="BH111" s="12"/>
      <c r="BI111" s="12"/>
      <c r="BJ111" s="12"/>
      <c r="BK111" s="12"/>
      <c r="BL111" s="12"/>
      <c r="BM111" s="46" t="str">
        <f t="shared" si="786"/>
        <v/>
      </c>
      <c r="BN111" s="25">
        <f t="shared" si="716"/>
        <v>0</v>
      </c>
      <c r="BO111" s="50" t="str">
        <f t="shared" si="717"/>
        <v>Average</v>
      </c>
      <c r="BP111" s="20" t="str">
        <f t="shared" si="788"/>
        <v/>
      </c>
      <c r="BQ111" s="20" t="str">
        <f t="shared" si="787"/>
        <v/>
      </c>
      <c r="BR111" s="3"/>
      <c r="BS111" s="3"/>
      <c r="BT111" s="3"/>
      <c r="BU111" s="3"/>
      <c r="BV111" s="3"/>
      <c r="BW111" s="3"/>
    </row>
    <row r="112" spans="1:75" x14ac:dyDescent="0.25">
      <c r="A112" s="271"/>
      <c r="B112" s="267"/>
      <c r="C112" s="268"/>
      <c r="D112" s="50" t="s">
        <v>23</v>
      </c>
      <c r="E112" s="82" t="str">
        <f>IFERROR(AVERAGE(E107:E111),"")</f>
        <v/>
      </c>
      <c r="F112" s="82" t="str">
        <f t="shared" ref="F112" si="1047">IFERROR(AVERAGE(F107:F111),"")</f>
        <v/>
      </c>
      <c r="G112" s="82" t="str">
        <f t="shared" ref="G112" si="1048">IFERROR(AVERAGE(G107:G111),"")</f>
        <v/>
      </c>
      <c r="H112" s="82" t="str">
        <f t="shared" ref="H112" si="1049">IFERROR(AVERAGE(H107:H111),"")</f>
        <v/>
      </c>
      <c r="I112" s="82" t="str">
        <f t="shared" ref="I112" si="1050">IFERROR(AVERAGE(I107:I111),"")</f>
        <v/>
      </c>
      <c r="J112" s="82" t="str">
        <f t="shared" ref="J112" si="1051">IFERROR(AVERAGE(J107:J111),"")</f>
        <v/>
      </c>
      <c r="K112" s="82" t="str">
        <f t="shared" ref="K112" si="1052">IFERROR(AVERAGE(K107:K111),"")</f>
        <v/>
      </c>
      <c r="L112" s="82" t="str">
        <f t="shared" ref="L112" si="1053">IFERROR(AVERAGE(L107:L111),"")</f>
        <v/>
      </c>
      <c r="M112" s="82" t="str">
        <f t="shared" ref="M112" si="1054">IFERROR(AVERAGE(M107:M111),"")</f>
        <v/>
      </c>
      <c r="N112" s="82" t="str">
        <f t="shared" ref="N112" si="1055">IFERROR(AVERAGE(N107:N111),"")</f>
        <v/>
      </c>
      <c r="O112" s="82" t="str">
        <f t="shared" ref="O112" si="1056">IFERROR(AVERAGE(O107:O111),"")</f>
        <v/>
      </c>
      <c r="P112" s="82" t="str">
        <f t="shared" ref="P112" si="1057">IFERROR(AVERAGE(P107:P111),"")</f>
        <v/>
      </c>
      <c r="Q112" s="82" t="str">
        <f t="shared" ref="Q112" si="1058">IFERROR(AVERAGE(Q107:Q111),"")</f>
        <v/>
      </c>
      <c r="R112" s="82" t="str">
        <f t="shared" ref="R112" si="1059">IFERROR(AVERAGE(R107:R111),"")</f>
        <v/>
      </c>
      <c r="S112" s="82" t="str">
        <f t="shared" ref="S112" si="1060">IFERROR(AVERAGE(S107:S111),"")</f>
        <v/>
      </c>
      <c r="T112" s="82" t="str">
        <f t="shared" ref="T112" si="1061">IFERROR(AVERAGE(T107:T111),"")</f>
        <v/>
      </c>
      <c r="U112" s="82" t="str">
        <f t="shared" ref="U112" si="1062">IFERROR(AVERAGE(U107:U111),"")</f>
        <v/>
      </c>
      <c r="V112" s="82" t="str">
        <f t="shared" ref="V112" si="1063">IFERROR(AVERAGE(V107:V111),"")</f>
        <v/>
      </c>
      <c r="W112" s="82" t="str">
        <f t="shared" ref="W112" si="1064">IFERROR(AVERAGE(W107:W111),"")</f>
        <v/>
      </c>
      <c r="X112" s="82" t="str">
        <f t="shared" ref="X112" si="1065">IFERROR(AVERAGE(X107:X111),"")</f>
        <v/>
      </c>
      <c r="Y112" s="82" t="str">
        <f t="shared" ref="Y112" si="1066">IFERROR(AVERAGE(Y107:Y111),"")</f>
        <v/>
      </c>
      <c r="Z112" s="82" t="str">
        <f t="shared" ref="Z112" si="1067">IFERROR(AVERAGE(Z107:Z111),"")</f>
        <v/>
      </c>
      <c r="AA112" s="82" t="str">
        <f t="shared" ref="AA112" si="1068">IFERROR(AVERAGE(AA107:AA111),"")</f>
        <v/>
      </c>
      <c r="AB112" s="82" t="str">
        <f t="shared" ref="AB112" si="1069">IFERROR(AVERAGE(AB107:AB111),"")</f>
        <v/>
      </c>
      <c r="AC112" s="82" t="str">
        <f t="shared" ref="AC112" si="1070">IFERROR(AVERAGE(AC107:AC111),"")</f>
        <v/>
      </c>
      <c r="AD112" s="82" t="str">
        <f t="shared" ref="AD112" si="1071">IFERROR(AVERAGE(AD107:AD111),"")</f>
        <v/>
      </c>
      <c r="AE112" s="82" t="str">
        <f t="shared" ref="AE112" si="1072">IFERROR(AVERAGE(AE107:AE111),"")</f>
        <v/>
      </c>
      <c r="AF112" s="82" t="str">
        <f t="shared" ref="AF112" si="1073">IFERROR(AVERAGE(AF107:AF111),"")</f>
        <v/>
      </c>
      <c r="AG112" s="82" t="str">
        <f t="shared" ref="AG112" si="1074">IFERROR(AVERAGE(AG107:AG111),"")</f>
        <v/>
      </c>
      <c r="AH112" s="82" t="str">
        <f t="shared" ref="AH112" si="1075">IFERROR(AVERAGE(AH107:AH111),"")</f>
        <v/>
      </c>
      <c r="AI112" s="82" t="str">
        <f t="shared" ref="AI112" si="1076">IFERROR(AVERAGE(AI107:AI111),"")</f>
        <v/>
      </c>
      <c r="AJ112" s="82" t="str">
        <f t="shared" ref="AJ112" si="1077">IFERROR(AVERAGE(AJ107:AJ111),"")</f>
        <v/>
      </c>
      <c r="AK112" s="82" t="str">
        <f t="shared" ref="AK112" si="1078">IFERROR(AVERAGE(AK107:AK111),"")</f>
        <v/>
      </c>
      <c r="AL112" s="82" t="str">
        <f t="shared" ref="AL112" si="1079">IFERROR(AVERAGE(AL107:AL111),"")</f>
        <v/>
      </c>
      <c r="AM112" s="82" t="str">
        <f t="shared" ref="AM112" si="1080">IFERROR(AVERAGE(AM107:AM111),"")</f>
        <v/>
      </c>
      <c r="AN112" s="82" t="str">
        <f t="shared" ref="AN112" si="1081">IFERROR(AVERAGE(AN107:AN111),"")</f>
        <v/>
      </c>
      <c r="AO112" s="82" t="str">
        <f t="shared" ref="AO112" si="1082">IFERROR(AVERAGE(AO107:AO111),"")</f>
        <v/>
      </c>
      <c r="AP112" s="82" t="str">
        <f t="shared" ref="AP112" si="1083">IFERROR(AVERAGE(AP107:AP111),"")</f>
        <v/>
      </c>
      <c r="AQ112" s="82" t="str">
        <f t="shared" ref="AQ112" si="1084">IFERROR(AVERAGE(AQ107:AQ111),"")</f>
        <v/>
      </c>
      <c r="AR112" s="82" t="str">
        <f t="shared" ref="AR112" si="1085">IFERROR(AVERAGE(AR107:AR111),"")</f>
        <v/>
      </c>
      <c r="AS112" s="82" t="str">
        <f t="shared" ref="AS112" si="1086">IFERROR(AVERAGE(AS107:AS111),"")</f>
        <v/>
      </c>
      <c r="AT112" s="82" t="str">
        <f t="shared" ref="AT112" si="1087">IFERROR(AVERAGE(AT107:AT111),"")</f>
        <v/>
      </c>
      <c r="AU112" s="82" t="str">
        <f t="shared" ref="AU112" si="1088">IFERROR(AVERAGE(AU107:AU111),"")</f>
        <v/>
      </c>
      <c r="AV112" s="82" t="str">
        <f t="shared" ref="AV112" si="1089">IFERROR(AVERAGE(AV107:AV111),"")</f>
        <v/>
      </c>
      <c r="AW112" s="82" t="str">
        <f t="shared" ref="AW112" si="1090">IFERROR(AVERAGE(AW107:AW111),"")</f>
        <v/>
      </c>
      <c r="AX112" s="82" t="str">
        <f t="shared" ref="AX112" si="1091">IFERROR(AVERAGE(AX107:AX111),"")</f>
        <v/>
      </c>
      <c r="AY112" s="82" t="str">
        <f t="shared" ref="AY112" si="1092">IFERROR(AVERAGE(AY107:AY111),"")</f>
        <v/>
      </c>
      <c r="AZ112" s="82" t="str">
        <f t="shared" ref="AZ112" si="1093">IFERROR(AVERAGE(AZ107:AZ111),"")</f>
        <v/>
      </c>
      <c r="BA112" s="82" t="str">
        <f t="shared" ref="BA112" si="1094">IFERROR(AVERAGE(BA107:BA111),"")</f>
        <v/>
      </c>
      <c r="BB112" s="82" t="str">
        <f t="shared" ref="BB112" si="1095">IFERROR(AVERAGE(BB107:BB111),"")</f>
        <v/>
      </c>
      <c r="BC112" s="82" t="str">
        <f t="shared" ref="BC112" si="1096">IFERROR(AVERAGE(BC107:BC111),"")</f>
        <v/>
      </c>
      <c r="BD112" s="82" t="str">
        <f t="shared" ref="BD112" si="1097">IFERROR(AVERAGE(BD107:BD111),"")</f>
        <v/>
      </c>
      <c r="BE112" s="82" t="str">
        <f t="shared" ref="BE112" si="1098">IFERROR(AVERAGE(BE107:BE111),"")</f>
        <v/>
      </c>
      <c r="BF112" s="82" t="str">
        <f t="shared" ref="BF112" si="1099">IFERROR(AVERAGE(BF107:BF111),"")</f>
        <v/>
      </c>
      <c r="BG112" s="82" t="str">
        <f t="shared" ref="BG112" si="1100">IFERROR(AVERAGE(BG107:BG111),"")</f>
        <v/>
      </c>
      <c r="BH112" s="82" t="str">
        <f t="shared" ref="BH112" si="1101">IFERROR(AVERAGE(BH107:BH111),"")</f>
        <v/>
      </c>
      <c r="BI112" s="82" t="str">
        <f t="shared" ref="BI112" si="1102">IFERROR(AVERAGE(BI107:BI111),"")</f>
        <v/>
      </c>
      <c r="BJ112" s="82" t="str">
        <f t="shared" ref="BJ112" si="1103">IFERROR(AVERAGE(BJ107:BJ111),"")</f>
        <v/>
      </c>
      <c r="BK112" s="82" t="str">
        <f t="shared" ref="BK112" si="1104">IFERROR(AVERAGE(BK107:BK111),"")</f>
        <v/>
      </c>
      <c r="BL112" s="82" t="str">
        <f t="shared" ref="BL112" si="1105">IFERROR(AVERAGE(BL107:BL111),"")</f>
        <v/>
      </c>
      <c r="BM112" s="82" t="str">
        <f t="shared" ref="BM112" si="1106">IFERROR(AVERAGE(BM107:BM111),"")</f>
        <v/>
      </c>
      <c r="BN112" s="82">
        <f t="shared" ref="BN112" si="1107">IFERROR(AVERAGE(BN107:BN111),"")</f>
        <v>0</v>
      </c>
      <c r="BO112" s="82" t="str">
        <f t="shared" ref="BO112" si="1108">IFERROR(AVERAGE(BO107:BO111),"")</f>
        <v/>
      </c>
      <c r="BP112" s="82" t="str">
        <f t="shared" ref="BP112" si="1109">IFERROR(AVERAGE(BP107:BP111),"")</f>
        <v/>
      </c>
      <c r="BQ112" s="82" t="str">
        <f t="shared" ref="BQ112" si="1110">IFERROR(AVERAGE(BQ107:BQ111),"")</f>
        <v/>
      </c>
      <c r="BR112" s="2"/>
      <c r="BS112" s="2"/>
      <c r="BT112" s="2"/>
      <c r="BU112" s="2"/>
      <c r="BV112" s="2"/>
      <c r="BW112" s="2"/>
    </row>
    <row r="113" spans="1:75" x14ac:dyDescent="0.25">
      <c r="A113" s="271"/>
      <c r="B113" s="267"/>
      <c r="C113" s="266">
        <v>15</v>
      </c>
      <c r="D113" s="51">
        <v>1</v>
      </c>
      <c r="E113" s="62"/>
      <c r="F113" s="64"/>
      <c r="G113" s="64"/>
      <c r="H113" s="64"/>
      <c r="I113" s="64"/>
      <c r="J113" s="64"/>
      <c r="K113" s="14"/>
      <c r="L113" s="14"/>
      <c r="M113" s="14"/>
      <c r="N113" s="14"/>
      <c r="O113" s="14"/>
      <c r="P113" s="14"/>
      <c r="Q113" s="14"/>
      <c r="R113" s="52"/>
      <c r="S113" s="52"/>
      <c r="T113" s="52"/>
      <c r="U113" s="52"/>
      <c r="V113" s="52"/>
      <c r="W113" s="52"/>
      <c r="X113" s="52"/>
      <c r="Y113" s="46" t="str">
        <f t="shared" si="782"/>
        <v/>
      </c>
      <c r="Z113" s="62"/>
      <c r="AA113" s="64"/>
      <c r="AB113" s="64"/>
      <c r="AC113" s="64"/>
      <c r="AD113" s="64"/>
      <c r="AE113" s="64"/>
      <c r="AF113" s="67"/>
      <c r="AG113" s="46" t="str">
        <f t="shared" si="853"/>
        <v/>
      </c>
      <c r="AH113" s="68"/>
      <c r="AI113" s="69"/>
      <c r="AJ113" s="69"/>
      <c r="AK113" s="69"/>
      <c r="AL113" s="69"/>
      <c r="AM113" s="69"/>
      <c r="AN113" s="70"/>
      <c r="AO113" s="46" t="str">
        <f t="shared" si="783"/>
        <v/>
      </c>
      <c r="AP113" s="61"/>
      <c r="AQ113" s="61"/>
      <c r="AR113" s="61"/>
      <c r="AS113" s="63"/>
      <c r="AT113" s="63"/>
      <c r="AU113" s="63"/>
      <c r="AV113" s="66"/>
      <c r="AW113" s="46" t="str">
        <f t="shared" si="784"/>
        <v/>
      </c>
      <c r="AX113" s="61"/>
      <c r="AY113" s="61"/>
      <c r="AZ113" s="61"/>
      <c r="BA113" s="63"/>
      <c r="BB113" s="63"/>
      <c r="BC113" s="63"/>
      <c r="BD113" s="66"/>
      <c r="BE113" s="46" t="str">
        <f t="shared" si="785"/>
        <v/>
      </c>
      <c r="BF113" s="12"/>
      <c r="BG113" s="12"/>
      <c r="BH113" s="12"/>
      <c r="BI113" s="12"/>
      <c r="BJ113" s="12"/>
      <c r="BK113" s="12"/>
      <c r="BL113" s="12"/>
      <c r="BM113" s="46" t="str">
        <f t="shared" si="786"/>
        <v/>
      </c>
      <c r="BN113" s="25">
        <f t="shared" si="716"/>
        <v>0</v>
      </c>
      <c r="BO113" s="50" t="str">
        <f t="shared" si="717"/>
        <v>Average</v>
      </c>
      <c r="BP113" s="20" t="str">
        <f t="shared" si="788"/>
        <v/>
      </c>
      <c r="BQ113" s="20" t="str">
        <f t="shared" si="787"/>
        <v/>
      </c>
      <c r="BR113" s="3"/>
      <c r="BS113" s="3"/>
      <c r="BT113" s="3"/>
      <c r="BU113" s="3"/>
      <c r="BV113" s="3"/>
      <c r="BW113" s="3"/>
    </row>
    <row r="114" spans="1:75" x14ac:dyDescent="0.25">
      <c r="A114" s="271"/>
      <c r="B114" s="267"/>
      <c r="C114" s="267"/>
      <c r="D114" s="51">
        <v>2</v>
      </c>
      <c r="E114" s="61"/>
      <c r="F114" s="63"/>
      <c r="G114" s="63"/>
      <c r="H114" s="63"/>
      <c r="I114" s="63"/>
      <c r="J114" s="63"/>
      <c r="K114" s="14"/>
      <c r="L114" s="14"/>
      <c r="M114" s="14"/>
      <c r="N114" s="14"/>
      <c r="O114" s="14"/>
      <c r="P114" s="14"/>
      <c r="Q114" s="14"/>
      <c r="R114" s="52"/>
      <c r="S114" s="52"/>
      <c r="T114" s="52"/>
      <c r="U114" s="52"/>
      <c r="V114" s="52"/>
      <c r="W114" s="52"/>
      <c r="X114" s="52"/>
      <c r="Y114" s="46" t="str">
        <f t="shared" si="782"/>
        <v/>
      </c>
      <c r="Z114" s="61"/>
      <c r="AA114" s="63"/>
      <c r="AB114" s="63"/>
      <c r="AC114" s="63"/>
      <c r="AD114" s="63"/>
      <c r="AE114" s="63"/>
      <c r="AF114" s="66"/>
      <c r="AG114" s="46" t="str">
        <f t="shared" si="853"/>
        <v/>
      </c>
      <c r="AH114" s="71"/>
      <c r="AI114" s="72"/>
      <c r="AJ114" s="72"/>
      <c r="AK114" s="72"/>
      <c r="AL114" s="72"/>
      <c r="AM114" s="72"/>
      <c r="AN114" s="73"/>
      <c r="AO114" s="46" t="str">
        <f t="shared" si="783"/>
        <v/>
      </c>
      <c r="AP114" s="62"/>
      <c r="AQ114" s="62"/>
      <c r="AR114" s="62"/>
      <c r="AS114" s="64"/>
      <c r="AT114" s="64"/>
      <c r="AU114" s="64"/>
      <c r="AV114" s="67"/>
      <c r="AW114" s="46" t="str">
        <f t="shared" si="784"/>
        <v/>
      </c>
      <c r="AX114" s="62"/>
      <c r="AY114" s="62"/>
      <c r="AZ114" s="62"/>
      <c r="BA114" s="64"/>
      <c r="BB114" s="64"/>
      <c r="BC114" s="64"/>
      <c r="BD114" s="67"/>
      <c r="BE114" s="46" t="str">
        <f t="shared" si="785"/>
        <v/>
      </c>
      <c r="BF114" s="12"/>
      <c r="BG114" s="12"/>
      <c r="BH114" s="12"/>
      <c r="BI114" s="12"/>
      <c r="BJ114" s="12"/>
      <c r="BK114" s="12"/>
      <c r="BL114" s="12"/>
      <c r="BM114" s="46" t="str">
        <f t="shared" si="786"/>
        <v/>
      </c>
      <c r="BN114" s="25">
        <f t="shared" si="716"/>
        <v>0</v>
      </c>
      <c r="BO114" s="50" t="str">
        <f t="shared" si="717"/>
        <v>Average</v>
      </c>
      <c r="BP114" s="20" t="str">
        <f t="shared" si="788"/>
        <v/>
      </c>
      <c r="BQ114" s="20" t="str">
        <f t="shared" si="787"/>
        <v/>
      </c>
      <c r="BR114" s="3"/>
      <c r="BS114" s="3"/>
      <c r="BT114" s="3"/>
      <c r="BU114" s="3"/>
      <c r="BV114" s="3"/>
      <c r="BW114" s="3"/>
    </row>
    <row r="115" spans="1:75" x14ac:dyDescent="0.25">
      <c r="A115" s="271"/>
      <c r="B115" s="267"/>
      <c r="C115" s="267"/>
      <c r="D115" s="51">
        <v>3</v>
      </c>
      <c r="E115" s="62"/>
      <c r="F115" s="64"/>
      <c r="G115" s="64"/>
      <c r="H115" s="64"/>
      <c r="I115" s="64"/>
      <c r="J115" s="64"/>
      <c r="K115" s="14"/>
      <c r="L115" s="14"/>
      <c r="M115" s="14"/>
      <c r="N115" s="14"/>
      <c r="O115" s="14"/>
      <c r="P115" s="14"/>
      <c r="Q115" s="14"/>
      <c r="R115" s="52"/>
      <c r="S115" s="52"/>
      <c r="T115" s="52"/>
      <c r="U115" s="52"/>
      <c r="V115" s="52"/>
      <c r="W115" s="52"/>
      <c r="X115" s="52"/>
      <c r="Y115" s="46" t="str">
        <f t="shared" si="782"/>
        <v/>
      </c>
      <c r="Z115" s="62"/>
      <c r="AA115" s="64"/>
      <c r="AB115" s="64"/>
      <c r="AC115" s="64"/>
      <c r="AD115" s="64"/>
      <c r="AE115" s="64"/>
      <c r="AF115" s="67"/>
      <c r="AG115" s="46" t="str">
        <f t="shared" si="853"/>
        <v/>
      </c>
      <c r="AH115" s="68"/>
      <c r="AI115" s="69"/>
      <c r="AJ115" s="69"/>
      <c r="AK115" s="69"/>
      <c r="AL115" s="69"/>
      <c r="AM115" s="69"/>
      <c r="AN115" s="70"/>
      <c r="AO115" s="46" t="str">
        <f t="shared" si="783"/>
        <v/>
      </c>
      <c r="AP115" s="61"/>
      <c r="AQ115" s="61"/>
      <c r="AR115" s="61"/>
      <c r="AS115" s="63"/>
      <c r="AT115" s="63"/>
      <c r="AU115" s="63"/>
      <c r="AV115" s="66"/>
      <c r="AW115" s="46" t="str">
        <f t="shared" si="784"/>
        <v/>
      </c>
      <c r="AX115" s="61"/>
      <c r="AY115" s="61"/>
      <c r="AZ115" s="61"/>
      <c r="BA115" s="63"/>
      <c r="BB115" s="63"/>
      <c r="BC115" s="63"/>
      <c r="BD115" s="66"/>
      <c r="BE115" s="46" t="str">
        <f t="shared" si="785"/>
        <v/>
      </c>
      <c r="BF115" s="12"/>
      <c r="BG115" s="12"/>
      <c r="BH115" s="12"/>
      <c r="BI115" s="12"/>
      <c r="BJ115" s="12"/>
      <c r="BK115" s="12"/>
      <c r="BL115" s="12"/>
      <c r="BM115" s="46" t="str">
        <f t="shared" si="786"/>
        <v/>
      </c>
      <c r="BN115" s="25">
        <f t="shared" si="716"/>
        <v>0</v>
      </c>
      <c r="BO115" s="50" t="str">
        <f t="shared" si="717"/>
        <v>Average</v>
      </c>
      <c r="BP115" s="20" t="str">
        <f t="shared" si="788"/>
        <v/>
      </c>
      <c r="BQ115" s="20" t="str">
        <f t="shared" si="787"/>
        <v/>
      </c>
      <c r="BR115" s="3"/>
      <c r="BS115" s="3"/>
      <c r="BT115" s="3"/>
      <c r="BU115" s="3"/>
      <c r="BV115" s="3"/>
      <c r="BW115" s="3"/>
    </row>
    <row r="116" spans="1:75" x14ac:dyDescent="0.25">
      <c r="A116" s="271"/>
      <c r="B116" s="267"/>
      <c r="C116" s="267"/>
      <c r="D116" s="51">
        <v>4</v>
      </c>
      <c r="E116" s="61"/>
      <c r="F116" s="63"/>
      <c r="G116" s="63"/>
      <c r="H116" s="63"/>
      <c r="I116" s="63"/>
      <c r="J116" s="63"/>
      <c r="K116" s="14"/>
      <c r="L116" s="14"/>
      <c r="M116" s="14"/>
      <c r="N116" s="14"/>
      <c r="O116" s="14"/>
      <c r="P116" s="14"/>
      <c r="Q116" s="14"/>
      <c r="R116" s="52"/>
      <c r="S116" s="52"/>
      <c r="T116" s="52"/>
      <c r="U116" s="52"/>
      <c r="V116" s="52"/>
      <c r="W116" s="52"/>
      <c r="X116" s="52"/>
      <c r="Y116" s="46" t="str">
        <f t="shared" si="782"/>
        <v/>
      </c>
      <c r="Z116" s="61"/>
      <c r="AA116" s="63"/>
      <c r="AB116" s="63"/>
      <c r="AC116" s="63"/>
      <c r="AD116" s="63"/>
      <c r="AE116" s="63"/>
      <c r="AF116" s="66"/>
      <c r="AG116" s="46" t="str">
        <f t="shared" si="853"/>
        <v/>
      </c>
      <c r="AH116" s="71"/>
      <c r="AI116" s="72"/>
      <c r="AJ116" s="72"/>
      <c r="AK116" s="72"/>
      <c r="AL116" s="72"/>
      <c r="AM116" s="72"/>
      <c r="AN116" s="73"/>
      <c r="AO116" s="46" t="str">
        <f t="shared" si="783"/>
        <v/>
      </c>
      <c r="AP116" s="62"/>
      <c r="AQ116" s="62"/>
      <c r="AR116" s="62"/>
      <c r="AS116" s="64"/>
      <c r="AT116" s="64"/>
      <c r="AU116" s="64"/>
      <c r="AV116" s="67"/>
      <c r="AW116" s="46" t="str">
        <f t="shared" si="784"/>
        <v/>
      </c>
      <c r="AX116" s="62"/>
      <c r="AY116" s="62"/>
      <c r="AZ116" s="62"/>
      <c r="BA116" s="64"/>
      <c r="BB116" s="64"/>
      <c r="BC116" s="64"/>
      <c r="BD116" s="67"/>
      <c r="BE116" s="46" t="str">
        <f t="shared" si="785"/>
        <v/>
      </c>
      <c r="BF116" s="12"/>
      <c r="BG116" s="12"/>
      <c r="BH116" s="12"/>
      <c r="BI116" s="12"/>
      <c r="BJ116" s="12"/>
      <c r="BK116" s="12"/>
      <c r="BL116" s="12"/>
      <c r="BM116" s="46" t="str">
        <f t="shared" si="786"/>
        <v/>
      </c>
      <c r="BN116" s="25">
        <f t="shared" si="716"/>
        <v>0</v>
      </c>
      <c r="BO116" s="50" t="str">
        <f t="shared" si="717"/>
        <v>Average</v>
      </c>
      <c r="BP116" s="20" t="str">
        <f t="shared" si="788"/>
        <v/>
      </c>
      <c r="BQ116" s="20" t="str">
        <f t="shared" si="787"/>
        <v/>
      </c>
      <c r="BR116" s="3"/>
      <c r="BS116" s="3"/>
      <c r="BT116" s="3"/>
      <c r="BU116" s="3"/>
      <c r="BV116" s="3"/>
      <c r="BW116" s="3"/>
    </row>
    <row r="117" spans="1:75" x14ac:dyDescent="0.25">
      <c r="A117" s="271"/>
      <c r="B117" s="267"/>
      <c r="C117" s="267"/>
      <c r="D117" s="51">
        <v>5</v>
      </c>
      <c r="E117" s="62"/>
      <c r="F117" s="64"/>
      <c r="G117" s="64"/>
      <c r="H117" s="64"/>
      <c r="I117" s="64"/>
      <c r="J117" s="64"/>
      <c r="K117" s="14"/>
      <c r="L117" s="14"/>
      <c r="M117" s="14"/>
      <c r="N117" s="14"/>
      <c r="O117" s="14"/>
      <c r="P117" s="14"/>
      <c r="Q117" s="14"/>
      <c r="R117" s="52"/>
      <c r="S117" s="52"/>
      <c r="T117" s="52"/>
      <c r="U117" s="52"/>
      <c r="V117" s="52"/>
      <c r="W117" s="52"/>
      <c r="X117" s="52"/>
      <c r="Y117" s="46" t="str">
        <f t="shared" si="782"/>
        <v/>
      </c>
      <c r="Z117" s="62"/>
      <c r="AA117" s="64"/>
      <c r="AB117" s="64"/>
      <c r="AC117" s="64"/>
      <c r="AD117" s="64"/>
      <c r="AE117" s="64"/>
      <c r="AF117" s="67"/>
      <c r="AG117" s="46" t="str">
        <f t="shared" si="853"/>
        <v/>
      </c>
      <c r="AH117" s="68"/>
      <c r="AI117" s="69"/>
      <c r="AJ117" s="69"/>
      <c r="AK117" s="69"/>
      <c r="AL117" s="69"/>
      <c r="AM117" s="69"/>
      <c r="AN117" s="70"/>
      <c r="AO117" s="46" t="str">
        <f t="shared" si="783"/>
        <v/>
      </c>
      <c r="AP117" s="61"/>
      <c r="AQ117" s="61"/>
      <c r="AR117" s="61"/>
      <c r="AS117" s="63"/>
      <c r="AT117" s="63"/>
      <c r="AU117" s="63"/>
      <c r="AV117" s="66"/>
      <c r="AW117" s="46" t="str">
        <f t="shared" si="784"/>
        <v/>
      </c>
      <c r="AX117" s="61"/>
      <c r="AY117" s="61"/>
      <c r="AZ117" s="61"/>
      <c r="BA117" s="63"/>
      <c r="BB117" s="63"/>
      <c r="BC117" s="63"/>
      <c r="BD117" s="66"/>
      <c r="BE117" s="46" t="str">
        <f t="shared" si="785"/>
        <v/>
      </c>
      <c r="BF117" s="12"/>
      <c r="BG117" s="12"/>
      <c r="BH117" s="12"/>
      <c r="BI117" s="12"/>
      <c r="BJ117" s="12"/>
      <c r="BK117" s="12"/>
      <c r="BL117" s="12"/>
      <c r="BM117" s="46" t="str">
        <f t="shared" si="786"/>
        <v/>
      </c>
      <c r="BN117" s="25">
        <f t="shared" si="716"/>
        <v>0</v>
      </c>
      <c r="BO117" s="50" t="str">
        <f t="shared" si="717"/>
        <v>Average</v>
      </c>
      <c r="BP117" s="20" t="str">
        <f t="shared" si="788"/>
        <v/>
      </c>
      <c r="BQ117" s="20" t="str">
        <f t="shared" si="787"/>
        <v/>
      </c>
      <c r="BR117" s="3"/>
      <c r="BS117" s="3"/>
      <c r="BT117" s="3"/>
      <c r="BU117" s="3"/>
      <c r="BV117" s="3"/>
      <c r="BW117" s="3"/>
    </row>
    <row r="118" spans="1:75" x14ac:dyDescent="0.25">
      <c r="A118" s="271"/>
      <c r="B118" s="267"/>
      <c r="C118" s="268"/>
      <c r="D118" s="50" t="s">
        <v>23</v>
      </c>
      <c r="E118" s="82" t="str">
        <f>IFERROR(AVERAGE(E113:E117),"")</f>
        <v/>
      </c>
      <c r="F118" s="82" t="str">
        <f t="shared" ref="F118" si="1111">IFERROR(AVERAGE(F113:F117),"")</f>
        <v/>
      </c>
      <c r="G118" s="82" t="str">
        <f t="shared" ref="G118" si="1112">IFERROR(AVERAGE(G113:G117),"")</f>
        <v/>
      </c>
      <c r="H118" s="82" t="str">
        <f t="shared" ref="H118" si="1113">IFERROR(AVERAGE(H113:H117),"")</f>
        <v/>
      </c>
      <c r="I118" s="82" t="str">
        <f t="shared" ref="I118" si="1114">IFERROR(AVERAGE(I113:I117),"")</f>
        <v/>
      </c>
      <c r="J118" s="82" t="str">
        <f t="shared" ref="J118" si="1115">IFERROR(AVERAGE(J113:J117),"")</f>
        <v/>
      </c>
      <c r="K118" s="82" t="str">
        <f t="shared" ref="K118" si="1116">IFERROR(AVERAGE(K113:K117),"")</f>
        <v/>
      </c>
      <c r="L118" s="82" t="str">
        <f t="shared" ref="L118" si="1117">IFERROR(AVERAGE(L113:L117),"")</f>
        <v/>
      </c>
      <c r="M118" s="82" t="str">
        <f t="shared" ref="M118" si="1118">IFERROR(AVERAGE(M113:M117),"")</f>
        <v/>
      </c>
      <c r="N118" s="82" t="str">
        <f t="shared" ref="N118" si="1119">IFERROR(AVERAGE(N113:N117),"")</f>
        <v/>
      </c>
      <c r="O118" s="82" t="str">
        <f t="shared" ref="O118" si="1120">IFERROR(AVERAGE(O113:O117),"")</f>
        <v/>
      </c>
      <c r="P118" s="82" t="str">
        <f t="shared" ref="P118" si="1121">IFERROR(AVERAGE(P113:P117),"")</f>
        <v/>
      </c>
      <c r="Q118" s="82" t="str">
        <f t="shared" ref="Q118" si="1122">IFERROR(AVERAGE(Q113:Q117),"")</f>
        <v/>
      </c>
      <c r="R118" s="82" t="str">
        <f t="shared" ref="R118" si="1123">IFERROR(AVERAGE(R113:R117),"")</f>
        <v/>
      </c>
      <c r="S118" s="82" t="str">
        <f t="shared" ref="S118" si="1124">IFERROR(AVERAGE(S113:S117),"")</f>
        <v/>
      </c>
      <c r="T118" s="82" t="str">
        <f t="shared" ref="T118" si="1125">IFERROR(AVERAGE(T113:T117),"")</f>
        <v/>
      </c>
      <c r="U118" s="82" t="str">
        <f t="shared" ref="U118" si="1126">IFERROR(AVERAGE(U113:U117),"")</f>
        <v/>
      </c>
      <c r="V118" s="82" t="str">
        <f t="shared" ref="V118" si="1127">IFERROR(AVERAGE(V113:V117),"")</f>
        <v/>
      </c>
      <c r="W118" s="82" t="str">
        <f t="shared" ref="W118" si="1128">IFERROR(AVERAGE(W113:W117),"")</f>
        <v/>
      </c>
      <c r="X118" s="82" t="str">
        <f t="shared" ref="X118" si="1129">IFERROR(AVERAGE(X113:X117),"")</f>
        <v/>
      </c>
      <c r="Y118" s="82" t="str">
        <f t="shared" ref="Y118" si="1130">IFERROR(AVERAGE(Y113:Y117),"")</f>
        <v/>
      </c>
      <c r="Z118" s="82" t="str">
        <f t="shared" ref="Z118" si="1131">IFERROR(AVERAGE(Z113:Z117),"")</f>
        <v/>
      </c>
      <c r="AA118" s="82" t="str">
        <f t="shared" ref="AA118" si="1132">IFERROR(AVERAGE(AA113:AA117),"")</f>
        <v/>
      </c>
      <c r="AB118" s="82" t="str">
        <f t="shared" ref="AB118" si="1133">IFERROR(AVERAGE(AB113:AB117),"")</f>
        <v/>
      </c>
      <c r="AC118" s="82" t="str">
        <f t="shared" ref="AC118" si="1134">IFERROR(AVERAGE(AC113:AC117),"")</f>
        <v/>
      </c>
      <c r="AD118" s="82" t="str">
        <f t="shared" ref="AD118" si="1135">IFERROR(AVERAGE(AD113:AD117),"")</f>
        <v/>
      </c>
      <c r="AE118" s="82" t="str">
        <f t="shared" ref="AE118" si="1136">IFERROR(AVERAGE(AE113:AE117),"")</f>
        <v/>
      </c>
      <c r="AF118" s="82" t="str">
        <f t="shared" ref="AF118" si="1137">IFERROR(AVERAGE(AF113:AF117),"")</f>
        <v/>
      </c>
      <c r="AG118" s="82" t="str">
        <f t="shared" ref="AG118" si="1138">IFERROR(AVERAGE(AG113:AG117),"")</f>
        <v/>
      </c>
      <c r="AH118" s="82" t="str">
        <f t="shared" ref="AH118" si="1139">IFERROR(AVERAGE(AH113:AH117),"")</f>
        <v/>
      </c>
      <c r="AI118" s="82" t="str">
        <f t="shared" ref="AI118" si="1140">IFERROR(AVERAGE(AI113:AI117),"")</f>
        <v/>
      </c>
      <c r="AJ118" s="82" t="str">
        <f t="shared" ref="AJ118" si="1141">IFERROR(AVERAGE(AJ113:AJ117),"")</f>
        <v/>
      </c>
      <c r="AK118" s="82" t="str">
        <f t="shared" ref="AK118" si="1142">IFERROR(AVERAGE(AK113:AK117),"")</f>
        <v/>
      </c>
      <c r="AL118" s="82" t="str">
        <f t="shared" ref="AL118" si="1143">IFERROR(AVERAGE(AL113:AL117),"")</f>
        <v/>
      </c>
      <c r="AM118" s="82" t="str">
        <f t="shared" ref="AM118" si="1144">IFERROR(AVERAGE(AM113:AM117),"")</f>
        <v/>
      </c>
      <c r="AN118" s="82" t="str">
        <f t="shared" ref="AN118" si="1145">IFERROR(AVERAGE(AN113:AN117),"")</f>
        <v/>
      </c>
      <c r="AO118" s="82" t="str">
        <f t="shared" ref="AO118" si="1146">IFERROR(AVERAGE(AO113:AO117),"")</f>
        <v/>
      </c>
      <c r="AP118" s="82" t="str">
        <f t="shared" ref="AP118" si="1147">IFERROR(AVERAGE(AP113:AP117),"")</f>
        <v/>
      </c>
      <c r="AQ118" s="82" t="str">
        <f t="shared" ref="AQ118" si="1148">IFERROR(AVERAGE(AQ113:AQ117),"")</f>
        <v/>
      </c>
      <c r="AR118" s="82" t="str">
        <f t="shared" ref="AR118" si="1149">IFERROR(AVERAGE(AR113:AR117),"")</f>
        <v/>
      </c>
      <c r="AS118" s="82" t="str">
        <f t="shared" ref="AS118" si="1150">IFERROR(AVERAGE(AS113:AS117),"")</f>
        <v/>
      </c>
      <c r="AT118" s="82" t="str">
        <f t="shared" ref="AT118" si="1151">IFERROR(AVERAGE(AT113:AT117),"")</f>
        <v/>
      </c>
      <c r="AU118" s="82" t="str">
        <f t="shared" ref="AU118" si="1152">IFERROR(AVERAGE(AU113:AU117),"")</f>
        <v/>
      </c>
      <c r="AV118" s="82" t="str">
        <f t="shared" ref="AV118" si="1153">IFERROR(AVERAGE(AV113:AV117),"")</f>
        <v/>
      </c>
      <c r="AW118" s="82" t="str">
        <f t="shared" ref="AW118" si="1154">IFERROR(AVERAGE(AW113:AW117),"")</f>
        <v/>
      </c>
      <c r="AX118" s="82" t="str">
        <f t="shared" ref="AX118" si="1155">IFERROR(AVERAGE(AX113:AX117),"")</f>
        <v/>
      </c>
      <c r="AY118" s="82" t="str">
        <f t="shared" ref="AY118" si="1156">IFERROR(AVERAGE(AY113:AY117),"")</f>
        <v/>
      </c>
      <c r="AZ118" s="82" t="str">
        <f t="shared" ref="AZ118" si="1157">IFERROR(AVERAGE(AZ113:AZ117),"")</f>
        <v/>
      </c>
      <c r="BA118" s="82" t="str">
        <f t="shared" ref="BA118" si="1158">IFERROR(AVERAGE(BA113:BA117),"")</f>
        <v/>
      </c>
      <c r="BB118" s="82" t="str">
        <f t="shared" ref="BB118" si="1159">IFERROR(AVERAGE(BB113:BB117),"")</f>
        <v/>
      </c>
      <c r="BC118" s="82" t="str">
        <f t="shared" ref="BC118" si="1160">IFERROR(AVERAGE(BC113:BC117),"")</f>
        <v/>
      </c>
      <c r="BD118" s="82" t="str">
        <f t="shared" ref="BD118" si="1161">IFERROR(AVERAGE(BD113:BD117),"")</f>
        <v/>
      </c>
      <c r="BE118" s="82" t="str">
        <f t="shared" ref="BE118" si="1162">IFERROR(AVERAGE(BE113:BE117),"")</f>
        <v/>
      </c>
      <c r="BF118" s="82" t="str">
        <f t="shared" ref="BF118" si="1163">IFERROR(AVERAGE(BF113:BF117),"")</f>
        <v/>
      </c>
      <c r="BG118" s="82" t="str">
        <f t="shared" ref="BG118" si="1164">IFERROR(AVERAGE(BG113:BG117),"")</f>
        <v/>
      </c>
      <c r="BH118" s="82" t="str">
        <f t="shared" ref="BH118" si="1165">IFERROR(AVERAGE(BH113:BH117),"")</f>
        <v/>
      </c>
      <c r="BI118" s="82" t="str">
        <f t="shared" ref="BI118" si="1166">IFERROR(AVERAGE(BI113:BI117),"")</f>
        <v/>
      </c>
      <c r="BJ118" s="82" t="str">
        <f t="shared" ref="BJ118" si="1167">IFERROR(AVERAGE(BJ113:BJ117),"")</f>
        <v/>
      </c>
      <c r="BK118" s="82" t="str">
        <f t="shared" ref="BK118" si="1168">IFERROR(AVERAGE(BK113:BK117),"")</f>
        <v/>
      </c>
      <c r="BL118" s="82" t="str">
        <f t="shared" ref="BL118" si="1169">IFERROR(AVERAGE(BL113:BL117),"")</f>
        <v/>
      </c>
      <c r="BM118" s="82" t="str">
        <f t="shared" ref="BM118" si="1170">IFERROR(AVERAGE(BM113:BM117),"")</f>
        <v/>
      </c>
      <c r="BN118" s="82">
        <f t="shared" ref="BN118" si="1171">IFERROR(AVERAGE(BN113:BN117),"")</f>
        <v>0</v>
      </c>
      <c r="BO118" s="82" t="str">
        <f t="shared" ref="BO118" si="1172">IFERROR(AVERAGE(BO113:BO117),"")</f>
        <v/>
      </c>
      <c r="BP118" s="82" t="str">
        <f t="shared" ref="BP118" si="1173">IFERROR(AVERAGE(BP113:BP117),"")</f>
        <v/>
      </c>
      <c r="BQ118" s="82" t="str">
        <f t="shared" ref="BQ118" si="1174">IFERROR(AVERAGE(BQ113:BQ117),"")</f>
        <v/>
      </c>
      <c r="BR118" s="2"/>
      <c r="BS118" s="2"/>
      <c r="BT118" s="2"/>
      <c r="BU118" s="2"/>
      <c r="BV118" s="2"/>
      <c r="BW118" s="2"/>
    </row>
    <row r="119" spans="1:75" x14ac:dyDescent="0.25">
      <c r="A119" s="271"/>
      <c r="B119" s="267"/>
      <c r="C119" s="266">
        <v>20</v>
      </c>
      <c r="D119" s="51">
        <v>1</v>
      </c>
      <c r="E119" s="61"/>
      <c r="F119" s="63"/>
      <c r="G119" s="63"/>
      <c r="H119" s="63"/>
      <c r="I119" s="63"/>
      <c r="J119" s="63"/>
      <c r="K119" s="14"/>
      <c r="L119" s="14"/>
      <c r="M119" s="14"/>
      <c r="N119" s="14"/>
      <c r="O119" s="14"/>
      <c r="P119" s="14"/>
      <c r="Q119" s="14"/>
      <c r="R119" s="52"/>
      <c r="S119" s="52"/>
      <c r="T119" s="52"/>
      <c r="U119" s="52"/>
      <c r="V119" s="52"/>
      <c r="W119" s="52"/>
      <c r="X119" s="52"/>
      <c r="Y119" s="46" t="str">
        <f t="shared" si="782"/>
        <v/>
      </c>
      <c r="Z119" s="61"/>
      <c r="AA119" s="63"/>
      <c r="AB119" s="63"/>
      <c r="AC119" s="63"/>
      <c r="AD119" s="63"/>
      <c r="AE119" s="63"/>
      <c r="AF119" s="66"/>
      <c r="AG119" s="46" t="str">
        <f t="shared" si="853"/>
        <v/>
      </c>
      <c r="AH119" s="68"/>
      <c r="AI119" s="69"/>
      <c r="AJ119" s="69"/>
      <c r="AK119" s="69"/>
      <c r="AL119" s="69"/>
      <c r="AM119" s="69"/>
      <c r="AN119" s="70"/>
      <c r="AO119" s="46" t="str">
        <f t="shared" si="783"/>
        <v/>
      </c>
      <c r="AP119" s="61"/>
      <c r="AQ119" s="61"/>
      <c r="AR119" s="61"/>
      <c r="AS119" s="63"/>
      <c r="AT119" s="63"/>
      <c r="AU119" s="63"/>
      <c r="AV119" s="66"/>
      <c r="AW119" s="46" t="str">
        <f t="shared" si="784"/>
        <v/>
      </c>
      <c r="AX119" s="61"/>
      <c r="AY119" s="61"/>
      <c r="AZ119" s="61"/>
      <c r="BA119" s="63"/>
      <c r="BB119" s="63"/>
      <c r="BC119" s="63"/>
      <c r="BD119" s="66"/>
      <c r="BE119" s="46" t="str">
        <f t="shared" si="785"/>
        <v/>
      </c>
      <c r="BF119" s="12"/>
      <c r="BG119" s="12"/>
      <c r="BH119" s="12"/>
      <c r="BI119" s="12"/>
      <c r="BJ119" s="12"/>
      <c r="BK119" s="12"/>
      <c r="BL119" s="12"/>
      <c r="BM119" s="46" t="str">
        <f t="shared" si="786"/>
        <v/>
      </c>
      <c r="BN119" s="25">
        <f t="shared" si="716"/>
        <v>0</v>
      </c>
      <c r="BO119" s="50" t="str">
        <f t="shared" si="717"/>
        <v>Average</v>
      </c>
      <c r="BP119" s="20" t="str">
        <f t="shared" si="788"/>
        <v/>
      </c>
      <c r="BQ119" s="20" t="str">
        <f t="shared" si="787"/>
        <v/>
      </c>
      <c r="BR119" s="3"/>
      <c r="BS119" s="3"/>
      <c r="BT119" s="3"/>
      <c r="BU119" s="3"/>
      <c r="BV119" s="3"/>
      <c r="BW119" s="3"/>
    </row>
    <row r="120" spans="1:75" x14ac:dyDescent="0.25">
      <c r="A120" s="271"/>
      <c r="B120" s="267"/>
      <c r="C120" s="267"/>
      <c r="D120" s="51">
        <v>2</v>
      </c>
      <c r="E120" s="62"/>
      <c r="F120" s="64"/>
      <c r="G120" s="64"/>
      <c r="H120" s="64"/>
      <c r="I120" s="64"/>
      <c r="J120" s="64"/>
      <c r="K120" s="14"/>
      <c r="L120" s="14"/>
      <c r="M120" s="14"/>
      <c r="N120" s="14"/>
      <c r="O120" s="14"/>
      <c r="P120" s="14"/>
      <c r="Q120" s="14"/>
      <c r="R120" s="52"/>
      <c r="S120" s="52"/>
      <c r="T120" s="52"/>
      <c r="U120" s="52"/>
      <c r="V120" s="52"/>
      <c r="W120" s="52"/>
      <c r="X120" s="52"/>
      <c r="Y120" s="46" t="str">
        <f t="shared" si="782"/>
        <v/>
      </c>
      <c r="Z120" s="62"/>
      <c r="AA120" s="64"/>
      <c r="AB120" s="64"/>
      <c r="AC120" s="64"/>
      <c r="AD120" s="64"/>
      <c r="AE120" s="64"/>
      <c r="AF120" s="67"/>
      <c r="AG120" s="46" t="str">
        <f t="shared" si="853"/>
        <v/>
      </c>
      <c r="AH120" s="71"/>
      <c r="AI120" s="72"/>
      <c r="AJ120" s="72"/>
      <c r="AK120" s="72"/>
      <c r="AL120" s="72"/>
      <c r="AM120" s="72"/>
      <c r="AN120" s="73"/>
      <c r="AO120" s="46" t="str">
        <f t="shared" si="783"/>
        <v/>
      </c>
      <c r="AP120" s="61"/>
      <c r="AQ120" s="61"/>
      <c r="AR120" s="61"/>
      <c r="AS120" s="63"/>
      <c r="AT120" s="63"/>
      <c r="AU120" s="63"/>
      <c r="AV120" s="66"/>
      <c r="AW120" s="46" t="str">
        <f t="shared" si="784"/>
        <v/>
      </c>
      <c r="AX120" s="62"/>
      <c r="AY120" s="62"/>
      <c r="AZ120" s="62"/>
      <c r="BA120" s="64"/>
      <c r="BB120" s="64"/>
      <c r="BC120" s="64"/>
      <c r="BD120" s="67"/>
      <c r="BE120" s="46" t="str">
        <f t="shared" si="785"/>
        <v/>
      </c>
      <c r="BF120" s="12"/>
      <c r="BG120" s="12"/>
      <c r="BH120" s="12"/>
      <c r="BI120" s="12"/>
      <c r="BJ120" s="12"/>
      <c r="BK120" s="12"/>
      <c r="BL120" s="12"/>
      <c r="BM120" s="46" t="str">
        <f t="shared" si="786"/>
        <v/>
      </c>
      <c r="BN120" s="25">
        <f t="shared" si="716"/>
        <v>0</v>
      </c>
      <c r="BO120" s="50" t="str">
        <f t="shared" si="717"/>
        <v>Average</v>
      </c>
      <c r="BP120" s="20" t="str">
        <f t="shared" si="788"/>
        <v/>
      </c>
      <c r="BQ120" s="20" t="str">
        <f t="shared" si="787"/>
        <v/>
      </c>
      <c r="BR120" s="3"/>
      <c r="BS120" s="3"/>
      <c r="BT120" s="3"/>
      <c r="BU120" s="3"/>
      <c r="BV120" s="3"/>
      <c r="BW120" s="3"/>
    </row>
    <row r="121" spans="1:75" x14ac:dyDescent="0.25">
      <c r="A121" s="271"/>
      <c r="B121" s="267"/>
      <c r="C121" s="267"/>
      <c r="D121" s="51">
        <v>3</v>
      </c>
      <c r="E121" s="61"/>
      <c r="F121" s="63"/>
      <c r="G121" s="63"/>
      <c r="H121" s="63"/>
      <c r="I121" s="63"/>
      <c r="J121" s="63"/>
      <c r="K121" s="14"/>
      <c r="L121" s="14"/>
      <c r="M121" s="14"/>
      <c r="N121" s="14"/>
      <c r="O121" s="14"/>
      <c r="P121" s="14"/>
      <c r="Q121" s="14"/>
      <c r="R121" s="52"/>
      <c r="S121" s="52"/>
      <c r="T121" s="52"/>
      <c r="U121" s="52"/>
      <c r="V121" s="52"/>
      <c r="W121" s="52"/>
      <c r="X121" s="52"/>
      <c r="Y121" s="46" t="str">
        <f t="shared" si="782"/>
        <v/>
      </c>
      <c r="Z121" s="61"/>
      <c r="AA121" s="63"/>
      <c r="AB121" s="63"/>
      <c r="AC121" s="63"/>
      <c r="AD121" s="63"/>
      <c r="AE121" s="63"/>
      <c r="AF121" s="66"/>
      <c r="AG121" s="46" t="str">
        <f t="shared" si="853"/>
        <v/>
      </c>
      <c r="AH121" s="68"/>
      <c r="AI121" s="69"/>
      <c r="AJ121" s="69"/>
      <c r="AK121" s="69"/>
      <c r="AL121" s="69"/>
      <c r="AM121" s="69"/>
      <c r="AN121" s="70"/>
      <c r="AO121" s="46" t="str">
        <f t="shared" si="783"/>
        <v/>
      </c>
      <c r="AP121" s="62"/>
      <c r="AQ121" s="62"/>
      <c r="AR121" s="62"/>
      <c r="AS121" s="64"/>
      <c r="AT121" s="64"/>
      <c r="AU121" s="64"/>
      <c r="AV121" s="67"/>
      <c r="AW121" s="46" t="str">
        <f t="shared" si="784"/>
        <v/>
      </c>
      <c r="AX121" s="61"/>
      <c r="AY121" s="61"/>
      <c r="AZ121" s="61"/>
      <c r="BA121" s="63"/>
      <c r="BB121" s="63"/>
      <c r="BC121" s="63"/>
      <c r="BD121" s="66"/>
      <c r="BE121" s="46" t="str">
        <f t="shared" si="785"/>
        <v/>
      </c>
      <c r="BF121" s="12"/>
      <c r="BG121" s="12"/>
      <c r="BH121" s="12"/>
      <c r="BI121" s="12"/>
      <c r="BJ121" s="12"/>
      <c r="BK121" s="12"/>
      <c r="BL121" s="12"/>
      <c r="BM121" s="46" t="str">
        <f t="shared" si="786"/>
        <v/>
      </c>
      <c r="BN121" s="25">
        <f t="shared" si="716"/>
        <v>0</v>
      </c>
      <c r="BO121" s="50" t="str">
        <f t="shared" si="717"/>
        <v>Average</v>
      </c>
      <c r="BP121" s="20" t="str">
        <f t="shared" si="788"/>
        <v/>
      </c>
      <c r="BQ121" s="20" t="str">
        <f t="shared" si="787"/>
        <v/>
      </c>
      <c r="BR121" s="3"/>
      <c r="BS121" s="3"/>
      <c r="BT121" s="3"/>
      <c r="BU121" s="3"/>
      <c r="BV121" s="3"/>
      <c r="BW121" s="3"/>
    </row>
    <row r="122" spans="1:75" x14ac:dyDescent="0.25">
      <c r="A122" s="271"/>
      <c r="B122" s="267"/>
      <c r="C122" s="267"/>
      <c r="D122" s="51">
        <v>4</v>
      </c>
      <c r="E122" s="62"/>
      <c r="F122" s="64"/>
      <c r="G122" s="64"/>
      <c r="H122" s="64"/>
      <c r="I122" s="64"/>
      <c r="J122" s="64"/>
      <c r="K122" s="14"/>
      <c r="L122" s="14"/>
      <c r="M122" s="14"/>
      <c r="N122" s="14"/>
      <c r="O122" s="14"/>
      <c r="P122" s="14"/>
      <c r="Q122" s="14"/>
      <c r="R122" s="52"/>
      <c r="S122" s="52"/>
      <c r="T122" s="52"/>
      <c r="U122" s="52"/>
      <c r="V122" s="52"/>
      <c r="W122" s="52"/>
      <c r="X122" s="52"/>
      <c r="Y122" s="46" t="str">
        <f t="shared" si="782"/>
        <v/>
      </c>
      <c r="Z122" s="62"/>
      <c r="AA122" s="64"/>
      <c r="AB122" s="64"/>
      <c r="AC122" s="64"/>
      <c r="AD122" s="64"/>
      <c r="AE122" s="64"/>
      <c r="AF122" s="67"/>
      <c r="AG122" s="46" t="str">
        <f t="shared" si="853"/>
        <v/>
      </c>
      <c r="AH122" s="71"/>
      <c r="AI122" s="72"/>
      <c r="AJ122" s="72"/>
      <c r="AK122" s="72"/>
      <c r="AL122" s="72"/>
      <c r="AM122" s="72"/>
      <c r="AN122" s="73"/>
      <c r="AO122" s="46" t="str">
        <f t="shared" si="783"/>
        <v/>
      </c>
      <c r="AP122" s="61"/>
      <c r="AQ122" s="61"/>
      <c r="AR122" s="61"/>
      <c r="AS122" s="63"/>
      <c r="AT122" s="63"/>
      <c r="AU122" s="63"/>
      <c r="AV122" s="66"/>
      <c r="AW122" s="46" t="str">
        <f t="shared" si="784"/>
        <v/>
      </c>
      <c r="AX122" s="62"/>
      <c r="AY122" s="62"/>
      <c r="AZ122" s="62"/>
      <c r="BA122" s="64"/>
      <c r="BB122" s="64"/>
      <c r="BC122" s="64"/>
      <c r="BD122" s="67"/>
      <c r="BE122" s="46" t="str">
        <f t="shared" si="785"/>
        <v/>
      </c>
      <c r="BF122" s="12"/>
      <c r="BG122" s="12"/>
      <c r="BH122" s="12"/>
      <c r="BI122" s="12"/>
      <c r="BJ122" s="12"/>
      <c r="BK122" s="12"/>
      <c r="BL122" s="12"/>
      <c r="BM122" s="46" t="str">
        <f t="shared" si="786"/>
        <v/>
      </c>
      <c r="BN122" s="25">
        <f t="shared" si="716"/>
        <v>0</v>
      </c>
      <c r="BO122" s="50" t="str">
        <f t="shared" si="717"/>
        <v>Average</v>
      </c>
      <c r="BP122" s="20" t="str">
        <f t="shared" si="788"/>
        <v/>
      </c>
      <c r="BQ122" s="20" t="str">
        <f t="shared" si="787"/>
        <v/>
      </c>
      <c r="BR122" s="3"/>
      <c r="BS122" s="3"/>
      <c r="BT122" s="3"/>
      <c r="BU122" s="3"/>
      <c r="BV122" s="3"/>
      <c r="BW122" s="3"/>
    </row>
    <row r="123" spans="1:75" x14ac:dyDescent="0.25">
      <c r="A123" s="271"/>
      <c r="B123" s="267"/>
      <c r="C123" s="267"/>
      <c r="D123" s="51">
        <v>5</v>
      </c>
      <c r="E123" s="61"/>
      <c r="F123" s="63"/>
      <c r="G123" s="63"/>
      <c r="H123" s="63"/>
      <c r="I123" s="63"/>
      <c r="J123" s="63"/>
      <c r="K123" s="14"/>
      <c r="L123" s="14"/>
      <c r="M123" s="14"/>
      <c r="N123" s="14"/>
      <c r="O123" s="14"/>
      <c r="P123" s="14"/>
      <c r="Q123" s="14"/>
      <c r="R123" s="52"/>
      <c r="S123" s="52"/>
      <c r="T123" s="52"/>
      <c r="U123" s="52"/>
      <c r="V123" s="52"/>
      <c r="W123" s="52"/>
      <c r="X123" s="52"/>
      <c r="Y123" s="46" t="str">
        <f t="shared" si="782"/>
        <v/>
      </c>
      <c r="Z123" s="61"/>
      <c r="AA123" s="63"/>
      <c r="AB123" s="63"/>
      <c r="AC123" s="63"/>
      <c r="AD123" s="63"/>
      <c r="AE123" s="63"/>
      <c r="AF123" s="66"/>
      <c r="AG123" s="46" t="str">
        <f t="shared" si="853"/>
        <v/>
      </c>
      <c r="AH123" s="68"/>
      <c r="AI123" s="69"/>
      <c r="AJ123" s="69"/>
      <c r="AK123" s="69"/>
      <c r="AL123" s="69"/>
      <c r="AM123" s="69"/>
      <c r="AN123" s="70"/>
      <c r="AO123" s="46" t="str">
        <f t="shared" si="783"/>
        <v/>
      </c>
      <c r="AP123" s="61"/>
      <c r="AQ123" s="61"/>
      <c r="AR123" s="61"/>
      <c r="AS123" s="63"/>
      <c r="AT123" s="63"/>
      <c r="AU123" s="63"/>
      <c r="AV123" s="66"/>
      <c r="AW123" s="46" t="str">
        <f t="shared" si="784"/>
        <v/>
      </c>
      <c r="AX123" s="61"/>
      <c r="AY123" s="61"/>
      <c r="AZ123" s="61"/>
      <c r="BA123" s="63"/>
      <c r="BB123" s="63"/>
      <c r="BC123" s="63"/>
      <c r="BD123" s="66"/>
      <c r="BE123" s="46" t="str">
        <f t="shared" si="785"/>
        <v/>
      </c>
      <c r="BF123" s="12"/>
      <c r="BG123" s="12"/>
      <c r="BH123" s="12"/>
      <c r="BI123" s="12"/>
      <c r="BJ123" s="12"/>
      <c r="BK123" s="12"/>
      <c r="BL123" s="12"/>
      <c r="BM123" s="46" t="str">
        <f t="shared" si="786"/>
        <v/>
      </c>
      <c r="BN123" s="25">
        <f t="shared" si="716"/>
        <v>0</v>
      </c>
      <c r="BO123" s="50" t="str">
        <f t="shared" si="717"/>
        <v>Average</v>
      </c>
      <c r="BP123" s="20" t="str">
        <f t="shared" si="788"/>
        <v/>
      </c>
      <c r="BQ123" s="20" t="str">
        <f t="shared" si="787"/>
        <v/>
      </c>
      <c r="BR123" s="3"/>
      <c r="BS123" s="3"/>
      <c r="BT123" s="3"/>
      <c r="BU123" s="3"/>
      <c r="BV123" s="3"/>
      <c r="BW123" s="3"/>
    </row>
    <row r="124" spans="1:75" x14ac:dyDescent="0.25">
      <c r="A124" s="271"/>
      <c r="B124" s="268"/>
      <c r="C124" s="268"/>
      <c r="D124" s="50" t="s">
        <v>23</v>
      </c>
      <c r="E124" s="82" t="str">
        <f>IFERROR(AVERAGE(E119:E123),"")</f>
        <v/>
      </c>
      <c r="F124" s="82" t="str">
        <f t="shared" ref="F124" si="1175">IFERROR(AVERAGE(F119:F123),"")</f>
        <v/>
      </c>
      <c r="G124" s="82" t="str">
        <f t="shared" ref="G124" si="1176">IFERROR(AVERAGE(G119:G123),"")</f>
        <v/>
      </c>
      <c r="H124" s="82" t="str">
        <f t="shared" ref="H124" si="1177">IFERROR(AVERAGE(H119:H123),"")</f>
        <v/>
      </c>
      <c r="I124" s="82" t="str">
        <f t="shared" ref="I124" si="1178">IFERROR(AVERAGE(I119:I123),"")</f>
        <v/>
      </c>
      <c r="J124" s="82" t="str">
        <f t="shared" ref="J124" si="1179">IFERROR(AVERAGE(J119:J123),"")</f>
        <v/>
      </c>
      <c r="K124" s="82" t="str">
        <f t="shared" ref="K124" si="1180">IFERROR(AVERAGE(K119:K123),"")</f>
        <v/>
      </c>
      <c r="L124" s="82" t="str">
        <f t="shared" ref="L124" si="1181">IFERROR(AVERAGE(L119:L123),"")</f>
        <v/>
      </c>
      <c r="M124" s="82" t="str">
        <f t="shared" ref="M124" si="1182">IFERROR(AVERAGE(M119:M123),"")</f>
        <v/>
      </c>
      <c r="N124" s="82" t="str">
        <f t="shared" ref="N124" si="1183">IFERROR(AVERAGE(N119:N123),"")</f>
        <v/>
      </c>
      <c r="O124" s="82" t="str">
        <f t="shared" ref="O124" si="1184">IFERROR(AVERAGE(O119:O123),"")</f>
        <v/>
      </c>
      <c r="P124" s="82" t="str">
        <f t="shared" ref="P124" si="1185">IFERROR(AVERAGE(P119:P123),"")</f>
        <v/>
      </c>
      <c r="Q124" s="82" t="str">
        <f t="shared" ref="Q124" si="1186">IFERROR(AVERAGE(Q119:Q123),"")</f>
        <v/>
      </c>
      <c r="R124" s="82" t="str">
        <f t="shared" ref="R124" si="1187">IFERROR(AVERAGE(R119:R123),"")</f>
        <v/>
      </c>
      <c r="S124" s="82" t="str">
        <f t="shared" ref="S124" si="1188">IFERROR(AVERAGE(S119:S123),"")</f>
        <v/>
      </c>
      <c r="T124" s="82" t="str">
        <f t="shared" ref="T124" si="1189">IFERROR(AVERAGE(T119:T123),"")</f>
        <v/>
      </c>
      <c r="U124" s="82" t="str">
        <f t="shared" ref="U124" si="1190">IFERROR(AVERAGE(U119:U123),"")</f>
        <v/>
      </c>
      <c r="V124" s="82" t="str">
        <f t="shared" ref="V124" si="1191">IFERROR(AVERAGE(V119:V123),"")</f>
        <v/>
      </c>
      <c r="W124" s="82" t="str">
        <f t="shared" ref="W124" si="1192">IFERROR(AVERAGE(W119:W123),"")</f>
        <v/>
      </c>
      <c r="X124" s="82" t="str">
        <f t="shared" ref="X124" si="1193">IFERROR(AVERAGE(X119:X123),"")</f>
        <v/>
      </c>
      <c r="Y124" s="82" t="str">
        <f t="shared" ref="Y124" si="1194">IFERROR(AVERAGE(Y119:Y123),"")</f>
        <v/>
      </c>
      <c r="Z124" s="82" t="str">
        <f t="shared" ref="Z124" si="1195">IFERROR(AVERAGE(Z119:Z123),"")</f>
        <v/>
      </c>
      <c r="AA124" s="82" t="str">
        <f t="shared" ref="AA124" si="1196">IFERROR(AVERAGE(AA119:AA123),"")</f>
        <v/>
      </c>
      <c r="AB124" s="82" t="str">
        <f t="shared" ref="AB124" si="1197">IFERROR(AVERAGE(AB119:AB123),"")</f>
        <v/>
      </c>
      <c r="AC124" s="82" t="str">
        <f t="shared" ref="AC124" si="1198">IFERROR(AVERAGE(AC119:AC123),"")</f>
        <v/>
      </c>
      <c r="AD124" s="82" t="str">
        <f t="shared" ref="AD124" si="1199">IFERROR(AVERAGE(AD119:AD123),"")</f>
        <v/>
      </c>
      <c r="AE124" s="82" t="str">
        <f t="shared" ref="AE124" si="1200">IFERROR(AVERAGE(AE119:AE123),"")</f>
        <v/>
      </c>
      <c r="AF124" s="82" t="str">
        <f t="shared" ref="AF124" si="1201">IFERROR(AVERAGE(AF119:AF123),"")</f>
        <v/>
      </c>
      <c r="AG124" s="82" t="str">
        <f t="shared" ref="AG124" si="1202">IFERROR(AVERAGE(AG119:AG123),"")</f>
        <v/>
      </c>
      <c r="AH124" s="82" t="str">
        <f t="shared" ref="AH124" si="1203">IFERROR(AVERAGE(AH119:AH123),"")</f>
        <v/>
      </c>
      <c r="AI124" s="82" t="str">
        <f t="shared" ref="AI124" si="1204">IFERROR(AVERAGE(AI119:AI123),"")</f>
        <v/>
      </c>
      <c r="AJ124" s="82" t="str">
        <f t="shared" ref="AJ124" si="1205">IFERROR(AVERAGE(AJ119:AJ123),"")</f>
        <v/>
      </c>
      <c r="AK124" s="82" t="str">
        <f t="shared" ref="AK124" si="1206">IFERROR(AVERAGE(AK119:AK123),"")</f>
        <v/>
      </c>
      <c r="AL124" s="82" t="str">
        <f t="shared" ref="AL124" si="1207">IFERROR(AVERAGE(AL119:AL123),"")</f>
        <v/>
      </c>
      <c r="AM124" s="82" t="str">
        <f t="shared" ref="AM124" si="1208">IFERROR(AVERAGE(AM119:AM123),"")</f>
        <v/>
      </c>
      <c r="AN124" s="82" t="str">
        <f t="shared" ref="AN124" si="1209">IFERROR(AVERAGE(AN119:AN123),"")</f>
        <v/>
      </c>
      <c r="AO124" s="82" t="str">
        <f t="shared" ref="AO124" si="1210">IFERROR(AVERAGE(AO119:AO123),"")</f>
        <v/>
      </c>
      <c r="AP124" s="82" t="str">
        <f t="shared" ref="AP124" si="1211">IFERROR(AVERAGE(AP119:AP123),"")</f>
        <v/>
      </c>
      <c r="AQ124" s="82" t="str">
        <f t="shared" ref="AQ124" si="1212">IFERROR(AVERAGE(AQ119:AQ123),"")</f>
        <v/>
      </c>
      <c r="AR124" s="82" t="str">
        <f t="shared" ref="AR124" si="1213">IFERROR(AVERAGE(AR119:AR123),"")</f>
        <v/>
      </c>
      <c r="AS124" s="82" t="str">
        <f t="shared" ref="AS124" si="1214">IFERROR(AVERAGE(AS119:AS123),"")</f>
        <v/>
      </c>
      <c r="AT124" s="82" t="str">
        <f t="shared" ref="AT124" si="1215">IFERROR(AVERAGE(AT119:AT123),"")</f>
        <v/>
      </c>
      <c r="AU124" s="82" t="str">
        <f t="shared" ref="AU124" si="1216">IFERROR(AVERAGE(AU119:AU123),"")</f>
        <v/>
      </c>
      <c r="AV124" s="82" t="str">
        <f t="shared" ref="AV124" si="1217">IFERROR(AVERAGE(AV119:AV123),"")</f>
        <v/>
      </c>
      <c r="AW124" s="82" t="str">
        <f t="shared" ref="AW124" si="1218">IFERROR(AVERAGE(AW119:AW123),"")</f>
        <v/>
      </c>
      <c r="AX124" s="82" t="str">
        <f t="shared" ref="AX124" si="1219">IFERROR(AVERAGE(AX119:AX123),"")</f>
        <v/>
      </c>
      <c r="AY124" s="82" t="str">
        <f t="shared" ref="AY124" si="1220">IFERROR(AVERAGE(AY119:AY123),"")</f>
        <v/>
      </c>
      <c r="AZ124" s="82" t="str">
        <f t="shared" ref="AZ124" si="1221">IFERROR(AVERAGE(AZ119:AZ123),"")</f>
        <v/>
      </c>
      <c r="BA124" s="82" t="str">
        <f t="shared" ref="BA124" si="1222">IFERROR(AVERAGE(BA119:BA123),"")</f>
        <v/>
      </c>
      <c r="BB124" s="82" t="str">
        <f t="shared" ref="BB124" si="1223">IFERROR(AVERAGE(BB119:BB123),"")</f>
        <v/>
      </c>
      <c r="BC124" s="82" t="str">
        <f t="shared" ref="BC124" si="1224">IFERROR(AVERAGE(BC119:BC123),"")</f>
        <v/>
      </c>
      <c r="BD124" s="82" t="str">
        <f t="shared" ref="BD124" si="1225">IFERROR(AVERAGE(BD119:BD123),"")</f>
        <v/>
      </c>
      <c r="BE124" s="82" t="str">
        <f t="shared" ref="BE124" si="1226">IFERROR(AVERAGE(BE119:BE123),"")</f>
        <v/>
      </c>
      <c r="BF124" s="82" t="str">
        <f t="shared" ref="BF124" si="1227">IFERROR(AVERAGE(BF119:BF123),"")</f>
        <v/>
      </c>
      <c r="BG124" s="82" t="str">
        <f t="shared" ref="BG124" si="1228">IFERROR(AVERAGE(BG119:BG123),"")</f>
        <v/>
      </c>
      <c r="BH124" s="82" t="str">
        <f t="shared" ref="BH124" si="1229">IFERROR(AVERAGE(BH119:BH123),"")</f>
        <v/>
      </c>
      <c r="BI124" s="82" t="str">
        <f t="shared" ref="BI124" si="1230">IFERROR(AVERAGE(BI119:BI123),"")</f>
        <v/>
      </c>
      <c r="BJ124" s="82" t="str">
        <f t="shared" ref="BJ124" si="1231">IFERROR(AVERAGE(BJ119:BJ123),"")</f>
        <v/>
      </c>
      <c r="BK124" s="82" t="str">
        <f t="shared" ref="BK124" si="1232">IFERROR(AVERAGE(BK119:BK123),"")</f>
        <v/>
      </c>
      <c r="BL124" s="82" t="str">
        <f t="shared" ref="BL124" si="1233">IFERROR(AVERAGE(BL119:BL123),"")</f>
        <v/>
      </c>
      <c r="BM124" s="82" t="str">
        <f t="shared" ref="BM124" si="1234">IFERROR(AVERAGE(BM119:BM123),"")</f>
        <v/>
      </c>
      <c r="BN124" s="82">
        <f t="shared" ref="BN124" si="1235">IFERROR(AVERAGE(BN119:BN123),"")</f>
        <v>0</v>
      </c>
      <c r="BO124" s="82" t="str">
        <f t="shared" ref="BO124" si="1236">IFERROR(AVERAGE(BO119:BO123),"")</f>
        <v/>
      </c>
      <c r="BP124" s="82" t="str">
        <f t="shared" ref="BP124" si="1237">IFERROR(AVERAGE(BP119:BP123),"")</f>
        <v/>
      </c>
      <c r="BQ124" s="82" t="str">
        <f t="shared" ref="BQ124" si="1238">IFERROR(AVERAGE(BQ119:BQ123),"")</f>
        <v/>
      </c>
      <c r="BR124" s="2"/>
      <c r="BS124" s="2"/>
      <c r="BT124" s="2"/>
      <c r="BU124" s="2"/>
      <c r="BV124" s="2"/>
      <c r="BW124" s="2"/>
    </row>
    <row r="125" spans="1:75" x14ac:dyDescent="0.25">
      <c r="A125" s="271"/>
      <c r="B125" s="266">
        <v>10</v>
      </c>
      <c r="C125" s="266">
        <v>5</v>
      </c>
      <c r="D125" s="51">
        <v>1</v>
      </c>
      <c r="E125" s="61"/>
      <c r="F125" s="63"/>
      <c r="G125" s="63"/>
      <c r="H125" s="63"/>
      <c r="I125" s="63"/>
      <c r="J125" s="63"/>
      <c r="K125" s="14"/>
      <c r="L125" s="14"/>
      <c r="M125" s="14"/>
      <c r="N125" s="14"/>
      <c r="O125" s="14"/>
      <c r="P125" s="14"/>
      <c r="Q125" s="14"/>
      <c r="R125" s="52"/>
      <c r="S125" s="52"/>
      <c r="T125" s="52"/>
      <c r="U125" s="52"/>
      <c r="V125" s="52"/>
      <c r="W125" s="52"/>
      <c r="X125" s="52"/>
      <c r="Y125" s="46" t="str">
        <f t="shared" si="782"/>
        <v/>
      </c>
      <c r="Z125" s="68"/>
      <c r="AA125" s="69"/>
      <c r="AB125" s="69"/>
      <c r="AC125" s="69"/>
      <c r="AD125" s="69"/>
      <c r="AE125" s="69"/>
      <c r="AF125" s="70"/>
      <c r="AG125" s="46" t="str">
        <f t="shared" si="853"/>
        <v/>
      </c>
      <c r="AH125" s="68"/>
      <c r="AI125" s="69"/>
      <c r="AJ125" s="69"/>
      <c r="AK125" s="69"/>
      <c r="AL125" s="69"/>
      <c r="AM125" s="69"/>
      <c r="AN125" s="70"/>
      <c r="AO125" s="46" t="str">
        <f t="shared" si="783"/>
        <v/>
      </c>
      <c r="AP125" s="61"/>
      <c r="AQ125" s="61"/>
      <c r="AR125" s="61"/>
      <c r="AS125" s="63"/>
      <c r="AT125" s="63"/>
      <c r="AU125" s="63"/>
      <c r="AV125" s="66"/>
      <c r="AW125" s="46" t="str">
        <f t="shared" si="784"/>
        <v/>
      </c>
      <c r="AX125" s="61"/>
      <c r="AY125" s="61"/>
      <c r="AZ125" s="61"/>
      <c r="BA125" s="63"/>
      <c r="BB125" s="63"/>
      <c r="BC125" s="63"/>
      <c r="BD125" s="66"/>
      <c r="BE125" s="46" t="str">
        <f t="shared" si="785"/>
        <v/>
      </c>
      <c r="BF125" s="12"/>
      <c r="BG125" s="12"/>
      <c r="BH125" s="12"/>
      <c r="BI125" s="12"/>
      <c r="BJ125" s="12"/>
      <c r="BK125" s="12"/>
      <c r="BL125" s="12"/>
      <c r="BM125" s="46" t="str">
        <f t="shared" si="786"/>
        <v/>
      </c>
      <c r="BN125" s="25">
        <f t="shared" si="716"/>
        <v>0</v>
      </c>
      <c r="BO125" s="50" t="str">
        <f t="shared" si="717"/>
        <v>Average</v>
      </c>
      <c r="BP125" s="20" t="str">
        <f t="shared" si="788"/>
        <v/>
      </c>
      <c r="BQ125" s="20" t="str">
        <f t="shared" si="787"/>
        <v/>
      </c>
      <c r="BR125" s="3"/>
      <c r="BS125" s="3"/>
      <c r="BT125" s="3"/>
      <c r="BU125" s="3"/>
      <c r="BV125" s="3"/>
      <c r="BW125" s="3"/>
    </row>
    <row r="126" spans="1:75" x14ac:dyDescent="0.25">
      <c r="A126" s="271"/>
      <c r="B126" s="267"/>
      <c r="C126" s="267"/>
      <c r="D126" s="51">
        <v>2</v>
      </c>
      <c r="E126" s="62"/>
      <c r="F126" s="64"/>
      <c r="G126" s="64"/>
      <c r="H126" s="64"/>
      <c r="I126" s="64"/>
      <c r="J126" s="64"/>
      <c r="K126" s="14"/>
      <c r="L126" s="14"/>
      <c r="M126" s="14"/>
      <c r="N126" s="14"/>
      <c r="O126" s="14"/>
      <c r="P126" s="14"/>
      <c r="Q126" s="14"/>
      <c r="R126" s="52"/>
      <c r="S126" s="52"/>
      <c r="T126" s="52"/>
      <c r="U126" s="52"/>
      <c r="V126" s="52"/>
      <c r="W126" s="52"/>
      <c r="X126" s="52"/>
      <c r="Y126" s="46" t="str">
        <f t="shared" si="782"/>
        <v/>
      </c>
      <c r="Z126" s="71"/>
      <c r="AA126" s="72"/>
      <c r="AB126" s="72"/>
      <c r="AC126" s="72"/>
      <c r="AD126" s="72"/>
      <c r="AE126" s="72"/>
      <c r="AF126" s="73"/>
      <c r="AG126" s="46" t="str">
        <f t="shared" si="853"/>
        <v/>
      </c>
      <c r="AH126" s="71"/>
      <c r="AI126" s="72"/>
      <c r="AJ126" s="72"/>
      <c r="AK126" s="72"/>
      <c r="AL126" s="72"/>
      <c r="AM126" s="72"/>
      <c r="AN126" s="73"/>
      <c r="AO126" s="46" t="str">
        <f t="shared" si="783"/>
        <v/>
      </c>
      <c r="AP126" s="62"/>
      <c r="AQ126" s="62"/>
      <c r="AR126" s="62"/>
      <c r="AS126" s="64"/>
      <c r="AT126" s="64"/>
      <c r="AU126" s="64"/>
      <c r="AV126" s="67"/>
      <c r="AW126" s="46" t="str">
        <f t="shared" si="784"/>
        <v/>
      </c>
      <c r="AX126" s="62"/>
      <c r="AY126" s="62"/>
      <c r="AZ126" s="62"/>
      <c r="BA126" s="64"/>
      <c r="BB126" s="64"/>
      <c r="BC126" s="64"/>
      <c r="BD126" s="67"/>
      <c r="BE126" s="46" t="str">
        <f t="shared" si="785"/>
        <v/>
      </c>
      <c r="BF126" s="12"/>
      <c r="BG126" s="12"/>
      <c r="BH126" s="12"/>
      <c r="BI126" s="12"/>
      <c r="BJ126" s="12"/>
      <c r="BK126" s="12"/>
      <c r="BL126" s="12"/>
      <c r="BM126" s="46" t="str">
        <f t="shared" si="786"/>
        <v/>
      </c>
      <c r="BN126" s="25">
        <f t="shared" si="716"/>
        <v>0</v>
      </c>
      <c r="BO126" s="50" t="str">
        <f t="shared" si="717"/>
        <v>Average</v>
      </c>
      <c r="BP126" s="20" t="str">
        <f t="shared" si="788"/>
        <v/>
      </c>
      <c r="BQ126" s="20" t="str">
        <f t="shared" si="787"/>
        <v/>
      </c>
      <c r="BR126" s="3"/>
      <c r="BS126" s="3"/>
      <c r="BT126" s="3"/>
      <c r="BU126" s="3"/>
      <c r="BV126" s="3"/>
      <c r="BW126" s="3"/>
    </row>
    <row r="127" spans="1:75" x14ac:dyDescent="0.25">
      <c r="A127" s="271"/>
      <c r="B127" s="267"/>
      <c r="C127" s="267"/>
      <c r="D127" s="51">
        <v>3</v>
      </c>
      <c r="E127" s="61"/>
      <c r="F127" s="63"/>
      <c r="G127" s="63"/>
      <c r="H127" s="63"/>
      <c r="I127" s="63"/>
      <c r="J127" s="63"/>
      <c r="K127" s="14"/>
      <c r="L127" s="14"/>
      <c r="M127" s="14"/>
      <c r="N127" s="14"/>
      <c r="O127" s="14"/>
      <c r="P127" s="14"/>
      <c r="Q127" s="14"/>
      <c r="R127" s="52"/>
      <c r="S127" s="52"/>
      <c r="T127" s="52"/>
      <c r="U127" s="52"/>
      <c r="V127" s="52"/>
      <c r="W127" s="52"/>
      <c r="X127" s="52"/>
      <c r="Y127" s="46" t="str">
        <f t="shared" si="782"/>
        <v/>
      </c>
      <c r="Z127" s="68"/>
      <c r="AA127" s="69"/>
      <c r="AB127" s="69"/>
      <c r="AC127" s="69"/>
      <c r="AD127" s="69"/>
      <c r="AE127" s="69"/>
      <c r="AF127" s="70"/>
      <c r="AG127" s="46" t="str">
        <f t="shared" si="853"/>
        <v/>
      </c>
      <c r="AH127" s="68"/>
      <c r="AI127" s="69"/>
      <c r="AJ127" s="69"/>
      <c r="AK127" s="69"/>
      <c r="AL127" s="69"/>
      <c r="AM127" s="69"/>
      <c r="AN127" s="70"/>
      <c r="AO127" s="46" t="str">
        <f t="shared" si="783"/>
        <v/>
      </c>
      <c r="AP127" s="61"/>
      <c r="AQ127" s="61"/>
      <c r="AR127" s="61"/>
      <c r="AS127" s="63"/>
      <c r="AT127" s="63"/>
      <c r="AU127" s="63"/>
      <c r="AV127" s="66"/>
      <c r="AW127" s="46" t="str">
        <f t="shared" si="784"/>
        <v/>
      </c>
      <c r="AX127" s="61"/>
      <c r="AY127" s="61"/>
      <c r="AZ127" s="61"/>
      <c r="BA127" s="63"/>
      <c r="BB127" s="63"/>
      <c r="BC127" s="63"/>
      <c r="BD127" s="66"/>
      <c r="BE127" s="46" t="str">
        <f t="shared" si="785"/>
        <v/>
      </c>
      <c r="BF127" s="12"/>
      <c r="BG127" s="12"/>
      <c r="BH127" s="12"/>
      <c r="BI127" s="12"/>
      <c r="BJ127" s="12"/>
      <c r="BK127" s="12"/>
      <c r="BL127" s="12"/>
      <c r="BM127" s="46" t="str">
        <f t="shared" si="786"/>
        <v/>
      </c>
      <c r="BN127" s="25">
        <f t="shared" si="716"/>
        <v>0</v>
      </c>
      <c r="BO127" s="50" t="str">
        <f t="shared" si="717"/>
        <v>Average</v>
      </c>
      <c r="BP127" s="20" t="str">
        <f t="shared" si="788"/>
        <v/>
      </c>
      <c r="BQ127" s="20" t="str">
        <f t="shared" si="787"/>
        <v/>
      </c>
      <c r="BR127" s="3"/>
      <c r="BS127" s="3"/>
      <c r="BT127" s="3"/>
      <c r="BU127" s="3"/>
      <c r="BV127" s="3"/>
      <c r="BW127" s="3"/>
    </row>
    <row r="128" spans="1:75" x14ac:dyDescent="0.25">
      <c r="A128" s="271"/>
      <c r="B128" s="267"/>
      <c r="C128" s="267"/>
      <c r="D128" s="51">
        <v>4</v>
      </c>
      <c r="E128" s="62"/>
      <c r="F128" s="64"/>
      <c r="G128" s="64"/>
      <c r="H128" s="64"/>
      <c r="I128" s="64"/>
      <c r="J128" s="64"/>
      <c r="K128" s="14"/>
      <c r="L128" s="14"/>
      <c r="M128" s="14"/>
      <c r="N128" s="14"/>
      <c r="O128" s="14"/>
      <c r="P128" s="14"/>
      <c r="Q128" s="14"/>
      <c r="R128" s="52"/>
      <c r="S128" s="52"/>
      <c r="T128" s="52"/>
      <c r="U128" s="52"/>
      <c r="V128" s="52"/>
      <c r="W128" s="52"/>
      <c r="X128" s="52"/>
      <c r="Y128" s="46" t="str">
        <f t="shared" si="782"/>
        <v/>
      </c>
      <c r="Z128" s="71"/>
      <c r="AA128" s="72"/>
      <c r="AB128" s="72"/>
      <c r="AC128" s="72"/>
      <c r="AD128" s="72"/>
      <c r="AE128" s="72"/>
      <c r="AF128" s="73"/>
      <c r="AG128" s="46" t="str">
        <f t="shared" si="853"/>
        <v/>
      </c>
      <c r="AH128" s="71"/>
      <c r="AI128" s="72"/>
      <c r="AJ128" s="72"/>
      <c r="AK128" s="72"/>
      <c r="AL128" s="72"/>
      <c r="AM128" s="72"/>
      <c r="AN128" s="73"/>
      <c r="AO128" s="46" t="str">
        <f t="shared" si="783"/>
        <v/>
      </c>
      <c r="AP128" s="62"/>
      <c r="AQ128" s="62"/>
      <c r="AR128" s="62"/>
      <c r="AS128" s="64"/>
      <c r="AT128" s="64"/>
      <c r="AU128" s="64"/>
      <c r="AV128" s="67"/>
      <c r="AW128" s="46" t="str">
        <f t="shared" si="784"/>
        <v/>
      </c>
      <c r="AX128" s="62"/>
      <c r="AY128" s="62"/>
      <c r="AZ128" s="62"/>
      <c r="BA128" s="64"/>
      <c r="BB128" s="64"/>
      <c r="BC128" s="64"/>
      <c r="BD128" s="67"/>
      <c r="BE128" s="46" t="str">
        <f t="shared" si="785"/>
        <v/>
      </c>
      <c r="BF128" s="12"/>
      <c r="BG128" s="12"/>
      <c r="BH128" s="12"/>
      <c r="BI128" s="12"/>
      <c r="BJ128" s="12"/>
      <c r="BK128" s="12"/>
      <c r="BL128" s="12"/>
      <c r="BM128" s="46" t="str">
        <f t="shared" si="786"/>
        <v/>
      </c>
      <c r="BN128" s="25">
        <f t="shared" si="716"/>
        <v>0</v>
      </c>
      <c r="BO128" s="50" t="str">
        <f t="shared" si="717"/>
        <v>Average</v>
      </c>
      <c r="BP128" s="20" t="str">
        <f t="shared" si="788"/>
        <v/>
      </c>
      <c r="BQ128" s="20" t="str">
        <f t="shared" si="787"/>
        <v/>
      </c>
      <c r="BR128" s="3"/>
      <c r="BS128" s="3"/>
      <c r="BT128" s="3"/>
      <c r="BU128" s="3"/>
      <c r="BV128" s="3"/>
      <c r="BW128" s="3"/>
    </row>
    <row r="129" spans="1:75" x14ac:dyDescent="0.25">
      <c r="A129" s="271"/>
      <c r="B129" s="267"/>
      <c r="C129" s="267"/>
      <c r="D129" s="51">
        <v>5</v>
      </c>
      <c r="E129" s="61"/>
      <c r="F129" s="63"/>
      <c r="G129" s="63"/>
      <c r="H129" s="63"/>
      <c r="I129" s="63"/>
      <c r="J129" s="63"/>
      <c r="K129" s="14"/>
      <c r="L129" s="14"/>
      <c r="M129" s="14"/>
      <c r="N129" s="14"/>
      <c r="O129" s="14"/>
      <c r="P129" s="14"/>
      <c r="Q129" s="14"/>
      <c r="R129" s="52"/>
      <c r="S129" s="52"/>
      <c r="T129" s="52"/>
      <c r="U129" s="52"/>
      <c r="V129" s="52"/>
      <c r="W129" s="52"/>
      <c r="X129" s="52"/>
      <c r="Y129" s="46" t="str">
        <f t="shared" si="782"/>
        <v/>
      </c>
      <c r="Z129" s="68"/>
      <c r="AA129" s="69"/>
      <c r="AB129" s="69"/>
      <c r="AC129" s="69"/>
      <c r="AD129" s="69"/>
      <c r="AE129" s="69"/>
      <c r="AF129" s="70"/>
      <c r="AG129" s="46" t="str">
        <f t="shared" si="853"/>
        <v/>
      </c>
      <c r="AH129" s="68"/>
      <c r="AI129" s="69"/>
      <c r="AJ129" s="69"/>
      <c r="AK129" s="69"/>
      <c r="AL129" s="69"/>
      <c r="AM129" s="69"/>
      <c r="AN129" s="70"/>
      <c r="AO129" s="46" t="str">
        <f t="shared" si="783"/>
        <v/>
      </c>
      <c r="AP129" s="61"/>
      <c r="AQ129" s="61"/>
      <c r="AR129" s="61"/>
      <c r="AS129" s="63"/>
      <c r="AT129" s="63"/>
      <c r="AU129" s="63"/>
      <c r="AV129" s="66"/>
      <c r="AW129" s="46" t="str">
        <f t="shared" si="784"/>
        <v/>
      </c>
      <c r="AX129" s="61"/>
      <c r="AY129" s="61"/>
      <c r="AZ129" s="61"/>
      <c r="BA129" s="63"/>
      <c r="BB129" s="63"/>
      <c r="BC129" s="63"/>
      <c r="BD129" s="66"/>
      <c r="BE129" s="46" t="str">
        <f t="shared" si="785"/>
        <v/>
      </c>
      <c r="BF129" s="12"/>
      <c r="BG129" s="12"/>
      <c r="BH129" s="12"/>
      <c r="BI129" s="12"/>
      <c r="BJ129" s="12"/>
      <c r="BK129" s="12"/>
      <c r="BL129" s="12"/>
      <c r="BM129" s="46" t="str">
        <f t="shared" si="786"/>
        <v/>
      </c>
      <c r="BN129" s="25">
        <f t="shared" si="716"/>
        <v>0</v>
      </c>
      <c r="BO129" s="50" t="str">
        <f t="shared" si="717"/>
        <v>Average</v>
      </c>
      <c r="BP129" s="20" t="str">
        <f t="shared" si="788"/>
        <v/>
      </c>
      <c r="BQ129" s="20" t="str">
        <f t="shared" si="787"/>
        <v/>
      </c>
      <c r="BR129" s="3"/>
      <c r="BS129" s="3"/>
      <c r="BT129" s="3"/>
      <c r="BU129" s="3"/>
      <c r="BV129" s="3"/>
      <c r="BW129" s="3"/>
    </row>
    <row r="130" spans="1:75" x14ac:dyDescent="0.25">
      <c r="A130" s="271"/>
      <c r="B130" s="267"/>
      <c r="C130" s="268"/>
      <c r="D130" s="50" t="s">
        <v>23</v>
      </c>
      <c r="E130" s="82" t="str">
        <f>IFERROR(AVERAGE(E125:E129),"")</f>
        <v/>
      </c>
      <c r="F130" s="82" t="str">
        <f t="shared" ref="F130" si="1239">IFERROR(AVERAGE(F125:F129),"")</f>
        <v/>
      </c>
      <c r="G130" s="82" t="str">
        <f t="shared" ref="G130" si="1240">IFERROR(AVERAGE(G125:G129),"")</f>
        <v/>
      </c>
      <c r="H130" s="82" t="str">
        <f t="shared" ref="H130" si="1241">IFERROR(AVERAGE(H125:H129),"")</f>
        <v/>
      </c>
      <c r="I130" s="82" t="str">
        <f t="shared" ref="I130" si="1242">IFERROR(AVERAGE(I125:I129),"")</f>
        <v/>
      </c>
      <c r="J130" s="82" t="str">
        <f t="shared" ref="J130" si="1243">IFERROR(AVERAGE(J125:J129),"")</f>
        <v/>
      </c>
      <c r="K130" s="82" t="str">
        <f t="shared" ref="K130" si="1244">IFERROR(AVERAGE(K125:K129),"")</f>
        <v/>
      </c>
      <c r="L130" s="82" t="str">
        <f t="shared" ref="L130" si="1245">IFERROR(AVERAGE(L125:L129),"")</f>
        <v/>
      </c>
      <c r="M130" s="82" t="str">
        <f t="shared" ref="M130" si="1246">IFERROR(AVERAGE(M125:M129),"")</f>
        <v/>
      </c>
      <c r="N130" s="82" t="str">
        <f t="shared" ref="N130" si="1247">IFERROR(AVERAGE(N125:N129),"")</f>
        <v/>
      </c>
      <c r="O130" s="82" t="str">
        <f t="shared" ref="O130" si="1248">IFERROR(AVERAGE(O125:O129),"")</f>
        <v/>
      </c>
      <c r="P130" s="82" t="str">
        <f t="shared" ref="P130" si="1249">IFERROR(AVERAGE(P125:P129),"")</f>
        <v/>
      </c>
      <c r="Q130" s="82" t="str">
        <f t="shared" ref="Q130" si="1250">IFERROR(AVERAGE(Q125:Q129),"")</f>
        <v/>
      </c>
      <c r="R130" s="82" t="str">
        <f t="shared" ref="R130" si="1251">IFERROR(AVERAGE(R125:R129),"")</f>
        <v/>
      </c>
      <c r="S130" s="82" t="str">
        <f t="shared" ref="S130" si="1252">IFERROR(AVERAGE(S125:S129),"")</f>
        <v/>
      </c>
      <c r="T130" s="82" t="str">
        <f t="shared" ref="T130" si="1253">IFERROR(AVERAGE(T125:T129),"")</f>
        <v/>
      </c>
      <c r="U130" s="82" t="str">
        <f t="shared" ref="U130" si="1254">IFERROR(AVERAGE(U125:U129),"")</f>
        <v/>
      </c>
      <c r="V130" s="82" t="str">
        <f t="shared" ref="V130" si="1255">IFERROR(AVERAGE(V125:V129),"")</f>
        <v/>
      </c>
      <c r="W130" s="82" t="str">
        <f t="shared" ref="W130" si="1256">IFERROR(AVERAGE(W125:W129),"")</f>
        <v/>
      </c>
      <c r="X130" s="82" t="str">
        <f t="shared" ref="X130" si="1257">IFERROR(AVERAGE(X125:X129),"")</f>
        <v/>
      </c>
      <c r="Y130" s="82" t="str">
        <f t="shared" ref="Y130" si="1258">IFERROR(AVERAGE(Y125:Y129),"")</f>
        <v/>
      </c>
      <c r="Z130" s="82" t="str">
        <f t="shared" ref="Z130" si="1259">IFERROR(AVERAGE(Z125:Z129),"")</f>
        <v/>
      </c>
      <c r="AA130" s="82" t="str">
        <f t="shared" ref="AA130" si="1260">IFERROR(AVERAGE(AA125:AA129),"")</f>
        <v/>
      </c>
      <c r="AB130" s="82" t="str">
        <f t="shared" ref="AB130" si="1261">IFERROR(AVERAGE(AB125:AB129),"")</f>
        <v/>
      </c>
      <c r="AC130" s="82" t="str">
        <f t="shared" ref="AC130" si="1262">IFERROR(AVERAGE(AC125:AC129),"")</f>
        <v/>
      </c>
      <c r="AD130" s="82" t="str">
        <f t="shared" ref="AD130" si="1263">IFERROR(AVERAGE(AD125:AD129),"")</f>
        <v/>
      </c>
      <c r="AE130" s="82" t="str">
        <f t="shared" ref="AE130" si="1264">IFERROR(AVERAGE(AE125:AE129),"")</f>
        <v/>
      </c>
      <c r="AF130" s="82" t="str">
        <f t="shared" ref="AF130" si="1265">IFERROR(AVERAGE(AF125:AF129),"")</f>
        <v/>
      </c>
      <c r="AG130" s="82" t="str">
        <f t="shared" ref="AG130" si="1266">IFERROR(AVERAGE(AG125:AG129),"")</f>
        <v/>
      </c>
      <c r="AH130" s="82" t="str">
        <f t="shared" ref="AH130" si="1267">IFERROR(AVERAGE(AH125:AH129),"")</f>
        <v/>
      </c>
      <c r="AI130" s="82" t="str">
        <f t="shared" ref="AI130" si="1268">IFERROR(AVERAGE(AI125:AI129),"")</f>
        <v/>
      </c>
      <c r="AJ130" s="82" t="str">
        <f t="shared" ref="AJ130" si="1269">IFERROR(AVERAGE(AJ125:AJ129),"")</f>
        <v/>
      </c>
      <c r="AK130" s="82" t="str">
        <f t="shared" ref="AK130" si="1270">IFERROR(AVERAGE(AK125:AK129),"")</f>
        <v/>
      </c>
      <c r="AL130" s="82" t="str">
        <f t="shared" ref="AL130" si="1271">IFERROR(AVERAGE(AL125:AL129),"")</f>
        <v/>
      </c>
      <c r="AM130" s="82" t="str">
        <f t="shared" ref="AM130" si="1272">IFERROR(AVERAGE(AM125:AM129),"")</f>
        <v/>
      </c>
      <c r="AN130" s="82" t="str">
        <f t="shared" ref="AN130" si="1273">IFERROR(AVERAGE(AN125:AN129),"")</f>
        <v/>
      </c>
      <c r="AO130" s="82" t="str">
        <f t="shared" ref="AO130" si="1274">IFERROR(AVERAGE(AO125:AO129),"")</f>
        <v/>
      </c>
      <c r="AP130" s="82" t="str">
        <f t="shared" ref="AP130" si="1275">IFERROR(AVERAGE(AP125:AP129),"")</f>
        <v/>
      </c>
      <c r="AQ130" s="82" t="str">
        <f t="shared" ref="AQ130" si="1276">IFERROR(AVERAGE(AQ125:AQ129),"")</f>
        <v/>
      </c>
      <c r="AR130" s="82" t="str">
        <f t="shared" ref="AR130" si="1277">IFERROR(AVERAGE(AR125:AR129),"")</f>
        <v/>
      </c>
      <c r="AS130" s="82" t="str">
        <f t="shared" ref="AS130" si="1278">IFERROR(AVERAGE(AS125:AS129),"")</f>
        <v/>
      </c>
      <c r="AT130" s="82" t="str">
        <f t="shared" ref="AT130" si="1279">IFERROR(AVERAGE(AT125:AT129),"")</f>
        <v/>
      </c>
      <c r="AU130" s="82" t="str">
        <f t="shared" ref="AU130" si="1280">IFERROR(AVERAGE(AU125:AU129),"")</f>
        <v/>
      </c>
      <c r="AV130" s="82" t="str">
        <f t="shared" ref="AV130" si="1281">IFERROR(AVERAGE(AV125:AV129),"")</f>
        <v/>
      </c>
      <c r="AW130" s="82" t="str">
        <f t="shared" ref="AW130" si="1282">IFERROR(AVERAGE(AW125:AW129),"")</f>
        <v/>
      </c>
      <c r="AX130" s="82" t="str">
        <f t="shared" ref="AX130" si="1283">IFERROR(AVERAGE(AX125:AX129),"")</f>
        <v/>
      </c>
      <c r="AY130" s="82" t="str">
        <f t="shared" ref="AY130" si="1284">IFERROR(AVERAGE(AY125:AY129),"")</f>
        <v/>
      </c>
      <c r="AZ130" s="82" t="str">
        <f t="shared" ref="AZ130" si="1285">IFERROR(AVERAGE(AZ125:AZ129),"")</f>
        <v/>
      </c>
      <c r="BA130" s="82" t="str">
        <f t="shared" ref="BA130" si="1286">IFERROR(AVERAGE(BA125:BA129),"")</f>
        <v/>
      </c>
      <c r="BB130" s="82" t="str">
        <f t="shared" ref="BB130" si="1287">IFERROR(AVERAGE(BB125:BB129),"")</f>
        <v/>
      </c>
      <c r="BC130" s="82" t="str">
        <f t="shared" ref="BC130" si="1288">IFERROR(AVERAGE(BC125:BC129),"")</f>
        <v/>
      </c>
      <c r="BD130" s="82" t="str">
        <f t="shared" ref="BD130" si="1289">IFERROR(AVERAGE(BD125:BD129),"")</f>
        <v/>
      </c>
      <c r="BE130" s="82" t="str">
        <f t="shared" ref="BE130" si="1290">IFERROR(AVERAGE(BE125:BE129),"")</f>
        <v/>
      </c>
      <c r="BF130" s="82" t="str">
        <f t="shared" ref="BF130" si="1291">IFERROR(AVERAGE(BF125:BF129),"")</f>
        <v/>
      </c>
      <c r="BG130" s="82" t="str">
        <f t="shared" ref="BG130" si="1292">IFERROR(AVERAGE(BG125:BG129),"")</f>
        <v/>
      </c>
      <c r="BH130" s="82" t="str">
        <f t="shared" ref="BH130" si="1293">IFERROR(AVERAGE(BH125:BH129),"")</f>
        <v/>
      </c>
      <c r="BI130" s="82" t="str">
        <f t="shared" ref="BI130" si="1294">IFERROR(AVERAGE(BI125:BI129),"")</f>
        <v/>
      </c>
      <c r="BJ130" s="82" t="str">
        <f t="shared" ref="BJ130" si="1295">IFERROR(AVERAGE(BJ125:BJ129),"")</f>
        <v/>
      </c>
      <c r="BK130" s="82" t="str">
        <f t="shared" ref="BK130" si="1296">IFERROR(AVERAGE(BK125:BK129),"")</f>
        <v/>
      </c>
      <c r="BL130" s="82" t="str">
        <f t="shared" ref="BL130" si="1297">IFERROR(AVERAGE(BL125:BL129),"")</f>
        <v/>
      </c>
      <c r="BM130" s="82" t="str">
        <f t="shared" ref="BM130" si="1298">IFERROR(AVERAGE(BM125:BM129),"")</f>
        <v/>
      </c>
      <c r="BN130" s="82">
        <f t="shared" ref="BN130" si="1299">IFERROR(AVERAGE(BN125:BN129),"")</f>
        <v>0</v>
      </c>
      <c r="BO130" s="82" t="str">
        <f t="shared" ref="BO130" si="1300">IFERROR(AVERAGE(BO125:BO129),"")</f>
        <v/>
      </c>
      <c r="BP130" s="82" t="str">
        <f t="shared" ref="BP130" si="1301">IFERROR(AVERAGE(BP125:BP129),"")</f>
        <v/>
      </c>
      <c r="BQ130" s="82" t="str">
        <f t="shared" ref="BQ130" si="1302">IFERROR(AVERAGE(BQ125:BQ129),"")</f>
        <v/>
      </c>
      <c r="BR130" s="2"/>
      <c r="BS130" s="2"/>
      <c r="BT130" s="2"/>
      <c r="BU130" s="2"/>
      <c r="BV130" s="2"/>
      <c r="BW130" s="2"/>
    </row>
    <row r="131" spans="1:75" x14ac:dyDescent="0.25">
      <c r="A131" s="271"/>
      <c r="B131" s="267"/>
      <c r="C131" s="266">
        <v>10</v>
      </c>
      <c r="D131" s="51">
        <v>1</v>
      </c>
      <c r="E131" s="61"/>
      <c r="F131" s="63"/>
      <c r="G131" s="63"/>
      <c r="H131" s="63"/>
      <c r="I131" s="63"/>
      <c r="J131" s="63"/>
      <c r="K131" s="14"/>
      <c r="L131" s="14"/>
      <c r="M131" s="14"/>
      <c r="N131" s="14"/>
      <c r="O131" s="14"/>
      <c r="P131" s="14"/>
      <c r="Q131" s="14"/>
      <c r="R131" s="52"/>
      <c r="S131" s="52"/>
      <c r="T131" s="52"/>
      <c r="U131" s="52"/>
      <c r="V131" s="52"/>
      <c r="W131" s="52"/>
      <c r="X131" s="52"/>
      <c r="Y131" s="46" t="str">
        <f t="shared" si="782"/>
        <v/>
      </c>
      <c r="Z131" s="62"/>
      <c r="AA131" s="64"/>
      <c r="AB131" s="64"/>
      <c r="AC131" s="64"/>
      <c r="AD131" s="64"/>
      <c r="AE131" s="64"/>
      <c r="AF131" s="67"/>
      <c r="AG131" s="46" t="str">
        <f t="shared" si="853"/>
        <v/>
      </c>
      <c r="AH131" s="68"/>
      <c r="AI131" s="69"/>
      <c r="AJ131" s="69"/>
      <c r="AK131" s="69"/>
      <c r="AL131" s="69"/>
      <c r="AM131" s="69"/>
      <c r="AN131" s="70"/>
      <c r="AO131" s="46" t="str">
        <f t="shared" si="783"/>
        <v/>
      </c>
      <c r="AP131" s="61"/>
      <c r="AQ131" s="61"/>
      <c r="AR131" s="61"/>
      <c r="AS131" s="63"/>
      <c r="AT131" s="63"/>
      <c r="AU131" s="63"/>
      <c r="AV131" s="66"/>
      <c r="AW131" s="46" t="str">
        <f t="shared" si="784"/>
        <v/>
      </c>
      <c r="AX131" s="61"/>
      <c r="AY131" s="61"/>
      <c r="AZ131" s="61"/>
      <c r="BA131" s="63"/>
      <c r="BB131" s="63"/>
      <c r="BC131" s="63"/>
      <c r="BD131" s="66"/>
      <c r="BE131" s="46" t="str">
        <f t="shared" si="785"/>
        <v/>
      </c>
      <c r="BF131" s="12"/>
      <c r="BG131" s="12"/>
      <c r="BH131" s="12"/>
      <c r="BI131" s="12"/>
      <c r="BJ131" s="12"/>
      <c r="BK131" s="12"/>
      <c r="BL131" s="12"/>
      <c r="BM131" s="46" t="str">
        <f t="shared" si="786"/>
        <v/>
      </c>
      <c r="BN131" s="25">
        <f t="shared" si="716"/>
        <v>0</v>
      </c>
      <c r="BO131" s="50" t="str">
        <f t="shared" si="717"/>
        <v>Average</v>
      </c>
      <c r="BP131" s="20" t="str">
        <f t="shared" si="788"/>
        <v/>
      </c>
      <c r="BQ131" s="20" t="str">
        <f t="shared" si="787"/>
        <v/>
      </c>
      <c r="BR131" s="3"/>
      <c r="BS131" s="3"/>
      <c r="BT131" s="3"/>
      <c r="BU131" s="3"/>
      <c r="BV131" s="3"/>
      <c r="BW131" s="3"/>
    </row>
    <row r="132" spans="1:75" x14ac:dyDescent="0.25">
      <c r="A132" s="271"/>
      <c r="B132" s="267"/>
      <c r="C132" s="267"/>
      <c r="D132" s="51">
        <v>2</v>
      </c>
      <c r="E132" s="62"/>
      <c r="F132" s="64"/>
      <c r="G132" s="64"/>
      <c r="H132" s="64"/>
      <c r="I132" s="64"/>
      <c r="J132" s="64"/>
      <c r="K132" s="14"/>
      <c r="L132" s="14"/>
      <c r="M132" s="14"/>
      <c r="N132" s="14"/>
      <c r="O132" s="14"/>
      <c r="P132" s="14"/>
      <c r="Q132" s="14"/>
      <c r="R132" s="52"/>
      <c r="S132" s="52"/>
      <c r="T132" s="52"/>
      <c r="U132" s="52"/>
      <c r="V132" s="52"/>
      <c r="W132" s="52"/>
      <c r="X132" s="52"/>
      <c r="Y132" s="46" t="str">
        <f t="shared" si="782"/>
        <v/>
      </c>
      <c r="Z132" s="61"/>
      <c r="AA132" s="63"/>
      <c r="AB132" s="63"/>
      <c r="AC132" s="63"/>
      <c r="AD132" s="63"/>
      <c r="AE132" s="63"/>
      <c r="AF132" s="66"/>
      <c r="AG132" s="46" t="str">
        <f t="shared" si="853"/>
        <v/>
      </c>
      <c r="AH132" s="71"/>
      <c r="AI132" s="72"/>
      <c r="AJ132" s="72"/>
      <c r="AK132" s="72"/>
      <c r="AL132" s="72"/>
      <c r="AM132" s="72"/>
      <c r="AN132" s="73"/>
      <c r="AO132" s="46" t="str">
        <f t="shared" si="783"/>
        <v/>
      </c>
      <c r="AP132" s="62"/>
      <c r="AQ132" s="62"/>
      <c r="AR132" s="62"/>
      <c r="AS132" s="64"/>
      <c r="AT132" s="64"/>
      <c r="AU132" s="64"/>
      <c r="AV132" s="67"/>
      <c r="AW132" s="46" t="str">
        <f t="shared" si="784"/>
        <v/>
      </c>
      <c r="AX132" s="62"/>
      <c r="AY132" s="62"/>
      <c r="AZ132" s="62"/>
      <c r="BA132" s="64"/>
      <c r="BB132" s="64"/>
      <c r="BC132" s="64"/>
      <c r="BD132" s="67"/>
      <c r="BE132" s="46" t="str">
        <f t="shared" si="785"/>
        <v/>
      </c>
      <c r="BF132" s="12"/>
      <c r="BG132" s="12"/>
      <c r="BH132" s="12"/>
      <c r="BI132" s="12"/>
      <c r="BJ132" s="12"/>
      <c r="BK132" s="12"/>
      <c r="BL132" s="12"/>
      <c r="BM132" s="46" t="str">
        <f t="shared" si="786"/>
        <v/>
      </c>
      <c r="BN132" s="25">
        <f t="shared" si="716"/>
        <v>0</v>
      </c>
      <c r="BO132" s="50" t="str">
        <f t="shared" si="717"/>
        <v>Average</v>
      </c>
      <c r="BP132" s="20" t="str">
        <f t="shared" si="788"/>
        <v/>
      </c>
      <c r="BQ132" s="20" t="str">
        <f t="shared" si="787"/>
        <v/>
      </c>
      <c r="BR132" s="3"/>
      <c r="BS132" s="3"/>
      <c r="BT132" s="3"/>
      <c r="BU132" s="3"/>
      <c r="BV132" s="3"/>
      <c r="BW132" s="3"/>
    </row>
    <row r="133" spans="1:75" x14ac:dyDescent="0.25">
      <c r="A133" s="271"/>
      <c r="B133" s="267"/>
      <c r="C133" s="267"/>
      <c r="D133" s="51">
        <v>3</v>
      </c>
      <c r="E133" s="61"/>
      <c r="F133" s="63"/>
      <c r="G133" s="63"/>
      <c r="H133" s="63"/>
      <c r="I133" s="63"/>
      <c r="J133" s="63"/>
      <c r="K133" s="14"/>
      <c r="L133" s="14"/>
      <c r="M133" s="14"/>
      <c r="N133" s="14"/>
      <c r="O133" s="14"/>
      <c r="P133" s="14"/>
      <c r="Q133" s="14"/>
      <c r="R133" s="52"/>
      <c r="S133" s="52"/>
      <c r="T133" s="52"/>
      <c r="U133" s="52"/>
      <c r="V133" s="52"/>
      <c r="W133" s="52"/>
      <c r="X133" s="52"/>
      <c r="Y133" s="46" t="str">
        <f t="shared" si="782"/>
        <v/>
      </c>
      <c r="Z133" s="62"/>
      <c r="AA133" s="64"/>
      <c r="AB133" s="64"/>
      <c r="AC133" s="64"/>
      <c r="AD133" s="64"/>
      <c r="AE133" s="64"/>
      <c r="AF133" s="67"/>
      <c r="AG133" s="46" t="str">
        <f t="shared" si="853"/>
        <v/>
      </c>
      <c r="AH133" s="68"/>
      <c r="AI133" s="69"/>
      <c r="AJ133" s="69"/>
      <c r="AK133" s="69"/>
      <c r="AL133" s="69"/>
      <c r="AM133" s="69"/>
      <c r="AN133" s="70"/>
      <c r="AO133" s="46" t="str">
        <f t="shared" si="783"/>
        <v/>
      </c>
      <c r="AP133" s="61"/>
      <c r="AQ133" s="61"/>
      <c r="AR133" s="61"/>
      <c r="AS133" s="63"/>
      <c r="AT133" s="63"/>
      <c r="AU133" s="63"/>
      <c r="AV133" s="66"/>
      <c r="AW133" s="46" t="str">
        <f t="shared" si="784"/>
        <v/>
      </c>
      <c r="AX133" s="61"/>
      <c r="AY133" s="61"/>
      <c r="AZ133" s="61"/>
      <c r="BA133" s="63"/>
      <c r="BB133" s="63"/>
      <c r="BC133" s="63"/>
      <c r="BD133" s="66"/>
      <c r="BE133" s="46" t="str">
        <f t="shared" si="785"/>
        <v/>
      </c>
      <c r="BF133" s="12"/>
      <c r="BG133" s="12"/>
      <c r="BH133" s="12"/>
      <c r="BI133" s="12"/>
      <c r="BJ133" s="12"/>
      <c r="BK133" s="12"/>
      <c r="BL133" s="12"/>
      <c r="BM133" s="46" t="str">
        <f t="shared" si="786"/>
        <v/>
      </c>
      <c r="BN133" s="25">
        <f t="shared" si="716"/>
        <v>0</v>
      </c>
      <c r="BO133" s="50" t="str">
        <f t="shared" si="717"/>
        <v>Average</v>
      </c>
      <c r="BP133" s="20" t="str">
        <f t="shared" si="788"/>
        <v/>
      </c>
      <c r="BQ133" s="20" t="str">
        <f t="shared" si="787"/>
        <v/>
      </c>
      <c r="BR133" s="3"/>
      <c r="BS133" s="3"/>
      <c r="BT133" s="3"/>
      <c r="BU133" s="3"/>
      <c r="BV133" s="3"/>
      <c r="BW133" s="3"/>
    </row>
    <row r="134" spans="1:75" x14ac:dyDescent="0.25">
      <c r="A134" s="271"/>
      <c r="B134" s="267"/>
      <c r="C134" s="267"/>
      <c r="D134" s="51">
        <v>4</v>
      </c>
      <c r="E134" s="62"/>
      <c r="F134" s="64"/>
      <c r="G134" s="64"/>
      <c r="H134" s="64"/>
      <c r="I134" s="64"/>
      <c r="J134" s="64"/>
      <c r="K134" s="14"/>
      <c r="L134" s="14"/>
      <c r="M134" s="14"/>
      <c r="N134" s="14"/>
      <c r="O134" s="14"/>
      <c r="P134" s="14"/>
      <c r="Q134" s="14"/>
      <c r="R134" s="52"/>
      <c r="S134" s="52"/>
      <c r="T134" s="52"/>
      <c r="U134" s="52"/>
      <c r="V134" s="52"/>
      <c r="W134" s="52"/>
      <c r="X134" s="52"/>
      <c r="Y134" s="46" t="str">
        <f t="shared" si="782"/>
        <v/>
      </c>
      <c r="Z134" s="61"/>
      <c r="AA134" s="63"/>
      <c r="AB134" s="63"/>
      <c r="AC134" s="63"/>
      <c r="AD134" s="63"/>
      <c r="AE134" s="63"/>
      <c r="AF134" s="66"/>
      <c r="AG134" s="46" t="str">
        <f t="shared" si="853"/>
        <v/>
      </c>
      <c r="AH134" s="71"/>
      <c r="AI134" s="72"/>
      <c r="AJ134" s="72"/>
      <c r="AK134" s="72"/>
      <c r="AL134" s="72"/>
      <c r="AM134" s="72"/>
      <c r="AN134" s="73"/>
      <c r="AO134" s="46" t="str">
        <f t="shared" si="783"/>
        <v/>
      </c>
      <c r="AP134" s="62"/>
      <c r="AQ134" s="62"/>
      <c r="AR134" s="62"/>
      <c r="AS134" s="64"/>
      <c r="AT134" s="64"/>
      <c r="AU134" s="64"/>
      <c r="AV134" s="67"/>
      <c r="AW134" s="46" t="str">
        <f t="shared" si="784"/>
        <v/>
      </c>
      <c r="AX134" s="62"/>
      <c r="AY134" s="62"/>
      <c r="AZ134" s="62"/>
      <c r="BA134" s="64"/>
      <c r="BB134" s="64"/>
      <c r="BC134" s="64"/>
      <c r="BD134" s="67"/>
      <c r="BE134" s="46" t="str">
        <f t="shared" si="785"/>
        <v/>
      </c>
      <c r="BF134" s="12"/>
      <c r="BG134" s="12"/>
      <c r="BH134" s="12"/>
      <c r="BI134" s="12"/>
      <c r="BJ134" s="12"/>
      <c r="BK134" s="12"/>
      <c r="BL134" s="12"/>
      <c r="BM134" s="46" t="str">
        <f t="shared" si="786"/>
        <v/>
      </c>
      <c r="BN134" s="25">
        <f t="shared" si="716"/>
        <v>0</v>
      </c>
      <c r="BO134" s="50" t="str">
        <f t="shared" si="717"/>
        <v>Average</v>
      </c>
      <c r="BP134" s="20" t="str">
        <f t="shared" si="788"/>
        <v/>
      </c>
      <c r="BQ134" s="20" t="str">
        <f t="shared" si="787"/>
        <v/>
      </c>
      <c r="BR134" s="3"/>
      <c r="BS134" s="3"/>
      <c r="BT134" s="3"/>
      <c r="BU134" s="3"/>
      <c r="BV134" s="3"/>
      <c r="BW134" s="3"/>
    </row>
    <row r="135" spans="1:75" x14ac:dyDescent="0.25">
      <c r="A135" s="271"/>
      <c r="B135" s="267"/>
      <c r="C135" s="267"/>
      <c r="D135" s="51">
        <v>5</v>
      </c>
      <c r="E135" s="61"/>
      <c r="F135" s="63"/>
      <c r="G135" s="63"/>
      <c r="H135" s="63"/>
      <c r="I135" s="63"/>
      <c r="J135" s="63"/>
      <c r="K135" s="14"/>
      <c r="L135" s="14"/>
      <c r="M135" s="14"/>
      <c r="N135" s="14"/>
      <c r="O135" s="14"/>
      <c r="P135" s="14"/>
      <c r="Q135" s="14"/>
      <c r="R135" s="52"/>
      <c r="S135" s="52"/>
      <c r="T135" s="52"/>
      <c r="U135" s="52"/>
      <c r="V135" s="52"/>
      <c r="W135" s="52"/>
      <c r="X135" s="52"/>
      <c r="Y135" s="46" t="str">
        <f t="shared" si="782"/>
        <v/>
      </c>
      <c r="Z135" s="62"/>
      <c r="AA135" s="64"/>
      <c r="AB135" s="64"/>
      <c r="AC135" s="64"/>
      <c r="AD135" s="64"/>
      <c r="AE135" s="64"/>
      <c r="AF135" s="67"/>
      <c r="AG135" s="46" t="str">
        <f t="shared" si="853"/>
        <v/>
      </c>
      <c r="AH135" s="68"/>
      <c r="AI135" s="69"/>
      <c r="AJ135" s="69"/>
      <c r="AK135" s="69"/>
      <c r="AL135" s="69"/>
      <c r="AM135" s="69"/>
      <c r="AN135" s="70"/>
      <c r="AO135" s="46" t="str">
        <f t="shared" si="783"/>
        <v/>
      </c>
      <c r="AP135" s="61"/>
      <c r="AQ135" s="61"/>
      <c r="AR135" s="61"/>
      <c r="AS135" s="63"/>
      <c r="AT135" s="63"/>
      <c r="AU135" s="63"/>
      <c r="AV135" s="66"/>
      <c r="AW135" s="46" t="str">
        <f t="shared" si="784"/>
        <v/>
      </c>
      <c r="AX135" s="61"/>
      <c r="AY135" s="61"/>
      <c r="AZ135" s="61"/>
      <c r="BA135" s="63"/>
      <c r="BB135" s="63"/>
      <c r="BC135" s="63"/>
      <c r="BD135" s="66"/>
      <c r="BE135" s="46" t="str">
        <f t="shared" si="785"/>
        <v/>
      </c>
      <c r="BF135" s="12"/>
      <c r="BG135" s="12"/>
      <c r="BH135" s="12"/>
      <c r="BI135" s="12"/>
      <c r="BJ135" s="12"/>
      <c r="BK135" s="12"/>
      <c r="BL135" s="12"/>
      <c r="BM135" s="46" t="str">
        <f t="shared" si="786"/>
        <v/>
      </c>
      <c r="BN135" s="25">
        <f t="shared" si="716"/>
        <v>0</v>
      </c>
      <c r="BO135" s="50" t="str">
        <f t="shared" si="717"/>
        <v>Average</v>
      </c>
      <c r="BP135" s="20" t="str">
        <f t="shared" si="788"/>
        <v/>
      </c>
      <c r="BQ135" s="20" t="str">
        <f t="shared" si="787"/>
        <v/>
      </c>
      <c r="BR135" s="3"/>
      <c r="BS135" s="3"/>
      <c r="BT135" s="3"/>
      <c r="BU135" s="3"/>
      <c r="BV135" s="3"/>
      <c r="BW135" s="3"/>
    </row>
    <row r="136" spans="1:75" x14ac:dyDescent="0.25">
      <c r="A136" s="271"/>
      <c r="B136" s="267"/>
      <c r="C136" s="268"/>
      <c r="D136" s="50" t="s">
        <v>23</v>
      </c>
      <c r="E136" s="82" t="str">
        <f>IFERROR(AVERAGE(E131:E135),"")</f>
        <v/>
      </c>
      <c r="F136" s="82" t="str">
        <f t="shared" ref="F136" si="1303">IFERROR(AVERAGE(F131:F135),"")</f>
        <v/>
      </c>
      <c r="G136" s="82" t="str">
        <f t="shared" ref="G136" si="1304">IFERROR(AVERAGE(G131:G135),"")</f>
        <v/>
      </c>
      <c r="H136" s="82" t="str">
        <f t="shared" ref="H136" si="1305">IFERROR(AVERAGE(H131:H135),"")</f>
        <v/>
      </c>
      <c r="I136" s="82" t="str">
        <f t="shared" ref="I136" si="1306">IFERROR(AVERAGE(I131:I135),"")</f>
        <v/>
      </c>
      <c r="J136" s="82" t="str">
        <f t="shared" ref="J136" si="1307">IFERROR(AVERAGE(J131:J135),"")</f>
        <v/>
      </c>
      <c r="K136" s="82" t="str">
        <f t="shared" ref="K136" si="1308">IFERROR(AVERAGE(K131:K135),"")</f>
        <v/>
      </c>
      <c r="L136" s="82" t="str">
        <f t="shared" ref="L136" si="1309">IFERROR(AVERAGE(L131:L135),"")</f>
        <v/>
      </c>
      <c r="M136" s="82" t="str">
        <f t="shared" ref="M136" si="1310">IFERROR(AVERAGE(M131:M135),"")</f>
        <v/>
      </c>
      <c r="N136" s="82" t="str">
        <f t="shared" ref="N136" si="1311">IFERROR(AVERAGE(N131:N135),"")</f>
        <v/>
      </c>
      <c r="O136" s="82" t="str">
        <f t="shared" ref="O136" si="1312">IFERROR(AVERAGE(O131:O135),"")</f>
        <v/>
      </c>
      <c r="P136" s="82" t="str">
        <f t="shared" ref="P136" si="1313">IFERROR(AVERAGE(P131:P135),"")</f>
        <v/>
      </c>
      <c r="Q136" s="82" t="str">
        <f t="shared" ref="Q136" si="1314">IFERROR(AVERAGE(Q131:Q135),"")</f>
        <v/>
      </c>
      <c r="R136" s="82" t="str">
        <f t="shared" ref="R136" si="1315">IFERROR(AVERAGE(R131:R135),"")</f>
        <v/>
      </c>
      <c r="S136" s="82" t="str">
        <f t="shared" ref="S136" si="1316">IFERROR(AVERAGE(S131:S135),"")</f>
        <v/>
      </c>
      <c r="T136" s="82" t="str">
        <f t="shared" ref="T136" si="1317">IFERROR(AVERAGE(T131:T135),"")</f>
        <v/>
      </c>
      <c r="U136" s="82" t="str">
        <f t="shared" ref="U136" si="1318">IFERROR(AVERAGE(U131:U135),"")</f>
        <v/>
      </c>
      <c r="V136" s="82" t="str">
        <f t="shared" ref="V136" si="1319">IFERROR(AVERAGE(V131:V135),"")</f>
        <v/>
      </c>
      <c r="W136" s="82" t="str">
        <f t="shared" ref="W136" si="1320">IFERROR(AVERAGE(W131:W135),"")</f>
        <v/>
      </c>
      <c r="X136" s="82" t="str">
        <f t="shared" ref="X136" si="1321">IFERROR(AVERAGE(X131:X135),"")</f>
        <v/>
      </c>
      <c r="Y136" s="82" t="str">
        <f t="shared" ref="Y136" si="1322">IFERROR(AVERAGE(Y131:Y135),"")</f>
        <v/>
      </c>
      <c r="Z136" s="82" t="str">
        <f t="shared" ref="Z136" si="1323">IFERROR(AVERAGE(Z131:Z135),"")</f>
        <v/>
      </c>
      <c r="AA136" s="82" t="str">
        <f t="shared" ref="AA136" si="1324">IFERROR(AVERAGE(AA131:AA135),"")</f>
        <v/>
      </c>
      <c r="AB136" s="82" t="str">
        <f t="shared" ref="AB136" si="1325">IFERROR(AVERAGE(AB131:AB135),"")</f>
        <v/>
      </c>
      <c r="AC136" s="82" t="str">
        <f t="shared" ref="AC136" si="1326">IFERROR(AVERAGE(AC131:AC135),"")</f>
        <v/>
      </c>
      <c r="AD136" s="82" t="str">
        <f t="shared" ref="AD136" si="1327">IFERROR(AVERAGE(AD131:AD135),"")</f>
        <v/>
      </c>
      <c r="AE136" s="82" t="str">
        <f t="shared" ref="AE136" si="1328">IFERROR(AVERAGE(AE131:AE135),"")</f>
        <v/>
      </c>
      <c r="AF136" s="82" t="str">
        <f t="shared" ref="AF136" si="1329">IFERROR(AVERAGE(AF131:AF135),"")</f>
        <v/>
      </c>
      <c r="AG136" s="82" t="str">
        <f t="shared" ref="AG136" si="1330">IFERROR(AVERAGE(AG131:AG135),"")</f>
        <v/>
      </c>
      <c r="AH136" s="82" t="str">
        <f t="shared" ref="AH136" si="1331">IFERROR(AVERAGE(AH131:AH135),"")</f>
        <v/>
      </c>
      <c r="AI136" s="82" t="str">
        <f t="shared" ref="AI136" si="1332">IFERROR(AVERAGE(AI131:AI135),"")</f>
        <v/>
      </c>
      <c r="AJ136" s="82" t="str">
        <f t="shared" ref="AJ136" si="1333">IFERROR(AVERAGE(AJ131:AJ135),"")</f>
        <v/>
      </c>
      <c r="AK136" s="82" t="str">
        <f t="shared" ref="AK136" si="1334">IFERROR(AVERAGE(AK131:AK135),"")</f>
        <v/>
      </c>
      <c r="AL136" s="82" t="str">
        <f t="shared" ref="AL136" si="1335">IFERROR(AVERAGE(AL131:AL135),"")</f>
        <v/>
      </c>
      <c r="AM136" s="82" t="str">
        <f t="shared" ref="AM136" si="1336">IFERROR(AVERAGE(AM131:AM135),"")</f>
        <v/>
      </c>
      <c r="AN136" s="82" t="str">
        <f t="shared" ref="AN136" si="1337">IFERROR(AVERAGE(AN131:AN135),"")</f>
        <v/>
      </c>
      <c r="AO136" s="82" t="str">
        <f t="shared" ref="AO136" si="1338">IFERROR(AVERAGE(AO131:AO135),"")</f>
        <v/>
      </c>
      <c r="AP136" s="82" t="str">
        <f t="shared" ref="AP136" si="1339">IFERROR(AVERAGE(AP131:AP135),"")</f>
        <v/>
      </c>
      <c r="AQ136" s="82" t="str">
        <f t="shared" ref="AQ136" si="1340">IFERROR(AVERAGE(AQ131:AQ135),"")</f>
        <v/>
      </c>
      <c r="AR136" s="82" t="str">
        <f t="shared" ref="AR136" si="1341">IFERROR(AVERAGE(AR131:AR135),"")</f>
        <v/>
      </c>
      <c r="AS136" s="82" t="str">
        <f t="shared" ref="AS136" si="1342">IFERROR(AVERAGE(AS131:AS135),"")</f>
        <v/>
      </c>
      <c r="AT136" s="82" t="str">
        <f t="shared" ref="AT136" si="1343">IFERROR(AVERAGE(AT131:AT135),"")</f>
        <v/>
      </c>
      <c r="AU136" s="82" t="str">
        <f t="shared" ref="AU136" si="1344">IFERROR(AVERAGE(AU131:AU135),"")</f>
        <v/>
      </c>
      <c r="AV136" s="82" t="str">
        <f t="shared" ref="AV136" si="1345">IFERROR(AVERAGE(AV131:AV135),"")</f>
        <v/>
      </c>
      <c r="AW136" s="82" t="str">
        <f t="shared" ref="AW136" si="1346">IFERROR(AVERAGE(AW131:AW135),"")</f>
        <v/>
      </c>
      <c r="AX136" s="82" t="str">
        <f t="shared" ref="AX136" si="1347">IFERROR(AVERAGE(AX131:AX135),"")</f>
        <v/>
      </c>
      <c r="AY136" s="82" t="str">
        <f t="shared" ref="AY136" si="1348">IFERROR(AVERAGE(AY131:AY135),"")</f>
        <v/>
      </c>
      <c r="AZ136" s="82" t="str">
        <f t="shared" ref="AZ136" si="1349">IFERROR(AVERAGE(AZ131:AZ135),"")</f>
        <v/>
      </c>
      <c r="BA136" s="82" t="str">
        <f t="shared" ref="BA136" si="1350">IFERROR(AVERAGE(BA131:BA135),"")</f>
        <v/>
      </c>
      <c r="BB136" s="82" t="str">
        <f t="shared" ref="BB136" si="1351">IFERROR(AVERAGE(BB131:BB135),"")</f>
        <v/>
      </c>
      <c r="BC136" s="82" t="str">
        <f t="shared" ref="BC136" si="1352">IFERROR(AVERAGE(BC131:BC135),"")</f>
        <v/>
      </c>
      <c r="BD136" s="82" t="str">
        <f t="shared" ref="BD136" si="1353">IFERROR(AVERAGE(BD131:BD135),"")</f>
        <v/>
      </c>
      <c r="BE136" s="82" t="str">
        <f t="shared" ref="BE136" si="1354">IFERROR(AVERAGE(BE131:BE135),"")</f>
        <v/>
      </c>
      <c r="BF136" s="82" t="str">
        <f t="shared" ref="BF136" si="1355">IFERROR(AVERAGE(BF131:BF135),"")</f>
        <v/>
      </c>
      <c r="BG136" s="82" t="str">
        <f t="shared" ref="BG136" si="1356">IFERROR(AVERAGE(BG131:BG135),"")</f>
        <v/>
      </c>
      <c r="BH136" s="82" t="str">
        <f t="shared" ref="BH136" si="1357">IFERROR(AVERAGE(BH131:BH135),"")</f>
        <v/>
      </c>
      <c r="BI136" s="82" t="str">
        <f t="shared" ref="BI136" si="1358">IFERROR(AVERAGE(BI131:BI135),"")</f>
        <v/>
      </c>
      <c r="BJ136" s="82" t="str">
        <f t="shared" ref="BJ136" si="1359">IFERROR(AVERAGE(BJ131:BJ135),"")</f>
        <v/>
      </c>
      <c r="BK136" s="82" t="str">
        <f t="shared" ref="BK136" si="1360">IFERROR(AVERAGE(BK131:BK135),"")</f>
        <v/>
      </c>
      <c r="BL136" s="82" t="str">
        <f t="shared" ref="BL136" si="1361">IFERROR(AVERAGE(BL131:BL135),"")</f>
        <v/>
      </c>
      <c r="BM136" s="82" t="str">
        <f t="shared" ref="BM136" si="1362">IFERROR(AVERAGE(BM131:BM135),"")</f>
        <v/>
      </c>
      <c r="BN136" s="82">
        <f t="shared" ref="BN136" si="1363">IFERROR(AVERAGE(BN131:BN135),"")</f>
        <v>0</v>
      </c>
      <c r="BO136" s="82" t="str">
        <f t="shared" ref="BO136" si="1364">IFERROR(AVERAGE(BO131:BO135),"")</f>
        <v/>
      </c>
      <c r="BP136" s="82" t="str">
        <f t="shared" ref="BP136" si="1365">IFERROR(AVERAGE(BP131:BP135),"")</f>
        <v/>
      </c>
      <c r="BQ136" s="82" t="str">
        <f t="shared" ref="BQ136" si="1366">IFERROR(AVERAGE(BQ131:BQ135),"")</f>
        <v/>
      </c>
      <c r="BR136" s="2"/>
      <c r="BS136" s="2"/>
      <c r="BT136" s="2"/>
      <c r="BU136" s="2"/>
      <c r="BV136" s="2"/>
      <c r="BW136" s="2"/>
    </row>
    <row r="137" spans="1:75" x14ac:dyDescent="0.25">
      <c r="A137" s="271"/>
      <c r="B137" s="267"/>
      <c r="C137" s="266">
        <v>15</v>
      </c>
      <c r="D137" s="51">
        <v>1</v>
      </c>
      <c r="E137" s="62"/>
      <c r="F137" s="64"/>
      <c r="G137" s="64"/>
      <c r="H137" s="64"/>
      <c r="I137" s="64"/>
      <c r="J137" s="64"/>
      <c r="K137" s="14"/>
      <c r="L137" s="14"/>
      <c r="M137" s="14"/>
      <c r="N137" s="14"/>
      <c r="O137" s="14"/>
      <c r="P137" s="14"/>
      <c r="Q137" s="14"/>
      <c r="R137" s="52"/>
      <c r="S137" s="52"/>
      <c r="T137" s="52"/>
      <c r="U137" s="52"/>
      <c r="V137" s="52"/>
      <c r="W137" s="52"/>
      <c r="X137" s="52"/>
      <c r="Y137" s="46" t="str">
        <f t="shared" si="782"/>
        <v/>
      </c>
      <c r="Z137" s="62"/>
      <c r="AA137" s="64"/>
      <c r="AB137" s="64"/>
      <c r="AC137" s="64"/>
      <c r="AD137" s="64"/>
      <c r="AE137" s="64"/>
      <c r="AF137" s="67"/>
      <c r="AG137" s="46" t="str">
        <f t="shared" si="853"/>
        <v/>
      </c>
      <c r="AH137" s="68"/>
      <c r="AI137" s="69"/>
      <c r="AJ137" s="69"/>
      <c r="AK137" s="69"/>
      <c r="AL137" s="69"/>
      <c r="AM137" s="69"/>
      <c r="AN137" s="70"/>
      <c r="AO137" s="46" t="str">
        <f t="shared" si="783"/>
        <v/>
      </c>
      <c r="AP137" s="61"/>
      <c r="AQ137" s="61"/>
      <c r="AR137" s="61"/>
      <c r="AS137" s="63"/>
      <c r="AT137" s="63"/>
      <c r="AU137" s="63"/>
      <c r="AV137" s="66"/>
      <c r="AW137" s="46" t="str">
        <f t="shared" si="784"/>
        <v/>
      </c>
      <c r="AX137" s="61"/>
      <c r="AY137" s="61"/>
      <c r="AZ137" s="61"/>
      <c r="BA137" s="63"/>
      <c r="BB137" s="63"/>
      <c r="BC137" s="63"/>
      <c r="BD137" s="66"/>
      <c r="BE137" s="46" t="str">
        <f t="shared" si="785"/>
        <v/>
      </c>
      <c r="BF137" s="12"/>
      <c r="BG137" s="12"/>
      <c r="BH137" s="12"/>
      <c r="BI137" s="12"/>
      <c r="BJ137" s="12"/>
      <c r="BK137" s="12"/>
      <c r="BL137" s="12"/>
      <c r="BM137" s="46" t="str">
        <f t="shared" si="786"/>
        <v/>
      </c>
      <c r="BN137" s="25">
        <f t="shared" si="716"/>
        <v>0</v>
      </c>
      <c r="BO137" s="50" t="str">
        <f t="shared" si="717"/>
        <v>Average</v>
      </c>
      <c r="BP137" s="20" t="str">
        <f t="shared" si="788"/>
        <v/>
      </c>
      <c r="BQ137" s="20" t="str">
        <f t="shared" si="787"/>
        <v/>
      </c>
      <c r="BR137" s="3"/>
      <c r="BS137" s="3"/>
      <c r="BT137" s="3"/>
      <c r="BU137" s="3"/>
      <c r="BV137" s="3"/>
      <c r="BW137" s="3"/>
    </row>
    <row r="138" spans="1:75" x14ac:dyDescent="0.25">
      <c r="A138" s="271"/>
      <c r="B138" s="267"/>
      <c r="C138" s="267"/>
      <c r="D138" s="51">
        <v>2</v>
      </c>
      <c r="E138" s="61"/>
      <c r="F138" s="63"/>
      <c r="G138" s="63"/>
      <c r="H138" s="63"/>
      <c r="I138" s="63"/>
      <c r="J138" s="63"/>
      <c r="K138" s="14"/>
      <c r="L138" s="14"/>
      <c r="M138" s="14"/>
      <c r="N138" s="14"/>
      <c r="O138" s="14"/>
      <c r="P138" s="14"/>
      <c r="Q138" s="14"/>
      <c r="R138" s="52"/>
      <c r="S138" s="52"/>
      <c r="T138" s="52"/>
      <c r="U138" s="52"/>
      <c r="V138" s="52"/>
      <c r="W138" s="52"/>
      <c r="X138" s="52"/>
      <c r="Y138" s="46" t="str">
        <f t="shared" si="782"/>
        <v/>
      </c>
      <c r="Z138" s="61"/>
      <c r="AA138" s="63"/>
      <c r="AB138" s="63"/>
      <c r="AC138" s="63"/>
      <c r="AD138" s="63"/>
      <c r="AE138" s="63"/>
      <c r="AF138" s="66"/>
      <c r="AG138" s="46" t="str">
        <f t="shared" si="853"/>
        <v/>
      </c>
      <c r="AH138" s="71"/>
      <c r="AI138" s="72"/>
      <c r="AJ138" s="72"/>
      <c r="AK138" s="72"/>
      <c r="AL138" s="72"/>
      <c r="AM138" s="72"/>
      <c r="AN138" s="73"/>
      <c r="AO138" s="46" t="str">
        <f t="shared" si="783"/>
        <v/>
      </c>
      <c r="AP138" s="62"/>
      <c r="AQ138" s="62"/>
      <c r="AR138" s="62"/>
      <c r="AS138" s="64"/>
      <c r="AT138" s="64"/>
      <c r="AU138" s="64"/>
      <c r="AV138" s="67"/>
      <c r="AW138" s="46" t="str">
        <f t="shared" si="784"/>
        <v/>
      </c>
      <c r="AX138" s="62"/>
      <c r="AY138" s="62"/>
      <c r="AZ138" s="62"/>
      <c r="BA138" s="64"/>
      <c r="BB138" s="64"/>
      <c r="BC138" s="64"/>
      <c r="BD138" s="67"/>
      <c r="BE138" s="46" t="str">
        <f t="shared" si="785"/>
        <v/>
      </c>
      <c r="BF138" s="12"/>
      <c r="BG138" s="12"/>
      <c r="BH138" s="12"/>
      <c r="BI138" s="12"/>
      <c r="BJ138" s="12"/>
      <c r="BK138" s="12"/>
      <c r="BL138" s="12"/>
      <c r="BM138" s="46" t="str">
        <f t="shared" si="786"/>
        <v/>
      </c>
      <c r="BN138" s="25">
        <f t="shared" si="716"/>
        <v>0</v>
      </c>
      <c r="BO138" s="50" t="str">
        <f t="shared" si="717"/>
        <v>Average</v>
      </c>
      <c r="BP138" s="20" t="str">
        <f t="shared" si="788"/>
        <v/>
      </c>
      <c r="BQ138" s="20" t="str">
        <f t="shared" si="787"/>
        <v/>
      </c>
      <c r="BR138" s="3"/>
      <c r="BS138" s="3"/>
      <c r="BT138" s="3"/>
      <c r="BU138" s="3"/>
      <c r="BV138" s="3"/>
      <c r="BW138" s="3"/>
    </row>
    <row r="139" spans="1:75" x14ac:dyDescent="0.25">
      <c r="A139" s="271"/>
      <c r="B139" s="267"/>
      <c r="C139" s="267"/>
      <c r="D139" s="51">
        <v>3</v>
      </c>
      <c r="E139" s="62"/>
      <c r="F139" s="64"/>
      <c r="G139" s="64"/>
      <c r="H139" s="64"/>
      <c r="I139" s="64"/>
      <c r="J139" s="64"/>
      <c r="K139" s="14"/>
      <c r="L139" s="14"/>
      <c r="M139" s="14"/>
      <c r="N139" s="14"/>
      <c r="O139" s="14"/>
      <c r="P139" s="14"/>
      <c r="Q139" s="14"/>
      <c r="R139" s="52"/>
      <c r="S139" s="52"/>
      <c r="T139" s="52"/>
      <c r="U139" s="52"/>
      <c r="V139" s="52"/>
      <c r="W139" s="52"/>
      <c r="X139" s="52"/>
      <c r="Y139" s="46" t="str">
        <f t="shared" si="782"/>
        <v/>
      </c>
      <c r="Z139" s="62"/>
      <c r="AA139" s="64"/>
      <c r="AB139" s="64"/>
      <c r="AC139" s="64"/>
      <c r="AD139" s="64"/>
      <c r="AE139" s="64"/>
      <c r="AF139" s="67"/>
      <c r="AG139" s="46" t="str">
        <f t="shared" si="853"/>
        <v/>
      </c>
      <c r="AH139" s="68"/>
      <c r="AI139" s="69"/>
      <c r="AJ139" s="69"/>
      <c r="AK139" s="69"/>
      <c r="AL139" s="69"/>
      <c r="AM139" s="69"/>
      <c r="AN139" s="70"/>
      <c r="AO139" s="46" t="str">
        <f t="shared" si="783"/>
        <v/>
      </c>
      <c r="AP139" s="61"/>
      <c r="AQ139" s="61"/>
      <c r="AR139" s="61"/>
      <c r="AS139" s="63"/>
      <c r="AT139" s="63"/>
      <c r="AU139" s="63"/>
      <c r="AV139" s="66"/>
      <c r="AW139" s="46" t="str">
        <f t="shared" si="784"/>
        <v/>
      </c>
      <c r="AX139" s="61"/>
      <c r="AY139" s="61"/>
      <c r="AZ139" s="61"/>
      <c r="BA139" s="63"/>
      <c r="BB139" s="63"/>
      <c r="BC139" s="63"/>
      <c r="BD139" s="66"/>
      <c r="BE139" s="46" t="str">
        <f t="shared" si="785"/>
        <v/>
      </c>
      <c r="BF139" s="12"/>
      <c r="BG139" s="12"/>
      <c r="BH139" s="12"/>
      <c r="BI139" s="12"/>
      <c r="BJ139" s="12"/>
      <c r="BK139" s="12"/>
      <c r="BL139" s="12"/>
      <c r="BM139" s="46" t="str">
        <f t="shared" si="786"/>
        <v/>
      </c>
      <c r="BN139" s="25">
        <f t="shared" si="716"/>
        <v>0</v>
      </c>
      <c r="BO139" s="50" t="str">
        <f t="shared" si="717"/>
        <v>Average</v>
      </c>
      <c r="BP139" s="20" t="str">
        <f t="shared" si="788"/>
        <v/>
      </c>
      <c r="BQ139" s="20" t="str">
        <f t="shared" si="787"/>
        <v/>
      </c>
      <c r="BR139" s="3"/>
      <c r="BS139" s="3"/>
      <c r="BT139" s="3"/>
      <c r="BU139" s="3"/>
      <c r="BV139" s="3"/>
      <c r="BW139" s="3"/>
    </row>
    <row r="140" spans="1:75" x14ac:dyDescent="0.25">
      <c r="A140" s="271"/>
      <c r="B140" s="267"/>
      <c r="C140" s="267"/>
      <c r="D140" s="51">
        <v>4</v>
      </c>
      <c r="E140" s="61"/>
      <c r="F140" s="63"/>
      <c r="G140" s="63"/>
      <c r="H140" s="63"/>
      <c r="I140" s="63"/>
      <c r="J140" s="63"/>
      <c r="K140" s="14"/>
      <c r="L140" s="14"/>
      <c r="M140" s="14"/>
      <c r="N140" s="14"/>
      <c r="O140" s="14"/>
      <c r="P140" s="14"/>
      <c r="Q140" s="14"/>
      <c r="R140" s="52"/>
      <c r="S140" s="52"/>
      <c r="T140" s="52"/>
      <c r="U140" s="52"/>
      <c r="V140" s="52"/>
      <c r="W140" s="52"/>
      <c r="X140" s="52"/>
      <c r="Y140" s="46" t="str">
        <f t="shared" si="782"/>
        <v/>
      </c>
      <c r="Z140" s="61"/>
      <c r="AA140" s="63"/>
      <c r="AB140" s="63"/>
      <c r="AC140" s="63"/>
      <c r="AD140" s="63"/>
      <c r="AE140" s="63"/>
      <c r="AF140" s="66"/>
      <c r="AG140" s="46" t="str">
        <f t="shared" si="853"/>
        <v/>
      </c>
      <c r="AH140" s="71"/>
      <c r="AI140" s="72"/>
      <c r="AJ140" s="72"/>
      <c r="AK140" s="72"/>
      <c r="AL140" s="72"/>
      <c r="AM140" s="72"/>
      <c r="AN140" s="73"/>
      <c r="AO140" s="46" t="str">
        <f t="shared" si="783"/>
        <v/>
      </c>
      <c r="AP140" s="62"/>
      <c r="AQ140" s="62"/>
      <c r="AR140" s="62"/>
      <c r="AS140" s="64"/>
      <c r="AT140" s="64"/>
      <c r="AU140" s="64"/>
      <c r="AV140" s="67"/>
      <c r="AW140" s="46" t="str">
        <f t="shared" si="784"/>
        <v/>
      </c>
      <c r="AX140" s="62"/>
      <c r="AY140" s="62"/>
      <c r="AZ140" s="62"/>
      <c r="BA140" s="64"/>
      <c r="BB140" s="64"/>
      <c r="BC140" s="64"/>
      <c r="BD140" s="67"/>
      <c r="BE140" s="46" t="str">
        <f t="shared" si="785"/>
        <v/>
      </c>
      <c r="BF140" s="12"/>
      <c r="BG140" s="12"/>
      <c r="BH140" s="12"/>
      <c r="BI140" s="12"/>
      <c r="BJ140" s="12"/>
      <c r="BK140" s="12"/>
      <c r="BL140" s="12"/>
      <c r="BM140" s="46" t="str">
        <f t="shared" si="786"/>
        <v/>
      </c>
      <c r="BN140" s="25">
        <f t="shared" si="716"/>
        <v>0</v>
      </c>
      <c r="BO140" s="50" t="str">
        <f t="shared" si="717"/>
        <v>Average</v>
      </c>
      <c r="BP140" s="20" t="str">
        <f t="shared" si="788"/>
        <v/>
      </c>
      <c r="BQ140" s="20" t="str">
        <f t="shared" si="787"/>
        <v/>
      </c>
      <c r="BR140" s="3"/>
      <c r="BS140" s="3"/>
      <c r="BT140" s="3"/>
      <c r="BU140" s="3"/>
      <c r="BV140" s="3"/>
      <c r="BW140" s="3"/>
    </row>
    <row r="141" spans="1:75" x14ac:dyDescent="0.25">
      <c r="A141" s="271"/>
      <c r="B141" s="267"/>
      <c r="C141" s="267"/>
      <c r="D141" s="51">
        <v>5</v>
      </c>
      <c r="E141" s="62"/>
      <c r="F141" s="64"/>
      <c r="G141" s="64"/>
      <c r="H141" s="64"/>
      <c r="I141" s="64"/>
      <c r="J141" s="64"/>
      <c r="K141" s="14"/>
      <c r="L141" s="14"/>
      <c r="M141" s="14"/>
      <c r="N141" s="14"/>
      <c r="O141" s="14"/>
      <c r="P141" s="14"/>
      <c r="Q141" s="14"/>
      <c r="R141" s="52"/>
      <c r="S141" s="52"/>
      <c r="T141" s="52"/>
      <c r="U141" s="52"/>
      <c r="V141" s="52"/>
      <c r="W141" s="52"/>
      <c r="X141" s="52"/>
      <c r="Y141" s="46" t="str">
        <f t="shared" si="782"/>
        <v/>
      </c>
      <c r="Z141" s="62"/>
      <c r="AA141" s="64"/>
      <c r="AB141" s="64"/>
      <c r="AC141" s="64"/>
      <c r="AD141" s="64"/>
      <c r="AE141" s="64"/>
      <c r="AF141" s="67"/>
      <c r="AG141" s="46" t="str">
        <f t="shared" si="853"/>
        <v/>
      </c>
      <c r="AH141" s="68"/>
      <c r="AI141" s="69"/>
      <c r="AJ141" s="69"/>
      <c r="AK141" s="69"/>
      <c r="AL141" s="69"/>
      <c r="AM141" s="69"/>
      <c r="AN141" s="70"/>
      <c r="AO141" s="46" t="str">
        <f t="shared" si="783"/>
        <v/>
      </c>
      <c r="AP141" s="61"/>
      <c r="AQ141" s="61"/>
      <c r="AR141" s="61"/>
      <c r="AS141" s="63"/>
      <c r="AT141" s="63"/>
      <c r="AU141" s="63"/>
      <c r="AV141" s="66"/>
      <c r="AW141" s="46" t="str">
        <f t="shared" si="784"/>
        <v/>
      </c>
      <c r="AX141" s="61"/>
      <c r="AY141" s="61"/>
      <c r="AZ141" s="61"/>
      <c r="BA141" s="63"/>
      <c r="BB141" s="63"/>
      <c r="BC141" s="63"/>
      <c r="BD141" s="66"/>
      <c r="BE141" s="46" t="str">
        <f t="shared" si="785"/>
        <v/>
      </c>
      <c r="BF141" s="12"/>
      <c r="BG141" s="12"/>
      <c r="BH141" s="12"/>
      <c r="BI141" s="12"/>
      <c r="BJ141" s="12"/>
      <c r="BK141" s="12"/>
      <c r="BL141" s="12"/>
      <c r="BM141" s="46" t="str">
        <f t="shared" si="786"/>
        <v/>
      </c>
      <c r="BN141" s="25">
        <f t="shared" si="716"/>
        <v>0</v>
      </c>
      <c r="BO141" s="50" t="str">
        <f t="shared" si="717"/>
        <v>Average</v>
      </c>
      <c r="BP141" s="20" t="str">
        <f t="shared" si="788"/>
        <v/>
      </c>
      <c r="BQ141" s="20" t="str">
        <f t="shared" si="787"/>
        <v/>
      </c>
      <c r="BR141" s="3"/>
      <c r="BS141" s="3"/>
      <c r="BT141" s="3"/>
      <c r="BU141" s="3"/>
      <c r="BV141" s="3"/>
      <c r="BW141" s="3"/>
    </row>
    <row r="142" spans="1:75" x14ac:dyDescent="0.25">
      <c r="A142" s="271"/>
      <c r="B142" s="267"/>
      <c r="C142" s="268"/>
      <c r="D142" s="50" t="s">
        <v>23</v>
      </c>
      <c r="E142" s="82" t="str">
        <f>IFERROR(AVERAGE(E137:E141),"")</f>
        <v/>
      </c>
      <c r="F142" s="82" t="str">
        <f t="shared" ref="F142" si="1367">IFERROR(AVERAGE(F137:F141),"")</f>
        <v/>
      </c>
      <c r="G142" s="82" t="str">
        <f t="shared" ref="G142" si="1368">IFERROR(AVERAGE(G137:G141),"")</f>
        <v/>
      </c>
      <c r="H142" s="82" t="str">
        <f t="shared" ref="H142" si="1369">IFERROR(AVERAGE(H137:H141),"")</f>
        <v/>
      </c>
      <c r="I142" s="82" t="str">
        <f t="shared" ref="I142" si="1370">IFERROR(AVERAGE(I137:I141),"")</f>
        <v/>
      </c>
      <c r="J142" s="82" t="str">
        <f t="shared" ref="J142" si="1371">IFERROR(AVERAGE(J137:J141),"")</f>
        <v/>
      </c>
      <c r="K142" s="82" t="str">
        <f t="shared" ref="K142" si="1372">IFERROR(AVERAGE(K137:K141),"")</f>
        <v/>
      </c>
      <c r="L142" s="82" t="str">
        <f t="shared" ref="L142" si="1373">IFERROR(AVERAGE(L137:L141),"")</f>
        <v/>
      </c>
      <c r="M142" s="82" t="str">
        <f t="shared" ref="M142" si="1374">IFERROR(AVERAGE(M137:M141),"")</f>
        <v/>
      </c>
      <c r="N142" s="82" t="str">
        <f t="shared" ref="N142" si="1375">IFERROR(AVERAGE(N137:N141),"")</f>
        <v/>
      </c>
      <c r="O142" s="82" t="str">
        <f t="shared" ref="O142" si="1376">IFERROR(AVERAGE(O137:O141),"")</f>
        <v/>
      </c>
      <c r="P142" s="82" t="str">
        <f t="shared" ref="P142" si="1377">IFERROR(AVERAGE(P137:P141),"")</f>
        <v/>
      </c>
      <c r="Q142" s="82" t="str">
        <f t="shared" ref="Q142" si="1378">IFERROR(AVERAGE(Q137:Q141),"")</f>
        <v/>
      </c>
      <c r="R142" s="82" t="str">
        <f t="shared" ref="R142" si="1379">IFERROR(AVERAGE(R137:R141),"")</f>
        <v/>
      </c>
      <c r="S142" s="82" t="str">
        <f t="shared" ref="S142" si="1380">IFERROR(AVERAGE(S137:S141),"")</f>
        <v/>
      </c>
      <c r="T142" s="82" t="str">
        <f t="shared" ref="T142" si="1381">IFERROR(AVERAGE(T137:T141),"")</f>
        <v/>
      </c>
      <c r="U142" s="82" t="str">
        <f t="shared" ref="U142" si="1382">IFERROR(AVERAGE(U137:U141),"")</f>
        <v/>
      </c>
      <c r="V142" s="82" t="str">
        <f t="shared" ref="V142" si="1383">IFERROR(AVERAGE(V137:V141),"")</f>
        <v/>
      </c>
      <c r="W142" s="82" t="str">
        <f t="shared" ref="W142" si="1384">IFERROR(AVERAGE(W137:W141),"")</f>
        <v/>
      </c>
      <c r="X142" s="82" t="str">
        <f t="shared" ref="X142" si="1385">IFERROR(AVERAGE(X137:X141),"")</f>
        <v/>
      </c>
      <c r="Y142" s="82" t="str">
        <f t="shared" ref="Y142" si="1386">IFERROR(AVERAGE(Y137:Y141),"")</f>
        <v/>
      </c>
      <c r="Z142" s="82" t="str">
        <f t="shared" ref="Z142" si="1387">IFERROR(AVERAGE(Z137:Z141),"")</f>
        <v/>
      </c>
      <c r="AA142" s="82" t="str">
        <f t="shared" ref="AA142" si="1388">IFERROR(AVERAGE(AA137:AA141),"")</f>
        <v/>
      </c>
      <c r="AB142" s="82" t="str">
        <f t="shared" ref="AB142" si="1389">IFERROR(AVERAGE(AB137:AB141),"")</f>
        <v/>
      </c>
      <c r="AC142" s="82" t="str">
        <f t="shared" ref="AC142" si="1390">IFERROR(AVERAGE(AC137:AC141),"")</f>
        <v/>
      </c>
      <c r="AD142" s="82" t="str">
        <f t="shared" ref="AD142" si="1391">IFERROR(AVERAGE(AD137:AD141),"")</f>
        <v/>
      </c>
      <c r="AE142" s="82" t="str">
        <f t="shared" ref="AE142" si="1392">IFERROR(AVERAGE(AE137:AE141),"")</f>
        <v/>
      </c>
      <c r="AF142" s="82" t="str">
        <f t="shared" ref="AF142" si="1393">IFERROR(AVERAGE(AF137:AF141),"")</f>
        <v/>
      </c>
      <c r="AG142" s="82" t="str">
        <f t="shared" ref="AG142" si="1394">IFERROR(AVERAGE(AG137:AG141),"")</f>
        <v/>
      </c>
      <c r="AH142" s="82" t="str">
        <f t="shared" ref="AH142" si="1395">IFERROR(AVERAGE(AH137:AH141),"")</f>
        <v/>
      </c>
      <c r="AI142" s="82" t="str">
        <f t="shared" ref="AI142" si="1396">IFERROR(AVERAGE(AI137:AI141),"")</f>
        <v/>
      </c>
      <c r="AJ142" s="82" t="str">
        <f t="shared" ref="AJ142" si="1397">IFERROR(AVERAGE(AJ137:AJ141),"")</f>
        <v/>
      </c>
      <c r="AK142" s="82" t="str">
        <f t="shared" ref="AK142" si="1398">IFERROR(AVERAGE(AK137:AK141),"")</f>
        <v/>
      </c>
      <c r="AL142" s="82" t="str">
        <f t="shared" ref="AL142" si="1399">IFERROR(AVERAGE(AL137:AL141),"")</f>
        <v/>
      </c>
      <c r="AM142" s="82" t="str">
        <f t="shared" ref="AM142" si="1400">IFERROR(AVERAGE(AM137:AM141),"")</f>
        <v/>
      </c>
      <c r="AN142" s="82" t="str">
        <f t="shared" ref="AN142" si="1401">IFERROR(AVERAGE(AN137:AN141),"")</f>
        <v/>
      </c>
      <c r="AO142" s="82" t="str">
        <f t="shared" ref="AO142" si="1402">IFERROR(AVERAGE(AO137:AO141),"")</f>
        <v/>
      </c>
      <c r="AP142" s="82" t="str">
        <f t="shared" ref="AP142" si="1403">IFERROR(AVERAGE(AP137:AP141),"")</f>
        <v/>
      </c>
      <c r="AQ142" s="82" t="str">
        <f t="shared" ref="AQ142" si="1404">IFERROR(AVERAGE(AQ137:AQ141),"")</f>
        <v/>
      </c>
      <c r="AR142" s="82" t="str">
        <f t="shared" ref="AR142" si="1405">IFERROR(AVERAGE(AR137:AR141),"")</f>
        <v/>
      </c>
      <c r="AS142" s="82" t="str">
        <f t="shared" ref="AS142" si="1406">IFERROR(AVERAGE(AS137:AS141),"")</f>
        <v/>
      </c>
      <c r="AT142" s="82" t="str">
        <f t="shared" ref="AT142" si="1407">IFERROR(AVERAGE(AT137:AT141),"")</f>
        <v/>
      </c>
      <c r="AU142" s="82" t="str">
        <f t="shared" ref="AU142" si="1408">IFERROR(AVERAGE(AU137:AU141),"")</f>
        <v/>
      </c>
      <c r="AV142" s="82" t="str">
        <f t="shared" ref="AV142" si="1409">IFERROR(AVERAGE(AV137:AV141),"")</f>
        <v/>
      </c>
      <c r="AW142" s="82" t="str">
        <f t="shared" ref="AW142" si="1410">IFERROR(AVERAGE(AW137:AW141),"")</f>
        <v/>
      </c>
      <c r="AX142" s="82" t="str">
        <f t="shared" ref="AX142" si="1411">IFERROR(AVERAGE(AX137:AX141),"")</f>
        <v/>
      </c>
      <c r="AY142" s="82" t="str">
        <f t="shared" ref="AY142" si="1412">IFERROR(AVERAGE(AY137:AY141),"")</f>
        <v/>
      </c>
      <c r="AZ142" s="82" t="str">
        <f t="shared" ref="AZ142" si="1413">IFERROR(AVERAGE(AZ137:AZ141),"")</f>
        <v/>
      </c>
      <c r="BA142" s="82" t="str">
        <f t="shared" ref="BA142" si="1414">IFERROR(AVERAGE(BA137:BA141),"")</f>
        <v/>
      </c>
      <c r="BB142" s="82" t="str">
        <f t="shared" ref="BB142" si="1415">IFERROR(AVERAGE(BB137:BB141),"")</f>
        <v/>
      </c>
      <c r="BC142" s="82" t="str">
        <f t="shared" ref="BC142" si="1416">IFERROR(AVERAGE(BC137:BC141),"")</f>
        <v/>
      </c>
      <c r="BD142" s="82" t="str">
        <f t="shared" ref="BD142" si="1417">IFERROR(AVERAGE(BD137:BD141),"")</f>
        <v/>
      </c>
      <c r="BE142" s="82" t="str">
        <f t="shared" ref="BE142" si="1418">IFERROR(AVERAGE(BE137:BE141),"")</f>
        <v/>
      </c>
      <c r="BF142" s="82" t="str">
        <f t="shared" ref="BF142" si="1419">IFERROR(AVERAGE(BF137:BF141),"")</f>
        <v/>
      </c>
      <c r="BG142" s="82" t="str">
        <f t="shared" ref="BG142" si="1420">IFERROR(AVERAGE(BG137:BG141),"")</f>
        <v/>
      </c>
      <c r="BH142" s="82" t="str">
        <f t="shared" ref="BH142" si="1421">IFERROR(AVERAGE(BH137:BH141),"")</f>
        <v/>
      </c>
      <c r="BI142" s="82" t="str">
        <f t="shared" ref="BI142" si="1422">IFERROR(AVERAGE(BI137:BI141),"")</f>
        <v/>
      </c>
      <c r="BJ142" s="82" t="str">
        <f t="shared" ref="BJ142" si="1423">IFERROR(AVERAGE(BJ137:BJ141),"")</f>
        <v/>
      </c>
      <c r="BK142" s="82" t="str">
        <f t="shared" ref="BK142" si="1424">IFERROR(AVERAGE(BK137:BK141),"")</f>
        <v/>
      </c>
      <c r="BL142" s="82" t="str">
        <f t="shared" ref="BL142" si="1425">IFERROR(AVERAGE(BL137:BL141),"")</f>
        <v/>
      </c>
      <c r="BM142" s="82" t="str">
        <f t="shared" ref="BM142" si="1426">IFERROR(AVERAGE(BM137:BM141),"")</f>
        <v/>
      </c>
      <c r="BN142" s="82">
        <f t="shared" ref="BN142" si="1427">IFERROR(AVERAGE(BN137:BN141),"")</f>
        <v>0</v>
      </c>
      <c r="BO142" s="82" t="str">
        <f t="shared" ref="BO142" si="1428">IFERROR(AVERAGE(BO137:BO141),"")</f>
        <v/>
      </c>
      <c r="BP142" s="82" t="str">
        <f t="shared" ref="BP142" si="1429">IFERROR(AVERAGE(BP137:BP141),"")</f>
        <v/>
      </c>
      <c r="BQ142" s="82" t="str">
        <f t="shared" ref="BQ142" si="1430">IFERROR(AVERAGE(BQ137:BQ141),"")</f>
        <v/>
      </c>
      <c r="BR142" s="2"/>
      <c r="BS142" s="2"/>
      <c r="BT142" s="2"/>
      <c r="BU142" s="2"/>
      <c r="BV142" s="2"/>
      <c r="BW142" s="2"/>
    </row>
    <row r="143" spans="1:75" x14ac:dyDescent="0.25">
      <c r="A143" s="271"/>
      <c r="B143" s="267"/>
      <c r="C143" s="266">
        <v>20</v>
      </c>
      <c r="D143" s="51">
        <v>1</v>
      </c>
      <c r="E143" s="61"/>
      <c r="F143" s="63"/>
      <c r="G143" s="63"/>
      <c r="H143" s="63"/>
      <c r="I143" s="63"/>
      <c r="J143" s="63"/>
      <c r="K143" s="14"/>
      <c r="L143" s="14"/>
      <c r="M143" s="14"/>
      <c r="N143" s="14"/>
      <c r="O143" s="14"/>
      <c r="P143" s="14"/>
      <c r="Q143" s="14"/>
      <c r="R143" s="52"/>
      <c r="S143" s="52"/>
      <c r="T143" s="52"/>
      <c r="U143" s="52"/>
      <c r="V143" s="52"/>
      <c r="W143" s="52"/>
      <c r="X143" s="52"/>
      <c r="Y143" s="46" t="str">
        <f t="shared" si="782"/>
        <v/>
      </c>
      <c r="Z143" s="68"/>
      <c r="AA143" s="69"/>
      <c r="AB143" s="69"/>
      <c r="AC143" s="69"/>
      <c r="AD143" s="69"/>
      <c r="AE143" s="69"/>
      <c r="AF143" s="70"/>
      <c r="AG143" s="46" t="str">
        <f t="shared" si="853"/>
        <v/>
      </c>
      <c r="AH143" s="68"/>
      <c r="AI143" s="69"/>
      <c r="AJ143" s="69"/>
      <c r="AK143" s="69"/>
      <c r="AL143" s="69"/>
      <c r="AM143" s="69"/>
      <c r="AN143" s="70"/>
      <c r="AO143" s="46" t="str">
        <f t="shared" si="783"/>
        <v/>
      </c>
      <c r="AP143" s="61"/>
      <c r="AQ143" s="61"/>
      <c r="AR143" s="61"/>
      <c r="AS143" s="63"/>
      <c r="AT143" s="63"/>
      <c r="AU143" s="63"/>
      <c r="AV143" s="66"/>
      <c r="AW143" s="46" t="str">
        <f t="shared" si="784"/>
        <v/>
      </c>
      <c r="AX143" s="61"/>
      <c r="AY143" s="61"/>
      <c r="AZ143" s="61"/>
      <c r="BA143" s="63"/>
      <c r="BB143" s="63"/>
      <c r="BC143" s="63"/>
      <c r="BD143" s="66"/>
      <c r="BE143" s="46" t="str">
        <f t="shared" si="785"/>
        <v/>
      </c>
      <c r="BF143" s="12"/>
      <c r="BG143" s="12"/>
      <c r="BH143" s="12"/>
      <c r="BI143" s="12"/>
      <c r="BJ143" s="12"/>
      <c r="BK143" s="12"/>
      <c r="BL143" s="12"/>
      <c r="BM143" s="46" t="str">
        <f t="shared" si="786"/>
        <v/>
      </c>
      <c r="BN143" s="25">
        <f t="shared" si="716"/>
        <v>0</v>
      </c>
      <c r="BO143" s="50" t="str">
        <f t="shared" si="717"/>
        <v>Average</v>
      </c>
      <c r="BP143" s="20" t="str">
        <f t="shared" si="788"/>
        <v/>
      </c>
      <c r="BQ143" s="20" t="str">
        <f t="shared" si="787"/>
        <v/>
      </c>
      <c r="BR143" s="3"/>
      <c r="BS143" s="3"/>
      <c r="BT143" s="3"/>
      <c r="BU143" s="3"/>
      <c r="BV143" s="3"/>
      <c r="BW143" s="3"/>
    </row>
    <row r="144" spans="1:75" x14ac:dyDescent="0.25">
      <c r="A144" s="271"/>
      <c r="B144" s="267"/>
      <c r="C144" s="267"/>
      <c r="D144" s="51">
        <v>2</v>
      </c>
      <c r="E144" s="62"/>
      <c r="F144" s="64"/>
      <c r="G144" s="64"/>
      <c r="H144" s="64"/>
      <c r="I144" s="64"/>
      <c r="J144" s="64"/>
      <c r="K144" s="14"/>
      <c r="L144" s="14"/>
      <c r="M144" s="14"/>
      <c r="N144" s="14"/>
      <c r="O144" s="14"/>
      <c r="P144" s="14"/>
      <c r="Q144" s="14"/>
      <c r="R144" s="52"/>
      <c r="S144" s="52"/>
      <c r="T144" s="52"/>
      <c r="U144" s="52"/>
      <c r="V144" s="52"/>
      <c r="W144" s="52"/>
      <c r="X144" s="52"/>
      <c r="Y144" s="46" t="str">
        <f t="shared" si="782"/>
        <v/>
      </c>
      <c r="Z144" s="62"/>
      <c r="AA144" s="64"/>
      <c r="AB144" s="64"/>
      <c r="AC144" s="64"/>
      <c r="AD144" s="64"/>
      <c r="AE144" s="64"/>
      <c r="AF144" s="62"/>
      <c r="AG144" s="46" t="str">
        <f t="shared" si="853"/>
        <v/>
      </c>
      <c r="AH144" s="71"/>
      <c r="AI144" s="72"/>
      <c r="AJ144" s="72"/>
      <c r="AK144" s="72"/>
      <c r="AL144" s="72"/>
      <c r="AM144" s="72"/>
      <c r="AN144" s="73"/>
      <c r="AO144" s="46" t="str">
        <f t="shared" si="783"/>
        <v/>
      </c>
      <c r="AP144" s="62"/>
      <c r="AQ144" s="62"/>
      <c r="AR144" s="62"/>
      <c r="AS144" s="64"/>
      <c r="AT144" s="64"/>
      <c r="AU144" s="64"/>
      <c r="AV144" s="67"/>
      <c r="AW144" s="46" t="str">
        <f t="shared" si="784"/>
        <v/>
      </c>
      <c r="AX144" s="62"/>
      <c r="AY144" s="62"/>
      <c r="AZ144" s="62"/>
      <c r="BA144" s="64"/>
      <c r="BB144" s="64"/>
      <c r="BC144" s="64"/>
      <c r="BD144" s="67"/>
      <c r="BE144" s="46" t="str">
        <f t="shared" si="785"/>
        <v/>
      </c>
      <c r="BF144" s="12"/>
      <c r="BG144" s="12"/>
      <c r="BH144" s="12"/>
      <c r="BI144" s="12"/>
      <c r="BJ144" s="12"/>
      <c r="BK144" s="12"/>
      <c r="BL144" s="12"/>
      <c r="BM144" s="46" t="str">
        <f t="shared" si="786"/>
        <v/>
      </c>
      <c r="BN144" s="25">
        <f t="shared" si="716"/>
        <v>0</v>
      </c>
      <c r="BO144" s="50" t="str">
        <f t="shared" si="717"/>
        <v>Average</v>
      </c>
      <c r="BP144" s="20" t="str">
        <f t="shared" si="788"/>
        <v/>
      </c>
      <c r="BQ144" s="20" t="str">
        <f t="shared" si="787"/>
        <v/>
      </c>
      <c r="BR144" s="3"/>
      <c r="BS144" s="3"/>
      <c r="BT144" s="3"/>
      <c r="BU144" s="3"/>
      <c r="BV144" s="3"/>
      <c r="BW144" s="3"/>
    </row>
    <row r="145" spans="1:75" x14ac:dyDescent="0.25">
      <c r="A145" s="271"/>
      <c r="B145" s="267"/>
      <c r="C145" s="267"/>
      <c r="D145" s="51">
        <v>3</v>
      </c>
      <c r="E145" s="61"/>
      <c r="F145" s="63"/>
      <c r="G145" s="63"/>
      <c r="H145" s="63"/>
      <c r="I145" s="63"/>
      <c r="J145" s="63"/>
      <c r="K145" s="14"/>
      <c r="L145" s="14"/>
      <c r="M145" s="14"/>
      <c r="N145" s="14"/>
      <c r="O145" s="14"/>
      <c r="P145" s="14"/>
      <c r="Q145" s="14"/>
      <c r="R145" s="52"/>
      <c r="S145" s="52"/>
      <c r="T145" s="52"/>
      <c r="U145" s="52"/>
      <c r="V145" s="52"/>
      <c r="W145" s="52"/>
      <c r="X145" s="52"/>
      <c r="Y145" s="46" t="str">
        <f t="shared" si="782"/>
        <v/>
      </c>
      <c r="Z145" s="61"/>
      <c r="AA145" s="63"/>
      <c r="AB145" s="63"/>
      <c r="AC145" s="63"/>
      <c r="AD145" s="63"/>
      <c r="AE145" s="63"/>
      <c r="AF145" s="61"/>
      <c r="AG145" s="46" t="str">
        <f t="shared" si="853"/>
        <v/>
      </c>
      <c r="AH145" s="68"/>
      <c r="AI145" s="69"/>
      <c r="AJ145" s="69"/>
      <c r="AK145" s="69"/>
      <c r="AL145" s="69"/>
      <c r="AM145" s="69"/>
      <c r="AN145" s="70"/>
      <c r="AO145" s="46" t="str">
        <f t="shared" si="783"/>
        <v/>
      </c>
      <c r="AP145" s="61"/>
      <c r="AQ145" s="61"/>
      <c r="AR145" s="61"/>
      <c r="AS145" s="63"/>
      <c r="AT145" s="63"/>
      <c r="AU145" s="63"/>
      <c r="AV145" s="66"/>
      <c r="AW145" s="46" t="str">
        <f t="shared" si="784"/>
        <v/>
      </c>
      <c r="AX145" s="61"/>
      <c r="AY145" s="61"/>
      <c r="AZ145" s="61"/>
      <c r="BA145" s="63"/>
      <c r="BB145" s="63"/>
      <c r="BC145" s="63"/>
      <c r="BD145" s="66"/>
      <c r="BE145" s="46" t="str">
        <f t="shared" si="785"/>
        <v/>
      </c>
      <c r="BF145" s="12"/>
      <c r="BG145" s="12"/>
      <c r="BH145" s="12"/>
      <c r="BI145" s="12"/>
      <c r="BJ145" s="12"/>
      <c r="BK145" s="12"/>
      <c r="BL145" s="12"/>
      <c r="BM145" s="46" t="str">
        <f t="shared" si="786"/>
        <v/>
      </c>
      <c r="BN145" s="25">
        <f t="shared" si="716"/>
        <v>0</v>
      </c>
      <c r="BO145" s="50" t="str">
        <f t="shared" si="717"/>
        <v>Average</v>
      </c>
      <c r="BP145" s="20" t="str">
        <f t="shared" si="788"/>
        <v/>
      </c>
      <c r="BQ145" s="20" t="str">
        <f t="shared" si="787"/>
        <v/>
      </c>
      <c r="BR145" s="3"/>
      <c r="BS145" s="3"/>
      <c r="BT145" s="3"/>
      <c r="BU145" s="3"/>
      <c r="BV145" s="3"/>
      <c r="BW145" s="3"/>
    </row>
    <row r="146" spans="1:75" x14ac:dyDescent="0.25">
      <c r="A146" s="271"/>
      <c r="B146" s="267"/>
      <c r="C146" s="267"/>
      <c r="D146" s="51">
        <v>4</v>
      </c>
      <c r="E146" s="62"/>
      <c r="F146" s="64"/>
      <c r="G146" s="64"/>
      <c r="H146" s="64"/>
      <c r="I146" s="64"/>
      <c r="J146" s="64"/>
      <c r="K146" s="14"/>
      <c r="L146" s="14"/>
      <c r="M146" s="14"/>
      <c r="N146" s="14"/>
      <c r="O146" s="14"/>
      <c r="P146" s="14"/>
      <c r="Q146" s="14"/>
      <c r="R146" s="52"/>
      <c r="S146" s="52"/>
      <c r="T146" s="52"/>
      <c r="U146" s="52"/>
      <c r="V146" s="52"/>
      <c r="W146" s="52"/>
      <c r="X146" s="52"/>
      <c r="Y146" s="46" t="str">
        <f t="shared" si="782"/>
        <v/>
      </c>
      <c r="Z146" s="62"/>
      <c r="AA146" s="64"/>
      <c r="AB146" s="64"/>
      <c r="AC146" s="64"/>
      <c r="AD146" s="64"/>
      <c r="AE146" s="64"/>
      <c r="AF146" s="62"/>
      <c r="AG146" s="46" t="str">
        <f t="shared" si="853"/>
        <v/>
      </c>
      <c r="AH146" s="71"/>
      <c r="AI146" s="72"/>
      <c r="AJ146" s="72"/>
      <c r="AK146" s="72"/>
      <c r="AL146" s="72"/>
      <c r="AM146" s="72"/>
      <c r="AN146" s="73"/>
      <c r="AO146" s="46" t="str">
        <f t="shared" si="783"/>
        <v/>
      </c>
      <c r="AP146" s="62"/>
      <c r="AQ146" s="62"/>
      <c r="AR146" s="62"/>
      <c r="AS146" s="64"/>
      <c r="AT146" s="64"/>
      <c r="AU146" s="64"/>
      <c r="AV146" s="67"/>
      <c r="AW146" s="46" t="str">
        <f t="shared" si="784"/>
        <v/>
      </c>
      <c r="AX146" s="62"/>
      <c r="AY146" s="62"/>
      <c r="AZ146" s="62"/>
      <c r="BA146" s="64"/>
      <c r="BB146" s="64"/>
      <c r="BC146" s="64"/>
      <c r="BD146" s="67"/>
      <c r="BE146" s="46" t="str">
        <f t="shared" si="785"/>
        <v/>
      </c>
      <c r="BF146" s="12"/>
      <c r="BG146" s="12"/>
      <c r="BH146" s="12"/>
      <c r="BI146" s="12"/>
      <c r="BJ146" s="12"/>
      <c r="BK146" s="12"/>
      <c r="BL146" s="12"/>
      <c r="BM146" s="46" t="str">
        <f t="shared" si="786"/>
        <v/>
      </c>
      <c r="BN146" s="25">
        <f t="shared" si="716"/>
        <v>0</v>
      </c>
      <c r="BO146" s="50" t="str">
        <f t="shared" si="717"/>
        <v>Average</v>
      </c>
      <c r="BP146" s="20" t="str">
        <f t="shared" si="788"/>
        <v/>
      </c>
      <c r="BQ146" s="20" t="str">
        <f t="shared" si="787"/>
        <v/>
      </c>
      <c r="BR146" s="3"/>
      <c r="BS146" s="3"/>
      <c r="BT146" s="3"/>
      <c r="BU146" s="3"/>
      <c r="BV146" s="3"/>
      <c r="BW146" s="3"/>
    </row>
    <row r="147" spans="1:75" x14ac:dyDescent="0.25">
      <c r="A147" s="271"/>
      <c r="B147" s="267"/>
      <c r="C147" s="267"/>
      <c r="D147" s="51">
        <v>5</v>
      </c>
      <c r="E147" s="61"/>
      <c r="F147" s="63"/>
      <c r="G147" s="63"/>
      <c r="H147" s="63"/>
      <c r="I147" s="63"/>
      <c r="J147" s="63"/>
      <c r="K147" s="14"/>
      <c r="L147" s="14"/>
      <c r="M147" s="14"/>
      <c r="N147" s="14"/>
      <c r="O147" s="14"/>
      <c r="P147" s="14"/>
      <c r="Q147" s="14"/>
      <c r="R147" s="52"/>
      <c r="S147" s="52"/>
      <c r="T147" s="52"/>
      <c r="U147" s="52"/>
      <c r="V147" s="52"/>
      <c r="W147" s="52"/>
      <c r="X147" s="52"/>
      <c r="Y147" s="46" t="str">
        <f t="shared" si="782"/>
        <v/>
      </c>
      <c r="Z147" s="61"/>
      <c r="AA147" s="63"/>
      <c r="AB147" s="63"/>
      <c r="AC147" s="63"/>
      <c r="AD147" s="63"/>
      <c r="AE147" s="63"/>
      <c r="AF147" s="61"/>
      <c r="AG147" s="46" t="str">
        <f t="shared" si="853"/>
        <v/>
      </c>
      <c r="AH147" s="68"/>
      <c r="AI147" s="69"/>
      <c r="AJ147" s="69"/>
      <c r="AK147" s="69"/>
      <c r="AL147" s="69"/>
      <c r="AM147" s="69"/>
      <c r="AN147" s="70"/>
      <c r="AO147" s="46" t="str">
        <f t="shared" si="783"/>
        <v/>
      </c>
      <c r="AP147" s="61"/>
      <c r="AQ147" s="61"/>
      <c r="AR147" s="61"/>
      <c r="AS147" s="63"/>
      <c r="AT147" s="63"/>
      <c r="AU147" s="63"/>
      <c r="AV147" s="66"/>
      <c r="AW147" s="46" t="str">
        <f t="shared" si="784"/>
        <v/>
      </c>
      <c r="AX147" s="61"/>
      <c r="AY147" s="61"/>
      <c r="AZ147" s="61"/>
      <c r="BA147" s="63"/>
      <c r="BB147" s="63"/>
      <c r="BC147" s="63"/>
      <c r="BD147" s="66"/>
      <c r="BE147" s="46" t="str">
        <f t="shared" si="785"/>
        <v/>
      </c>
      <c r="BF147" s="12"/>
      <c r="BG147" s="12"/>
      <c r="BH147" s="12"/>
      <c r="BI147" s="12"/>
      <c r="BJ147" s="12"/>
      <c r="BK147" s="12"/>
      <c r="BL147" s="12"/>
      <c r="BM147" s="46" t="str">
        <f t="shared" si="786"/>
        <v/>
      </c>
      <c r="BN147" s="25">
        <f t="shared" si="716"/>
        <v>0</v>
      </c>
      <c r="BO147" s="50" t="str">
        <f t="shared" si="717"/>
        <v>Average</v>
      </c>
      <c r="BP147" s="20" t="str">
        <f t="shared" si="788"/>
        <v/>
      </c>
      <c r="BQ147" s="20" t="str">
        <f t="shared" si="787"/>
        <v/>
      </c>
      <c r="BR147" s="3"/>
      <c r="BS147" s="3"/>
      <c r="BT147" s="3"/>
      <c r="BU147" s="3"/>
      <c r="BV147" s="3"/>
      <c r="BW147" s="3"/>
    </row>
    <row r="148" spans="1:75" x14ac:dyDescent="0.25">
      <c r="A148" s="271"/>
      <c r="B148" s="268"/>
      <c r="C148" s="268"/>
      <c r="D148" s="50" t="s">
        <v>23</v>
      </c>
      <c r="E148" s="82" t="str">
        <f>IFERROR(AVERAGE(E143:E147),"")</f>
        <v/>
      </c>
      <c r="F148" s="82" t="str">
        <f t="shared" ref="F148" si="1431">IFERROR(AVERAGE(F143:F147),"")</f>
        <v/>
      </c>
      <c r="G148" s="82" t="str">
        <f t="shared" ref="G148" si="1432">IFERROR(AVERAGE(G143:G147),"")</f>
        <v/>
      </c>
      <c r="H148" s="82" t="str">
        <f t="shared" ref="H148" si="1433">IFERROR(AVERAGE(H143:H147),"")</f>
        <v/>
      </c>
      <c r="I148" s="82" t="str">
        <f t="shared" ref="I148" si="1434">IFERROR(AVERAGE(I143:I147),"")</f>
        <v/>
      </c>
      <c r="J148" s="82" t="str">
        <f t="shared" ref="J148" si="1435">IFERROR(AVERAGE(J143:J147),"")</f>
        <v/>
      </c>
      <c r="K148" s="82" t="str">
        <f t="shared" ref="K148" si="1436">IFERROR(AVERAGE(K143:K147),"")</f>
        <v/>
      </c>
      <c r="L148" s="82" t="str">
        <f t="shared" ref="L148" si="1437">IFERROR(AVERAGE(L143:L147),"")</f>
        <v/>
      </c>
      <c r="M148" s="82" t="str">
        <f t="shared" ref="M148" si="1438">IFERROR(AVERAGE(M143:M147),"")</f>
        <v/>
      </c>
      <c r="N148" s="82" t="str">
        <f t="shared" ref="N148" si="1439">IFERROR(AVERAGE(N143:N147),"")</f>
        <v/>
      </c>
      <c r="O148" s="82" t="str">
        <f t="shared" ref="O148" si="1440">IFERROR(AVERAGE(O143:O147),"")</f>
        <v/>
      </c>
      <c r="P148" s="82" t="str">
        <f t="shared" ref="P148" si="1441">IFERROR(AVERAGE(P143:P147),"")</f>
        <v/>
      </c>
      <c r="Q148" s="82" t="str">
        <f t="shared" ref="Q148" si="1442">IFERROR(AVERAGE(Q143:Q147),"")</f>
        <v/>
      </c>
      <c r="R148" s="82" t="str">
        <f t="shared" ref="R148" si="1443">IFERROR(AVERAGE(R143:R147),"")</f>
        <v/>
      </c>
      <c r="S148" s="82" t="str">
        <f t="shared" ref="S148" si="1444">IFERROR(AVERAGE(S143:S147),"")</f>
        <v/>
      </c>
      <c r="T148" s="82" t="str">
        <f t="shared" ref="T148" si="1445">IFERROR(AVERAGE(T143:T147),"")</f>
        <v/>
      </c>
      <c r="U148" s="82" t="str">
        <f t="shared" ref="U148" si="1446">IFERROR(AVERAGE(U143:U147),"")</f>
        <v/>
      </c>
      <c r="V148" s="82" t="str">
        <f t="shared" ref="V148" si="1447">IFERROR(AVERAGE(V143:V147),"")</f>
        <v/>
      </c>
      <c r="W148" s="82" t="str">
        <f t="shared" ref="W148" si="1448">IFERROR(AVERAGE(W143:W147),"")</f>
        <v/>
      </c>
      <c r="X148" s="82" t="str">
        <f t="shared" ref="X148" si="1449">IFERROR(AVERAGE(X143:X147),"")</f>
        <v/>
      </c>
      <c r="Y148" s="82" t="str">
        <f t="shared" ref="Y148" si="1450">IFERROR(AVERAGE(Y143:Y147),"")</f>
        <v/>
      </c>
      <c r="Z148" s="82" t="str">
        <f t="shared" ref="Z148" si="1451">IFERROR(AVERAGE(Z143:Z147),"")</f>
        <v/>
      </c>
      <c r="AA148" s="82" t="str">
        <f t="shared" ref="AA148" si="1452">IFERROR(AVERAGE(AA143:AA147),"")</f>
        <v/>
      </c>
      <c r="AB148" s="82" t="str">
        <f t="shared" ref="AB148" si="1453">IFERROR(AVERAGE(AB143:AB147),"")</f>
        <v/>
      </c>
      <c r="AC148" s="82" t="str">
        <f t="shared" ref="AC148" si="1454">IFERROR(AVERAGE(AC143:AC147),"")</f>
        <v/>
      </c>
      <c r="AD148" s="82" t="str">
        <f t="shared" ref="AD148" si="1455">IFERROR(AVERAGE(AD143:AD147),"")</f>
        <v/>
      </c>
      <c r="AE148" s="82" t="str">
        <f t="shared" ref="AE148" si="1456">IFERROR(AVERAGE(AE143:AE147),"")</f>
        <v/>
      </c>
      <c r="AF148" s="82" t="str">
        <f t="shared" ref="AF148" si="1457">IFERROR(AVERAGE(AF143:AF147),"")</f>
        <v/>
      </c>
      <c r="AG148" s="82" t="str">
        <f t="shared" ref="AG148" si="1458">IFERROR(AVERAGE(AG143:AG147),"")</f>
        <v/>
      </c>
      <c r="AH148" s="82" t="str">
        <f t="shared" ref="AH148" si="1459">IFERROR(AVERAGE(AH143:AH147),"")</f>
        <v/>
      </c>
      <c r="AI148" s="82" t="str">
        <f t="shared" ref="AI148" si="1460">IFERROR(AVERAGE(AI143:AI147),"")</f>
        <v/>
      </c>
      <c r="AJ148" s="82" t="str">
        <f t="shared" ref="AJ148" si="1461">IFERROR(AVERAGE(AJ143:AJ147),"")</f>
        <v/>
      </c>
      <c r="AK148" s="82" t="str">
        <f t="shared" ref="AK148" si="1462">IFERROR(AVERAGE(AK143:AK147),"")</f>
        <v/>
      </c>
      <c r="AL148" s="82" t="str">
        <f t="shared" ref="AL148" si="1463">IFERROR(AVERAGE(AL143:AL147),"")</f>
        <v/>
      </c>
      <c r="AM148" s="82" t="str">
        <f t="shared" ref="AM148" si="1464">IFERROR(AVERAGE(AM143:AM147),"")</f>
        <v/>
      </c>
      <c r="AN148" s="82" t="str">
        <f t="shared" ref="AN148" si="1465">IFERROR(AVERAGE(AN143:AN147),"")</f>
        <v/>
      </c>
      <c r="AO148" s="82" t="str">
        <f t="shared" ref="AO148" si="1466">IFERROR(AVERAGE(AO143:AO147),"")</f>
        <v/>
      </c>
      <c r="AP148" s="82" t="str">
        <f t="shared" ref="AP148" si="1467">IFERROR(AVERAGE(AP143:AP147),"")</f>
        <v/>
      </c>
      <c r="AQ148" s="82" t="str">
        <f t="shared" ref="AQ148" si="1468">IFERROR(AVERAGE(AQ143:AQ147),"")</f>
        <v/>
      </c>
      <c r="AR148" s="82" t="str">
        <f t="shared" ref="AR148" si="1469">IFERROR(AVERAGE(AR143:AR147),"")</f>
        <v/>
      </c>
      <c r="AS148" s="82" t="str">
        <f t="shared" ref="AS148" si="1470">IFERROR(AVERAGE(AS143:AS147),"")</f>
        <v/>
      </c>
      <c r="AT148" s="82" t="str">
        <f t="shared" ref="AT148" si="1471">IFERROR(AVERAGE(AT143:AT147),"")</f>
        <v/>
      </c>
      <c r="AU148" s="82" t="str">
        <f t="shared" ref="AU148" si="1472">IFERROR(AVERAGE(AU143:AU147),"")</f>
        <v/>
      </c>
      <c r="AV148" s="82" t="str">
        <f t="shared" ref="AV148" si="1473">IFERROR(AVERAGE(AV143:AV147),"")</f>
        <v/>
      </c>
      <c r="AW148" s="82" t="str">
        <f t="shared" ref="AW148" si="1474">IFERROR(AVERAGE(AW143:AW147),"")</f>
        <v/>
      </c>
      <c r="AX148" s="82" t="str">
        <f t="shared" ref="AX148" si="1475">IFERROR(AVERAGE(AX143:AX147),"")</f>
        <v/>
      </c>
      <c r="AY148" s="82" t="str">
        <f t="shared" ref="AY148" si="1476">IFERROR(AVERAGE(AY143:AY147),"")</f>
        <v/>
      </c>
      <c r="AZ148" s="82" t="str">
        <f t="shared" ref="AZ148" si="1477">IFERROR(AVERAGE(AZ143:AZ147),"")</f>
        <v/>
      </c>
      <c r="BA148" s="82" t="str">
        <f t="shared" ref="BA148" si="1478">IFERROR(AVERAGE(BA143:BA147),"")</f>
        <v/>
      </c>
      <c r="BB148" s="82" t="str">
        <f t="shared" ref="BB148" si="1479">IFERROR(AVERAGE(BB143:BB147),"")</f>
        <v/>
      </c>
      <c r="BC148" s="82" t="str">
        <f t="shared" ref="BC148" si="1480">IFERROR(AVERAGE(BC143:BC147),"")</f>
        <v/>
      </c>
      <c r="BD148" s="82" t="str">
        <f t="shared" ref="BD148" si="1481">IFERROR(AVERAGE(BD143:BD147),"")</f>
        <v/>
      </c>
      <c r="BE148" s="82" t="str">
        <f t="shared" ref="BE148" si="1482">IFERROR(AVERAGE(BE143:BE147),"")</f>
        <v/>
      </c>
      <c r="BF148" s="82" t="str">
        <f t="shared" ref="BF148" si="1483">IFERROR(AVERAGE(BF143:BF147),"")</f>
        <v/>
      </c>
      <c r="BG148" s="82" t="str">
        <f t="shared" ref="BG148" si="1484">IFERROR(AVERAGE(BG143:BG147),"")</f>
        <v/>
      </c>
      <c r="BH148" s="82" t="str">
        <f t="shared" ref="BH148" si="1485">IFERROR(AVERAGE(BH143:BH147),"")</f>
        <v/>
      </c>
      <c r="BI148" s="82" t="str">
        <f t="shared" ref="BI148" si="1486">IFERROR(AVERAGE(BI143:BI147),"")</f>
        <v/>
      </c>
      <c r="BJ148" s="82" t="str">
        <f t="shared" ref="BJ148" si="1487">IFERROR(AVERAGE(BJ143:BJ147),"")</f>
        <v/>
      </c>
      <c r="BK148" s="82" t="str">
        <f t="shared" ref="BK148" si="1488">IFERROR(AVERAGE(BK143:BK147),"")</f>
        <v/>
      </c>
      <c r="BL148" s="82" t="str">
        <f t="shared" ref="BL148" si="1489">IFERROR(AVERAGE(BL143:BL147),"")</f>
        <v/>
      </c>
      <c r="BM148" s="82" t="str">
        <f t="shared" ref="BM148" si="1490">IFERROR(AVERAGE(BM143:BM147),"")</f>
        <v/>
      </c>
      <c r="BN148" s="82">
        <f t="shared" ref="BN148" si="1491">IFERROR(AVERAGE(BN143:BN147),"")</f>
        <v>0</v>
      </c>
      <c r="BO148" s="82" t="str">
        <f t="shared" ref="BO148" si="1492">IFERROR(AVERAGE(BO143:BO147),"")</f>
        <v/>
      </c>
      <c r="BP148" s="82" t="str">
        <f t="shared" ref="BP148" si="1493">IFERROR(AVERAGE(BP143:BP147),"")</f>
        <v/>
      </c>
      <c r="BQ148" s="82" t="str">
        <f t="shared" ref="BQ148" si="1494">IFERROR(AVERAGE(BQ143:BQ147),"")</f>
        <v/>
      </c>
      <c r="BR148" s="2"/>
      <c r="BS148" s="2"/>
      <c r="BT148" s="2"/>
      <c r="BU148" s="2"/>
      <c r="BV148" s="2"/>
      <c r="BW148" s="2"/>
    </row>
    <row r="149" spans="1:75" x14ac:dyDescent="0.25">
      <c r="A149" s="271"/>
      <c r="B149" s="266">
        <v>15</v>
      </c>
      <c r="C149" s="266">
        <v>5</v>
      </c>
      <c r="D149" s="51">
        <v>1</v>
      </c>
      <c r="E149" s="61"/>
      <c r="F149" s="63"/>
      <c r="G149" s="63"/>
      <c r="H149" s="63"/>
      <c r="I149" s="63"/>
      <c r="J149" s="63"/>
      <c r="K149" s="14"/>
      <c r="L149" s="14"/>
      <c r="M149" s="14"/>
      <c r="N149" s="14"/>
      <c r="O149" s="14"/>
      <c r="P149" s="14"/>
      <c r="Q149" s="14"/>
      <c r="R149" s="52"/>
      <c r="S149" s="52"/>
      <c r="T149" s="52"/>
      <c r="U149" s="52"/>
      <c r="V149" s="52"/>
      <c r="W149" s="52"/>
      <c r="X149" s="52"/>
      <c r="Y149" s="46" t="str">
        <f t="shared" si="782"/>
        <v/>
      </c>
      <c r="Z149" s="61"/>
      <c r="AA149" s="63"/>
      <c r="AB149" s="63"/>
      <c r="AC149" s="63"/>
      <c r="AD149" s="63"/>
      <c r="AE149" s="63"/>
      <c r="AF149" s="66"/>
      <c r="AG149" s="46" t="str">
        <f t="shared" si="853"/>
        <v/>
      </c>
      <c r="AH149" s="61"/>
      <c r="AI149" s="63"/>
      <c r="AJ149" s="63"/>
      <c r="AK149" s="63"/>
      <c r="AL149" s="63"/>
      <c r="AM149" s="63"/>
      <c r="AN149" s="66"/>
      <c r="AO149" s="46" t="str">
        <f t="shared" si="783"/>
        <v/>
      </c>
      <c r="AP149" s="61"/>
      <c r="AQ149" s="61"/>
      <c r="AR149" s="61"/>
      <c r="AS149" s="63"/>
      <c r="AT149" s="63"/>
      <c r="AU149" s="63"/>
      <c r="AV149" s="66"/>
      <c r="AW149" s="46" t="str">
        <f t="shared" si="784"/>
        <v/>
      </c>
      <c r="AX149" s="61"/>
      <c r="AY149" s="61"/>
      <c r="AZ149" s="61"/>
      <c r="BA149" s="63"/>
      <c r="BB149" s="63"/>
      <c r="BC149" s="63"/>
      <c r="BD149" s="66"/>
      <c r="BE149" s="46" t="str">
        <f t="shared" si="785"/>
        <v/>
      </c>
      <c r="BF149" s="12"/>
      <c r="BG149" s="12"/>
      <c r="BH149" s="12"/>
      <c r="BI149" s="12"/>
      <c r="BJ149" s="12"/>
      <c r="BK149" s="12"/>
      <c r="BL149" s="12"/>
      <c r="BM149" s="46" t="str">
        <f t="shared" si="786"/>
        <v/>
      </c>
      <c r="BN149" s="25">
        <f t="shared" si="716"/>
        <v>0</v>
      </c>
      <c r="BO149" s="50" t="str">
        <f t="shared" si="717"/>
        <v>Average</v>
      </c>
      <c r="BP149" s="20" t="str">
        <f t="shared" si="788"/>
        <v/>
      </c>
      <c r="BQ149" s="20" t="str">
        <f t="shared" si="787"/>
        <v/>
      </c>
      <c r="BR149" s="3"/>
      <c r="BS149" s="3"/>
      <c r="BT149" s="3"/>
      <c r="BU149" s="3"/>
      <c r="BV149" s="3"/>
      <c r="BW149" s="3"/>
    </row>
    <row r="150" spans="1:75" x14ac:dyDescent="0.25">
      <c r="A150" s="271"/>
      <c r="B150" s="267"/>
      <c r="C150" s="267"/>
      <c r="D150" s="51">
        <v>2</v>
      </c>
      <c r="E150" s="62"/>
      <c r="F150" s="64"/>
      <c r="G150" s="64"/>
      <c r="H150" s="64"/>
      <c r="I150" s="64"/>
      <c r="J150" s="64"/>
      <c r="K150" s="14"/>
      <c r="L150" s="14"/>
      <c r="M150" s="14"/>
      <c r="N150" s="14"/>
      <c r="O150" s="14"/>
      <c r="P150" s="14"/>
      <c r="Q150" s="14"/>
      <c r="R150" s="52"/>
      <c r="S150" s="52"/>
      <c r="T150" s="52"/>
      <c r="U150" s="52"/>
      <c r="V150" s="52"/>
      <c r="W150" s="52"/>
      <c r="X150" s="52"/>
      <c r="Y150" s="46" t="str">
        <f t="shared" si="782"/>
        <v/>
      </c>
      <c r="Z150" s="62"/>
      <c r="AA150" s="64"/>
      <c r="AB150" s="64"/>
      <c r="AC150" s="64"/>
      <c r="AD150" s="64"/>
      <c r="AE150" s="64"/>
      <c r="AF150" s="67"/>
      <c r="AG150" s="46" t="str">
        <f t="shared" si="853"/>
        <v/>
      </c>
      <c r="AH150" s="62"/>
      <c r="AI150" s="64"/>
      <c r="AJ150" s="64"/>
      <c r="AK150" s="64"/>
      <c r="AL150" s="64"/>
      <c r="AM150" s="64"/>
      <c r="AN150" s="67"/>
      <c r="AO150" s="46" t="str">
        <f t="shared" si="783"/>
        <v/>
      </c>
      <c r="AP150" s="62"/>
      <c r="AQ150" s="62"/>
      <c r="AR150" s="62"/>
      <c r="AS150" s="64"/>
      <c r="AT150" s="64"/>
      <c r="AU150" s="64"/>
      <c r="AV150" s="67"/>
      <c r="AW150" s="46" t="str">
        <f t="shared" si="784"/>
        <v/>
      </c>
      <c r="AX150" s="62"/>
      <c r="AY150" s="62"/>
      <c r="AZ150" s="62"/>
      <c r="BA150" s="64"/>
      <c r="BB150" s="64"/>
      <c r="BC150" s="64"/>
      <c r="BD150" s="67"/>
      <c r="BE150" s="46" t="str">
        <f t="shared" si="785"/>
        <v/>
      </c>
      <c r="BF150" s="12"/>
      <c r="BG150" s="12"/>
      <c r="BH150" s="12"/>
      <c r="BI150" s="12"/>
      <c r="BJ150" s="12"/>
      <c r="BK150" s="12"/>
      <c r="BL150" s="12"/>
      <c r="BM150" s="46" t="str">
        <f t="shared" si="786"/>
        <v/>
      </c>
      <c r="BN150" s="25">
        <f t="shared" si="716"/>
        <v>0</v>
      </c>
      <c r="BO150" s="50" t="str">
        <f t="shared" si="717"/>
        <v>Average</v>
      </c>
      <c r="BP150" s="20" t="str">
        <f t="shared" si="788"/>
        <v/>
      </c>
      <c r="BQ150" s="20" t="str">
        <f t="shared" si="787"/>
        <v/>
      </c>
      <c r="BR150" s="3"/>
      <c r="BS150" s="3"/>
      <c r="BT150" s="3"/>
      <c r="BU150" s="3"/>
      <c r="BV150" s="3"/>
      <c r="BW150" s="3"/>
    </row>
    <row r="151" spans="1:75" x14ac:dyDescent="0.25">
      <c r="A151" s="271"/>
      <c r="B151" s="267"/>
      <c r="C151" s="267"/>
      <c r="D151" s="51">
        <v>3</v>
      </c>
      <c r="E151" s="61"/>
      <c r="F151" s="63"/>
      <c r="G151" s="63"/>
      <c r="H151" s="63"/>
      <c r="I151" s="63"/>
      <c r="J151" s="63"/>
      <c r="K151" s="14"/>
      <c r="L151" s="14"/>
      <c r="M151" s="14"/>
      <c r="N151" s="14"/>
      <c r="O151" s="14"/>
      <c r="P151" s="14"/>
      <c r="Q151" s="14"/>
      <c r="R151" s="52"/>
      <c r="S151" s="52"/>
      <c r="T151" s="52"/>
      <c r="U151" s="52"/>
      <c r="V151" s="52"/>
      <c r="W151" s="52"/>
      <c r="X151" s="52"/>
      <c r="Y151" s="46" t="str">
        <f t="shared" si="782"/>
        <v/>
      </c>
      <c r="Z151" s="61"/>
      <c r="AA151" s="63"/>
      <c r="AB151" s="63"/>
      <c r="AC151" s="63"/>
      <c r="AD151" s="63"/>
      <c r="AE151" s="63"/>
      <c r="AF151" s="66"/>
      <c r="AG151" s="46" t="str">
        <f t="shared" si="853"/>
        <v/>
      </c>
      <c r="AH151" s="61"/>
      <c r="AI151" s="63"/>
      <c r="AJ151" s="63"/>
      <c r="AK151" s="63"/>
      <c r="AL151" s="63"/>
      <c r="AM151" s="63"/>
      <c r="AN151" s="66"/>
      <c r="AO151" s="46" t="str">
        <f t="shared" si="783"/>
        <v/>
      </c>
      <c r="AP151" s="61"/>
      <c r="AQ151" s="61"/>
      <c r="AR151" s="61"/>
      <c r="AS151" s="63"/>
      <c r="AT151" s="63"/>
      <c r="AU151" s="63"/>
      <c r="AV151" s="66"/>
      <c r="AW151" s="46" t="str">
        <f t="shared" si="784"/>
        <v/>
      </c>
      <c r="AX151" s="61"/>
      <c r="AY151" s="61"/>
      <c r="AZ151" s="61"/>
      <c r="BA151" s="63"/>
      <c r="BB151" s="63"/>
      <c r="BC151" s="63"/>
      <c r="BD151" s="66"/>
      <c r="BE151" s="46" t="str">
        <f t="shared" si="785"/>
        <v/>
      </c>
      <c r="BF151" s="12"/>
      <c r="BG151" s="12"/>
      <c r="BH151" s="12"/>
      <c r="BI151" s="12"/>
      <c r="BJ151" s="12"/>
      <c r="BK151" s="12"/>
      <c r="BL151" s="12"/>
      <c r="BM151" s="46" t="str">
        <f t="shared" si="786"/>
        <v/>
      </c>
      <c r="BN151" s="25">
        <f t="shared" si="716"/>
        <v>0</v>
      </c>
      <c r="BO151" s="50" t="str">
        <f t="shared" si="717"/>
        <v>Average</v>
      </c>
      <c r="BP151" s="20" t="str">
        <f t="shared" si="788"/>
        <v/>
      </c>
      <c r="BQ151" s="20" t="str">
        <f t="shared" si="787"/>
        <v/>
      </c>
      <c r="BR151" s="3"/>
      <c r="BS151" s="3"/>
      <c r="BT151" s="3"/>
      <c r="BU151" s="3"/>
      <c r="BV151" s="3"/>
      <c r="BW151" s="3"/>
    </row>
    <row r="152" spans="1:75" x14ac:dyDescent="0.25">
      <c r="A152" s="271"/>
      <c r="B152" s="267"/>
      <c r="C152" s="267"/>
      <c r="D152" s="51">
        <v>4</v>
      </c>
      <c r="E152" s="62"/>
      <c r="F152" s="64"/>
      <c r="G152" s="64"/>
      <c r="H152" s="64"/>
      <c r="I152" s="64"/>
      <c r="J152" s="64"/>
      <c r="K152" s="14"/>
      <c r="L152" s="14"/>
      <c r="M152" s="14"/>
      <c r="N152" s="14"/>
      <c r="O152" s="14"/>
      <c r="P152" s="14"/>
      <c r="Q152" s="14"/>
      <c r="R152" s="52"/>
      <c r="S152" s="52"/>
      <c r="T152" s="52"/>
      <c r="U152" s="52"/>
      <c r="V152" s="52"/>
      <c r="W152" s="52"/>
      <c r="X152" s="52"/>
      <c r="Y152" s="46" t="str">
        <f t="shared" si="782"/>
        <v/>
      </c>
      <c r="Z152" s="62"/>
      <c r="AA152" s="64"/>
      <c r="AB152" s="64"/>
      <c r="AC152" s="64"/>
      <c r="AD152" s="64"/>
      <c r="AE152" s="64"/>
      <c r="AF152" s="67"/>
      <c r="AG152" s="46" t="str">
        <f t="shared" si="853"/>
        <v/>
      </c>
      <c r="AH152" s="62"/>
      <c r="AI152" s="64"/>
      <c r="AJ152" s="64"/>
      <c r="AK152" s="64"/>
      <c r="AL152" s="64"/>
      <c r="AM152" s="64"/>
      <c r="AN152" s="67"/>
      <c r="AO152" s="46" t="str">
        <f t="shared" si="783"/>
        <v/>
      </c>
      <c r="AP152" s="62"/>
      <c r="AQ152" s="62"/>
      <c r="AR152" s="62"/>
      <c r="AS152" s="64"/>
      <c r="AT152" s="64"/>
      <c r="AU152" s="64"/>
      <c r="AV152" s="67"/>
      <c r="AW152" s="46" t="str">
        <f t="shared" si="784"/>
        <v/>
      </c>
      <c r="AX152" s="62"/>
      <c r="AY152" s="62"/>
      <c r="AZ152" s="62"/>
      <c r="BA152" s="64"/>
      <c r="BB152" s="64"/>
      <c r="BC152" s="64"/>
      <c r="BD152" s="67"/>
      <c r="BE152" s="46" t="str">
        <f t="shared" si="785"/>
        <v/>
      </c>
      <c r="BF152" s="12"/>
      <c r="BG152" s="12"/>
      <c r="BH152" s="12"/>
      <c r="BI152" s="12"/>
      <c r="BJ152" s="12"/>
      <c r="BK152" s="12"/>
      <c r="BL152" s="12"/>
      <c r="BM152" s="46" t="str">
        <f t="shared" si="786"/>
        <v/>
      </c>
      <c r="BN152" s="25">
        <f t="shared" si="716"/>
        <v>0</v>
      </c>
      <c r="BO152" s="50" t="str">
        <f t="shared" si="717"/>
        <v>Average</v>
      </c>
      <c r="BP152" s="20" t="str">
        <f t="shared" si="788"/>
        <v/>
      </c>
      <c r="BQ152" s="20" t="str">
        <f t="shared" si="787"/>
        <v/>
      </c>
      <c r="BR152" s="3"/>
      <c r="BS152" s="3"/>
      <c r="BT152" s="3"/>
      <c r="BU152" s="3"/>
      <c r="BV152" s="3"/>
      <c r="BW152" s="3"/>
    </row>
    <row r="153" spans="1:75" x14ac:dyDescent="0.25">
      <c r="A153" s="271"/>
      <c r="B153" s="267"/>
      <c r="C153" s="267"/>
      <c r="D153" s="51">
        <v>5</v>
      </c>
      <c r="E153" s="61"/>
      <c r="F153" s="63"/>
      <c r="G153" s="63"/>
      <c r="H153" s="63"/>
      <c r="I153" s="63"/>
      <c r="J153" s="63"/>
      <c r="K153" s="14"/>
      <c r="L153" s="14"/>
      <c r="M153" s="14"/>
      <c r="N153" s="14"/>
      <c r="O153" s="14"/>
      <c r="P153" s="14"/>
      <c r="Q153" s="14"/>
      <c r="R153" s="52"/>
      <c r="S153" s="52"/>
      <c r="T153" s="52"/>
      <c r="U153" s="52"/>
      <c r="V153" s="52"/>
      <c r="W153" s="52"/>
      <c r="X153" s="52"/>
      <c r="Y153" s="46" t="str">
        <f t="shared" si="782"/>
        <v/>
      </c>
      <c r="Z153" s="61"/>
      <c r="AA153" s="63"/>
      <c r="AB153" s="63"/>
      <c r="AC153" s="63"/>
      <c r="AD153" s="63"/>
      <c r="AE153" s="63"/>
      <c r="AF153" s="66"/>
      <c r="AG153" s="46" t="str">
        <f t="shared" si="853"/>
        <v/>
      </c>
      <c r="AH153" s="61"/>
      <c r="AI153" s="63"/>
      <c r="AJ153" s="63"/>
      <c r="AK153" s="63"/>
      <c r="AL153" s="63"/>
      <c r="AM153" s="63"/>
      <c r="AN153" s="66"/>
      <c r="AO153" s="46" t="str">
        <f t="shared" si="783"/>
        <v/>
      </c>
      <c r="AP153" s="61"/>
      <c r="AQ153" s="61"/>
      <c r="AR153" s="61"/>
      <c r="AS153" s="63"/>
      <c r="AT153" s="63"/>
      <c r="AU153" s="63"/>
      <c r="AV153" s="66"/>
      <c r="AW153" s="46" t="str">
        <f t="shared" si="784"/>
        <v/>
      </c>
      <c r="AX153" s="61"/>
      <c r="AY153" s="61"/>
      <c r="AZ153" s="61"/>
      <c r="BA153" s="63"/>
      <c r="BB153" s="63"/>
      <c r="BC153" s="63"/>
      <c r="BD153" s="66"/>
      <c r="BE153" s="46" t="str">
        <f t="shared" si="785"/>
        <v/>
      </c>
      <c r="BF153" s="12"/>
      <c r="BG153" s="12"/>
      <c r="BH153" s="12"/>
      <c r="BI153" s="12"/>
      <c r="BJ153" s="12"/>
      <c r="BK153" s="12"/>
      <c r="BL153" s="12"/>
      <c r="BM153" s="46" t="str">
        <f t="shared" si="786"/>
        <v/>
      </c>
      <c r="BN153" s="25">
        <f t="shared" si="716"/>
        <v>0</v>
      </c>
      <c r="BO153" s="50" t="str">
        <f t="shared" si="717"/>
        <v>Average</v>
      </c>
      <c r="BP153" s="20" t="str">
        <f t="shared" si="788"/>
        <v/>
      </c>
      <c r="BQ153" s="20" t="str">
        <f t="shared" si="787"/>
        <v/>
      </c>
      <c r="BR153" s="3"/>
      <c r="BS153" s="3"/>
      <c r="BT153" s="3"/>
      <c r="BU153" s="3"/>
      <c r="BV153" s="3"/>
      <c r="BW153" s="3"/>
    </row>
    <row r="154" spans="1:75" x14ac:dyDescent="0.25">
      <c r="A154" s="271"/>
      <c r="B154" s="267"/>
      <c r="C154" s="268"/>
      <c r="D154" s="50" t="s">
        <v>23</v>
      </c>
      <c r="E154" s="82" t="str">
        <f>IFERROR(AVERAGE(E149:E153),"")</f>
        <v/>
      </c>
      <c r="F154" s="82" t="str">
        <f t="shared" ref="F154" si="1495">IFERROR(AVERAGE(F149:F153),"")</f>
        <v/>
      </c>
      <c r="G154" s="82" t="str">
        <f t="shared" ref="G154" si="1496">IFERROR(AVERAGE(G149:G153),"")</f>
        <v/>
      </c>
      <c r="H154" s="82" t="str">
        <f t="shared" ref="H154" si="1497">IFERROR(AVERAGE(H149:H153),"")</f>
        <v/>
      </c>
      <c r="I154" s="82" t="str">
        <f t="shared" ref="I154" si="1498">IFERROR(AVERAGE(I149:I153),"")</f>
        <v/>
      </c>
      <c r="J154" s="82" t="str">
        <f t="shared" ref="J154" si="1499">IFERROR(AVERAGE(J149:J153),"")</f>
        <v/>
      </c>
      <c r="K154" s="82" t="str">
        <f t="shared" ref="K154" si="1500">IFERROR(AVERAGE(K149:K153),"")</f>
        <v/>
      </c>
      <c r="L154" s="82" t="str">
        <f t="shared" ref="L154" si="1501">IFERROR(AVERAGE(L149:L153),"")</f>
        <v/>
      </c>
      <c r="M154" s="82" t="str">
        <f t="shared" ref="M154" si="1502">IFERROR(AVERAGE(M149:M153),"")</f>
        <v/>
      </c>
      <c r="N154" s="82" t="str">
        <f t="shared" ref="N154" si="1503">IFERROR(AVERAGE(N149:N153),"")</f>
        <v/>
      </c>
      <c r="O154" s="82" t="str">
        <f t="shared" ref="O154" si="1504">IFERROR(AVERAGE(O149:O153),"")</f>
        <v/>
      </c>
      <c r="P154" s="82" t="str">
        <f t="shared" ref="P154" si="1505">IFERROR(AVERAGE(P149:P153),"")</f>
        <v/>
      </c>
      <c r="Q154" s="82" t="str">
        <f t="shared" ref="Q154" si="1506">IFERROR(AVERAGE(Q149:Q153),"")</f>
        <v/>
      </c>
      <c r="R154" s="82" t="str">
        <f t="shared" ref="R154" si="1507">IFERROR(AVERAGE(R149:R153),"")</f>
        <v/>
      </c>
      <c r="S154" s="82" t="str">
        <f t="shared" ref="S154" si="1508">IFERROR(AVERAGE(S149:S153),"")</f>
        <v/>
      </c>
      <c r="T154" s="82" t="str">
        <f t="shared" ref="T154" si="1509">IFERROR(AVERAGE(T149:T153),"")</f>
        <v/>
      </c>
      <c r="U154" s="82" t="str">
        <f t="shared" ref="U154" si="1510">IFERROR(AVERAGE(U149:U153),"")</f>
        <v/>
      </c>
      <c r="V154" s="82" t="str">
        <f t="shared" ref="V154" si="1511">IFERROR(AVERAGE(V149:V153),"")</f>
        <v/>
      </c>
      <c r="W154" s="82" t="str">
        <f t="shared" ref="W154" si="1512">IFERROR(AVERAGE(W149:W153),"")</f>
        <v/>
      </c>
      <c r="X154" s="82" t="str">
        <f t="shared" ref="X154" si="1513">IFERROR(AVERAGE(X149:X153),"")</f>
        <v/>
      </c>
      <c r="Y154" s="82" t="str">
        <f t="shared" ref="Y154" si="1514">IFERROR(AVERAGE(Y149:Y153),"")</f>
        <v/>
      </c>
      <c r="Z154" s="82" t="str">
        <f t="shared" ref="Z154" si="1515">IFERROR(AVERAGE(Z149:Z153),"")</f>
        <v/>
      </c>
      <c r="AA154" s="82" t="str">
        <f t="shared" ref="AA154" si="1516">IFERROR(AVERAGE(AA149:AA153),"")</f>
        <v/>
      </c>
      <c r="AB154" s="82" t="str">
        <f t="shared" ref="AB154" si="1517">IFERROR(AVERAGE(AB149:AB153),"")</f>
        <v/>
      </c>
      <c r="AC154" s="82" t="str">
        <f t="shared" ref="AC154" si="1518">IFERROR(AVERAGE(AC149:AC153),"")</f>
        <v/>
      </c>
      <c r="AD154" s="82" t="str">
        <f t="shared" ref="AD154" si="1519">IFERROR(AVERAGE(AD149:AD153),"")</f>
        <v/>
      </c>
      <c r="AE154" s="82" t="str">
        <f t="shared" ref="AE154" si="1520">IFERROR(AVERAGE(AE149:AE153),"")</f>
        <v/>
      </c>
      <c r="AF154" s="82" t="str">
        <f t="shared" ref="AF154" si="1521">IFERROR(AVERAGE(AF149:AF153),"")</f>
        <v/>
      </c>
      <c r="AG154" s="82" t="str">
        <f t="shared" ref="AG154" si="1522">IFERROR(AVERAGE(AG149:AG153),"")</f>
        <v/>
      </c>
      <c r="AH154" s="82" t="str">
        <f t="shared" ref="AH154" si="1523">IFERROR(AVERAGE(AH149:AH153),"")</f>
        <v/>
      </c>
      <c r="AI154" s="82" t="str">
        <f t="shared" ref="AI154" si="1524">IFERROR(AVERAGE(AI149:AI153),"")</f>
        <v/>
      </c>
      <c r="AJ154" s="82" t="str">
        <f t="shared" ref="AJ154" si="1525">IFERROR(AVERAGE(AJ149:AJ153),"")</f>
        <v/>
      </c>
      <c r="AK154" s="82" t="str">
        <f t="shared" ref="AK154" si="1526">IFERROR(AVERAGE(AK149:AK153),"")</f>
        <v/>
      </c>
      <c r="AL154" s="82" t="str">
        <f t="shared" ref="AL154" si="1527">IFERROR(AVERAGE(AL149:AL153),"")</f>
        <v/>
      </c>
      <c r="AM154" s="82" t="str">
        <f t="shared" ref="AM154" si="1528">IFERROR(AVERAGE(AM149:AM153),"")</f>
        <v/>
      </c>
      <c r="AN154" s="82" t="str">
        <f t="shared" ref="AN154" si="1529">IFERROR(AVERAGE(AN149:AN153),"")</f>
        <v/>
      </c>
      <c r="AO154" s="82" t="str">
        <f t="shared" ref="AO154" si="1530">IFERROR(AVERAGE(AO149:AO153),"")</f>
        <v/>
      </c>
      <c r="AP154" s="82" t="str">
        <f t="shared" ref="AP154" si="1531">IFERROR(AVERAGE(AP149:AP153),"")</f>
        <v/>
      </c>
      <c r="AQ154" s="82" t="str">
        <f t="shared" ref="AQ154" si="1532">IFERROR(AVERAGE(AQ149:AQ153),"")</f>
        <v/>
      </c>
      <c r="AR154" s="82" t="str">
        <f t="shared" ref="AR154" si="1533">IFERROR(AVERAGE(AR149:AR153),"")</f>
        <v/>
      </c>
      <c r="AS154" s="82" t="str">
        <f t="shared" ref="AS154" si="1534">IFERROR(AVERAGE(AS149:AS153),"")</f>
        <v/>
      </c>
      <c r="AT154" s="82" t="str">
        <f t="shared" ref="AT154" si="1535">IFERROR(AVERAGE(AT149:AT153),"")</f>
        <v/>
      </c>
      <c r="AU154" s="82" t="str">
        <f t="shared" ref="AU154" si="1536">IFERROR(AVERAGE(AU149:AU153),"")</f>
        <v/>
      </c>
      <c r="AV154" s="82" t="str">
        <f t="shared" ref="AV154" si="1537">IFERROR(AVERAGE(AV149:AV153),"")</f>
        <v/>
      </c>
      <c r="AW154" s="82" t="str">
        <f t="shared" ref="AW154" si="1538">IFERROR(AVERAGE(AW149:AW153),"")</f>
        <v/>
      </c>
      <c r="AX154" s="82" t="str">
        <f t="shared" ref="AX154" si="1539">IFERROR(AVERAGE(AX149:AX153),"")</f>
        <v/>
      </c>
      <c r="AY154" s="82" t="str">
        <f t="shared" ref="AY154" si="1540">IFERROR(AVERAGE(AY149:AY153),"")</f>
        <v/>
      </c>
      <c r="AZ154" s="82" t="str">
        <f t="shared" ref="AZ154" si="1541">IFERROR(AVERAGE(AZ149:AZ153),"")</f>
        <v/>
      </c>
      <c r="BA154" s="82" t="str">
        <f t="shared" ref="BA154" si="1542">IFERROR(AVERAGE(BA149:BA153),"")</f>
        <v/>
      </c>
      <c r="BB154" s="82" t="str">
        <f t="shared" ref="BB154" si="1543">IFERROR(AVERAGE(BB149:BB153),"")</f>
        <v/>
      </c>
      <c r="BC154" s="82" t="str">
        <f t="shared" ref="BC154" si="1544">IFERROR(AVERAGE(BC149:BC153),"")</f>
        <v/>
      </c>
      <c r="BD154" s="82" t="str">
        <f t="shared" ref="BD154" si="1545">IFERROR(AVERAGE(BD149:BD153),"")</f>
        <v/>
      </c>
      <c r="BE154" s="82" t="str">
        <f t="shared" ref="BE154" si="1546">IFERROR(AVERAGE(BE149:BE153),"")</f>
        <v/>
      </c>
      <c r="BF154" s="82" t="str">
        <f t="shared" ref="BF154" si="1547">IFERROR(AVERAGE(BF149:BF153),"")</f>
        <v/>
      </c>
      <c r="BG154" s="82" t="str">
        <f t="shared" ref="BG154" si="1548">IFERROR(AVERAGE(BG149:BG153),"")</f>
        <v/>
      </c>
      <c r="BH154" s="82" t="str">
        <f t="shared" ref="BH154" si="1549">IFERROR(AVERAGE(BH149:BH153),"")</f>
        <v/>
      </c>
      <c r="BI154" s="82" t="str">
        <f t="shared" ref="BI154" si="1550">IFERROR(AVERAGE(BI149:BI153),"")</f>
        <v/>
      </c>
      <c r="BJ154" s="82" t="str">
        <f t="shared" ref="BJ154" si="1551">IFERROR(AVERAGE(BJ149:BJ153),"")</f>
        <v/>
      </c>
      <c r="BK154" s="82" t="str">
        <f t="shared" ref="BK154" si="1552">IFERROR(AVERAGE(BK149:BK153),"")</f>
        <v/>
      </c>
      <c r="BL154" s="82" t="str">
        <f t="shared" ref="BL154" si="1553">IFERROR(AVERAGE(BL149:BL153),"")</f>
        <v/>
      </c>
      <c r="BM154" s="82" t="str">
        <f t="shared" ref="BM154" si="1554">IFERROR(AVERAGE(BM149:BM153),"")</f>
        <v/>
      </c>
      <c r="BN154" s="82">
        <f t="shared" ref="BN154" si="1555">IFERROR(AVERAGE(BN149:BN153),"")</f>
        <v>0</v>
      </c>
      <c r="BO154" s="82" t="str">
        <f t="shared" ref="BO154" si="1556">IFERROR(AVERAGE(BO149:BO153),"")</f>
        <v/>
      </c>
      <c r="BP154" s="82" t="str">
        <f t="shared" ref="BP154" si="1557">IFERROR(AVERAGE(BP149:BP153),"")</f>
        <v/>
      </c>
      <c r="BQ154" s="82" t="str">
        <f t="shared" ref="BQ154" si="1558">IFERROR(AVERAGE(BQ149:BQ153),"")</f>
        <v/>
      </c>
      <c r="BR154" s="2"/>
      <c r="BS154" s="2"/>
      <c r="BT154" s="2"/>
      <c r="BU154" s="2"/>
      <c r="BV154" s="2"/>
      <c r="BW154" s="2"/>
    </row>
    <row r="155" spans="1:75" x14ac:dyDescent="0.25">
      <c r="A155" s="271"/>
      <c r="B155" s="267"/>
      <c r="C155" s="266">
        <v>10</v>
      </c>
      <c r="D155" s="51">
        <v>1</v>
      </c>
      <c r="E155" s="61"/>
      <c r="F155" s="63"/>
      <c r="G155" s="63"/>
      <c r="H155" s="63"/>
      <c r="I155" s="63"/>
      <c r="J155" s="63"/>
      <c r="K155" s="14"/>
      <c r="L155" s="14"/>
      <c r="M155" s="14"/>
      <c r="N155" s="14"/>
      <c r="O155" s="14"/>
      <c r="P155" s="14"/>
      <c r="Q155" s="14"/>
      <c r="R155" s="52"/>
      <c r="S155" s="52"/>
      <c r="T155" s="52"/>
      <c r="U155" s="52"/>
      <c r="V155" s="52"/>
      <c r="W155" s="52"/>
      <c r="X155" s="52"/>
      <c r="Y155" s="46" t="str">
        <f t="shared" si="782"/>
        <v/>
      </c>
      <c r="Z155" s="62"/>
      <c r="AA155" s="64"/>
      <c r="AB155" s="64"/>
      <c r="AC155" s="64"/>
      <c r="AD155" s="64"/>
      <c r="AE155" s="64"/>
      <c r="AF155" s="67"/>
      <c r="AG155" s="46" t="str">
        <f t="shared" si="853"/>
        <v/>
      </c>
      <c r="AH155" s="61"/>
      <c r="AI155" s="63"/>
      <c r="AJ155" s="63"/>
      <c r="AK155" s="63"/>
      <c r="AL155" s="63"/>
      <c r="AM155" s="63"/>
      <c r="AN155" s="66"/>
      <c r="AO155" s="46" t="str">
        <f t="shared" si="783"/>
        <v/>
      </c>
      <c r="AP155" s="61"/>
      <c r="AQ155" s="61"/>
      <c r="AR155" s="61"/>
      <c r="AS155" s="63"/>
      <c r="AT155" s="63"/>
      <c r="AU155" s="63"/>
      <c r="AV155" s="66"/>
      <c r="AW155" s="46" t="str">
        <f t="shared" si="784"/>
        <v/>
      </c>
      <c r="AX155" s="61"/>
      <c r="AY155" s="61"/>
      <c r="AZ155" s="61"/>
      <c r="BA155" s="63"/>
      <c r="BB155" s="63"/>
      <c r="BC155" s="63"/>
      <c r="BD155" s="66"/>
      <c r="BE155" s="46" t="str">
        <f t="shared" si="785"/>
        <v/>
      </c>
      <c r="BF155" s="12"/>
      <c r="BG155" s="12"/>
      <c r="BH155" s="12"/>
      <c r="BI155" s="12"/>
      <c r="BJ155" s="12"/>
      <c r="BK155" s="12"/>
      <c r="BL155" s="12"/>
      <c r="BM155" s="46" t="str">
        <f t="shared" si="786"/>
        <v/>
      </c>
      <c r="BN155" s="25">
        <f t="shared" si="716"/>
        <v>0</v>
      </c>
      <c r="BO155" s="50" t="str">
        <f t="shared" si="717"/>
        <v>Average</v>
      </c>
      <c r="BP155" s="20" t="str">
        <f t="shared" si="788"/>
        <v/>
      </c>
      <c r="BQ155" s="20" t="str">
        <f t="shared" si="787"/>
        <v/>
      </c>
      <c r="BR155" s="3"/>
      <c r="BS155" s="3"/>
      <c r="BT155" s="3"/>
      <c r="BU155" s="3"/>
      <c r="BV155" s="3"/>
      <c r="BW155" s="3"/>
    </row>
    <row r="156" spans="1:75" x14ac:dyDescent="0.25">
      <c r="A156" s="271"/>
      <c r="B156" s="267"/>
      <c r="C156" s="267"/>
      <c r="D156" s="51">
        <v>2</v>
      </c>
      <c r="E156" s="62"/>
      <c r="F156" s="64"/>
      <c r="G156" s="64"/>
      <c r="H156" s="64"/>
      <c r="I156" s="64"/>
      <c r="J156" s="64"/>
      <c r="K156" s="14"/>
      <c r="L156" s="14"/>
      <c r="M156" s="14"/>
      <c r="N156" s="14"/>
      <c r="O156" s="14"/>
      <c r="P156" s="14"/>
      <c r="Q156" s="14"/>
      <c r="R156" s="52"/>
      <c r="S156" s="52"/>
      <c r="T156" s="52"/>
      <c r="U156" s="52"/>
      <c r="V156" s="52"/>
      <c r="W156" s="52"/>
      <c r="X156" s="52"/>
      <c r="Y156" s="46" t="str">
        <f t="shared" si="782"/>
        <v/>
      </c>
      <c r="Z156" s="61"/>
      <c r="AA156" s="63"/>
      <c r="AB156" s="63"/>
      <c r="AC156" s="63"/>
      <c r="AD156" s="63"/>
      <c r="AE156" s="63"/>
      <c r="AF156" s="66"/>
      <c r="AG156" s="46" t="str">
        <f t="shared" si="853"/>
        <v/>
      </c>
      <c r="AH156" s="62"/>
      <c r="AI156" s="64"/>
      <c r="AJ156" s="64"/>
      <c r="AK156" s="64"/>
      <c r="AL156" s="64"/>
      <c r="AM156" s="64"/>
      <c r="AN156" s="67"/>
      <c r="AO156" s="46" t="str">
        <f t="shared" si="783"/>
        <v/>
      </c>
      <c r="AP156" s="62"/>
      <c r="AQ156" s="62"/>
      <c r="AR156" s="62"/>
      <c r="AS156" s="64"/>
      <c r="AT156" s="64"/>
      <c r="AU156" s="64"/>
      <c r="AV156" s="67"/>
      <c r="AW156" s="46" t="str">
        <f t="shared" si="784"/>
        <v/>
      </c>
      <c r="AX156" s="61"/>
      <c r="AY156" s="61"/>
      <c r="AZ156" s="61"/>
      <c r="BA156" s="63"/>
      <c r="BB156" s="63"/>
      <c r="BC156" s="63"/>
      <c r="BD156" s="66"/>
      <c r="BE156" s="46" t="str">
        <f t="shared" si="785"/>
        <v/>
      </c>
      <c r="BF156" s="12"/>
      <c r="BG156" s="12"/>
      <c r="BH156" s="12"/>
      <c r="BI156" s="12"/>
      <c r="BJ156" s="12"/>
      <c r="BK156" s="12"/>
      <c r="BL156" s="12"/>
      <c r="BM156" s="46" t="str">
        <f t="shared" si="786"/>
        <v/>
      </c>
      <c r="BN156" s="25">
        <f t="shared" si="716"/>
        <v>0</v>
      </c>
      <c r="BO156" s="50" t="str">
        <f t="shared" si="717"/>
        <v>Average</v>
      </c>
      <c r="BP156" s="20" t="str">
        <f t="shared" si="788"/>
        <v/>
      </c>
      <c r="BQ156" s="20" t="str">
        <f t="shared" si="787"/>
        <v/>
      </c>
      <c r="BR156" s="3"/>
      <c r="BS156" s="3"/>
      <c r="BT156" s="3"/>
      <c r="BU156" s="3"/>
      <c r="BV156" s="3"/>
      <c r="BW156" s="3"/>
    </row>
    <row r="157" spans="1:75" x14ac:dyDescent="0.25">
      <c r="A157" s="271"/>
      <c r="B157" s="267"/>
      <c r="C157" s="267"/>
      <c r="D157" s="51">
        <v>3</v>
      </c>
      <c r="E157" s="61"/>
      <c r="F157" s="63"/>
      <c r="G157" s="63"/>
      <c r="H157" s="63"/>
      <c r="I157" s="63"/>
      <c r="J157" s="63"/>
      <c r="K157" s="14"/>
      <c r="L157" s="14"/>
      <c r="M157" s="14"/>
      <c r="N157" s="14"/>
      <c r="O157" s="14"/>
      <c r="P157" s="14"/>
      <c r="Q157" s="14"/>
      <c r="R157" s="52"/>
      <c r="S157" s="52"/>
      <c r="T157" s="52"/>
      <c r="U157" s="52"/>
      <c r="V157" s="52"/>
      <c r="W157" s="52"/>
      <c r="X157" s="52"/>
      <c r="Y157" s="46" t="str">
        <f t="shared" si="782"/>
        <v/>
      </c>
      <c r="Z157" s="62"/>
      <c r="AA157" s="64"/>
      <c r="AB157" s="64"/>
      <c r="AC157" s="64"/>
      <c r="AD157" s="64"/>
      <c r="AE157" s="64"/>
      <c r="AF157" s="67"/>
      <c r="AG157" s="46" t="str">
        <f t="shared" si="853"/>
        <v/>
      </c>
      <c r="AH157" s="61"/>
      <c r="AI157" s="63"/>
      <c r="AJ157" s="63"/>
      <c r="AK157" s="63"/>
      <c r="AL157" s="63"/>
      <c r="AM157" s="63"/>
      <c r="AN157" s="66"/>
      <c r="AO157" s="46" t="str">
        <f t="shared" si="783"/>
        <v/>
      </c>
      <c r="AP157" s="8"/>
      <c r="AQ157" s="8"/>
      <c r="AR157" s="8"/>
      <c r="AS157" s="8"/>
      <c r="AT157" s="8"/>
      <c r="AU157" s="8"/>
      <c r="AV157" s="8"/>
      <c r="AW157" s="46" t="str">
        <f t="shared" si="784"/>
        <v/>
      </c>
      <c r="AX157" s="62"/>
      <c r="AY157" s="62"/>
      <c r="AZ157" s="62"/>
      <c r="BA157" s="64"/>
      <c r="BB157" s="64"/>
      <c r="BC157" s="64"/>
      <c r="BD157" s="67"/>
      <c r="BE157" s="46" t="str">
        <f t="shared" si="785"/>
        <v/>
      </c>
      <c r="BF157" s="12"/>
      <c r="BG157" s="12"/>
      <c r="BH157" s="12"/>
      <c r="BI157" s="12"/>
      <c r="BJ157" s="12"/>
      <c r="BK157" s="12"/>
      <c r="BL157" s="12"/>
      <c r="BM157" s="46" t="str">
        <f t="shared" si="786"/>
        <v/>
      </c>
      <c r="BN157" s="25">
        <f t="shared" si="716"/>
        <v>0</v>
      </c>
      <c r="BO157" s="50" t="str">
        <f t="shared" si="717"/>
        <v>Average</v>
      </c>
      <c r="BP157" s="20" t="str">
        <f t="shared" si="788"/>
        <v/>
      </c>
      <c r="BQ157" s="20" t="str">
        <f t="shared" si="787"/>
        <v/>
      </c>
      <c r="BR157" s="3"/>
      <c r="BS157" s="3"/>
      <c r="BT157" s="3"/>
      <c r="BU157" s="3"/>
      <c r="BV157" s="3"/>
      <c r="BW157" s="3"/>
    </row>
    <row r="158" spans="1:75" x14ac:dyDescent="0.25">
      <c r="A158" s="271"/>
      <c r="B158" s="267"/>
      <c r="C158" s="267"/>
      <c r="D158" s="51">
        <v>4</v>
      </c>
      <c r="E158" s="62"/>
      <c r="F158" s="64"/>
      <c r="G158" s="64"/>
      <c r="H158" s="64"/>
      <c r="I158" s="64"/>
      <c r="J158" s="64"/>
      <c r="K158" s="14"/>
      <c r="L158" s="14"/>
      <c r="M158" s="14"/>
      <c r="N158" s="14"/>
      <c r="O158" s="14"/>
      <c r="P158" s="14"/>
      <c r="Q158" s="14"/>
      <c r="R158" s="52"/>
      <c r="S158" s="52"/>
      <c r="T158" s="52"/>
      <c r="U158" s="52"/>
      <c r="V158" s="52"/>
      <c r="W158" s="52"/>
      <c r="X158" s="52"/>
      <c r="Y158" s="46" t="str">
        <f t="shared" ref="Y158:Y234" si="1559">IF(OR(ISBLANK(R158), ISBLANK(BN158)), "", 100*((R158-BN158)/BN158))</f>
        <v/>
      </c>
      <c r="Z158" s="61"/>
      <c r="AA158" s="63"/>
      <c r="AB158" s="63"/>
      <c r="AC158" s="63"/>
      <c r="AD158" s="63"/>
      <c r="AE158" s="63"/>
      <c r="AF158" s="66"/>
      <c r="AG158" s="46" t="str">
        <f t="shared" si="853"/>
        <v/>
      </c>
      <c r="AH158" s="62"/>
      <c r="AI158" s="64"/>
      <c r="AJ158" s="64"/>
      <c r="AK158" s="64"/>
      <c r="AL158" s="64"/>
      <c r="AM158" s="64"/>
      <c r="AN158" s="67"/>
      <c r="AO158" s="46" t="str">
        <f t="shared" ref="AO158:AO234" si="1560">IF(OR(ISBLANK(AH158), ISBLANK(BN158)), "", 100*((AH158-BN158)/BN158))</f>
        <v/>
      </c>
      <c r="AP158" s="61"/>
      <c r="AQ158" s="61"/>
      <c r="AR158" s="61"/>
      <c r="AS158" s="63"/>
      <c r="AT158" s="63"/>
      <c r="AU158" s="63"/>
      <c r="AV158" s="66"/>
      <c r="AW158" s="46" t="str">
        <f t="shared" ref="AW158:AW234" si="1561">IF(OR(ISBLANK(AP158), ISBLANK(BN158)), "", 100*((AP158-BN158)/BN158))</f>
        <v/>
      </c>
      <c r="AX158" s="61"/>
      <c r="AY158" s="61"/>
      <c r="AZ158" s="61"/>
      <c r="BA158" s="63"/>
      <c r="BB158" s="63"/>
      <c r="BC158" s="63"/>
      <c r="BD158" s="66"/>
      <c r="BE158" s="46" t="str">
        <f t="shared" ref="BE158:BE234" si="1562">IF(OR(ISBLANK(AX158), ISBLANK(BN158)), "", 100*((AX158-BN158)/BN158))</f>
        <v/>
      </c>
      <c r="BF158" s="12"/>
      <c r="BG158" s="12"/>
      <c r="BH158" s="12"/>
      <c r="BI158" s="12"/>
      <c r="BJ158" s="12"/>
      <c r="BK158" s="12"/>
      <c r="BL158" s="12"/>
      <c r="BM158" s="46" t="str">
        <f t="shared" ref="BM158:BM234" si="1563">IF(OR(ISBLANK(BF158), ISBLANK(BV158)), "", 100*((BF158-BV158)/BV158))</f>
        <v/>
      </c>
      <c r="BN158" s="25">
        <f t="shared" ref="BN158:BN235" si="1564">MIN(E158,K158,R158,Z158,AH158,AP158,AX158,BF158)</f>
        <v>0</v>
      </c>
      <c r="BO158" s="50" t="str">
        <f t="shared" ref="BO158:BO235" si="1565">IF(BN158=E158, $E$2, IF(BN158=K158, $K$2, IF(BN158=R158, $R$2, IF(BN158=Z158, $Z$2, IF(BN158=AH158, $AH$2, IF(BN158=AP158, $AP$2, IF(BN158=AX158, $AX$2, $BF$2)))))))</f>
        <v>Average</v>
      </c>
      <c r="BP158" s="20" t="str">
        <f t="shared" si="788"/>
        <v/>
      </c>
      <c r="BQ158" s="20" t="str">
        <f t="shared" ref="BQ158:BQ234" si="1566">IF(OR(ISBLANK(Z158), ISBLANK(K158)), "", IFERROR(((Z158-K158)/K158)*100, ""))</f>
        <v/>
      </c>
      <c r="BR158" s="3"/>
      <c r="BS158" s="3"/>
      <c r="BT158" s="3"/>
      <c r="BU158" s="3"/>
      <c r="BV158" s="3"/>
      <c r="BW158" s="3"/>
    </row>
    <row r="159" spans="1:75" x14ac:dyDescent="0.25">
      <c r="A159" s="271"/>
      <c r="B159" s="267"/>
      <c r="C159" s="267"/>
      <c r="D159" s="51">
        <v>5</v>
      </c>
      <c r="E159" s="61"/>
      <c r="F159" s="63"/>
      <c r="G159" s="63"/>
      <c r="H159" s="63"/>
      <c r="I159" s="63"/>
      <c r="J159" s="63"/>
      <c r="K159" s="14"/>
      <c r="L159" s="14"/>
      <c r="M159" s="14"/>
      <c r="N159" s="14"/>
      <c r="O159" s="14"/>
      <c r="P159" s="14"/>
      <c r="Q159" s="14"/>
      <c r="R159" s="52"/>
      <c r="S159" s="52"/>
      <c r="T159" s="52"/>
      <c r="U159" s="52"/>
      <c r="V159" s="52"/>
      <c r="W159" s="52"/>
      <c r="X159" s="52"/>
      <c r="Y159" s="46" t="str">
        <f t="shared" si="1559"/>
        <v/>
      </c>
      <c r="Z159" s="62"/>
      <c r="AA159" s="64"/>
      <c r="AB159" s="64"/>
      <c r="AC159" s="64"/>
      <c r="AD159" s="64"/>
      <c r="AE159" s="64"/>
      <c r="AF159" s="67"/>
      <c r="AG159" s="46" t="str">
        <f t="shared" si="853"/>
        <v/>
      </c>
      <c r="AH159" s="61"/>
      <c r="AI159" s="63"/>
      <c r="AJ159" s="63"/>
      <c r="AK159" s="63"/>
      <c r="AL159" s="63"/>
      <c r="AM159" s="63"/>
      <c r="AN159" s="66"/>
      <c r="AO159" s="46" t="str">
        <f t="shared" si="1560"/>
        <v/>
      </c>
      <c r="AP159" s="62"/>
      <c r="AQ159" s="62"/>
      <c r="AR159" s="62"/>
      <c r="AS159" s="64"/>
      <c r="AT159" s="64"/>
      <c r="AU159" s="64"/>
      <c r="AV159" s="67"/>
      <c r="AW159" s="46" t="str">
        <f t="shared" si="1561"/>
        <v/>
      </c>
      <c r="AX159" s="62"/>
      <c r="AY159" s="62"/>
      <c r="AZ159" s="62"/>
      <c r="BA159" s="64"/>
      <c r="BB159" s="64"/>
      <c r="BC159" s="64"/>
      <c r="BD159" s="67"/>
      <c r="BE159" s="46" t="str">
        <f t="shared" si="1562"/>
        <v/>
      </c>
      <c r="BF159" s="12"/>
      <c r="BG159" s="12"/>
      <c r="BH159" s="12"/>
      <c r="BI159" s="12"/>
      <c r="BJ159" s="12"/>
      <c r="BK159" s="12"/>
      <c r="BL159" s="12"/>
      <c r="BM159" s="46" t="str">
        <f t="shared" si="1563"/>
        <v/>
      </c>
      <c r="BN159" s="25">
        <f t="shared" si="1564"/>
        <v>0</v>
      </c>
      <c r="BO159" s="50" t="str">
        <f t="shared" si="1565"/>
        <v>Average</v>
      </c>
      <c r="BP159" s="20" t="str">
        <f t="shared" ref="BP159:BP235" si="1567">IF(OR(ISBLANK(E159), ISBLANK(Z159)), "", IFERROR(((E159-Z159)/E159)*100, ""))</f>
        <v/>
      </c>
      <c r="BQ159" s="20" t="str">
        <f t="shared" si="1566"/>
        <v/>
      </c>
      <c r="BR159" s="3"/>
      <c r="BS159" s="3"/>
      <c r="BT159" s="3"/>
      <c r="BU159" s="3"/>
      <c r="BV159" s="3"/>
      <c r="BW159" s="3"/>
    </row>
    <row r="160" spans="1:75" x14ac:dyDescent="0.25">
      <c r="A160" s="271"/>
      <c r="B160" s="267"/>
      <c r="C160" s="268"/>
      <c r="D160" s="50" t="s">
        <v>23</v>
      </c>
      <c r="E160" s="82" t="str">
        <f>IFERROR(AVERAGE(E155:E159),"")</f>
        <v/>
      </c>
      <c r="F160" s="82" t="str">
        <f t="shared" ref="F160" si="1568">IFERROR(AVERAGE(F155:F159),"")</f>
        <v/>
      </c>
      <c r="G160" s="82" t="str">
        <f t="shared" ref="G160" si="1569">IFERROR(AVERAGE(G155:G159),"")</f>
        <v/>
      </c>
      <c r="H160" s="82" t="str">
        <f t="shared" ref="H160" si="1570">IFERROR(AVERAGE(H155:H159),"")</f>
        <v/>
      </c>
      <c r="I160" s="82" t="str">
        <f t="shared" ref="I160" si="1571">IFERROR(AVERAGE(I155:I159),"")</f>
        <v/>
      </c>
      <c r="J160" s="82" t="str">
        <f t="shared" ref="J160" si="1572">IFERROR(AVERAGE(J155:J159),"")</f>
        <v/>
      </c>
      <c r="K160" s="82" t="str">
        <f t="shared" ref="K160" si="1573">IFERROR(AVERAGE(K155:K159),"")</f>
        <v/>
      </c>
      <c r="L160" s="82" t="str">
        <f t="shared" ref="L160" si="1574">IFERROR(AVERAGE(L155:L159),"")</f>
        <v/>
      </c>
      <c r="M160" s="82" t="str">
        <f t="shared" ref="M160" si="1575">IFERROR(AVERAGE(M155:M159),"")</f>
        <v/>
      </c>
      <c r="N160" s="82" t="str">
        <f t="shared" ref="N160" si="1576">IFERROR(AVERAGE(N155:N159),"")</f>
        <v/>
      </c>
      <c r="O160" s="82" t="str">
        <f t="shared" ref="O160" si="1577">IFERROR(AVERAGE(O155:O159),"")</f>
        <v/>
      </c>
      <c r="P160" s="82" t="str">
        <f t="shared" ref="P160" si="1578">IFERROR(AVERAGE(P155:P159),"")</f>
        <v/>
      </c>
      <c r="Q160" s="82" t="str">
        <f t="shared" ref="Q160" si="1579">IFERROR(AVERAGE(Q155:Q159),"")</f>
        <v/>
      </c>
      <c r="R160" s="82" t="str">
        <f t="shared" ref="R160" si="1580">IFERROR(AVERAGE(R155:R159),"")</f>
        <v/>
      </c>
      <c r="S160" s="82" t="str">
        <f t="shared" ref="S160" si="1581">IFERROR(AVERAGE(S155:S159),"")</f>
        <v/>
      </c>
      <c r="T160" s="82" t="str">
        <f t="shared" ref="T160" si="1582">IFERROR(AVERAGE(T155:T159),"")</f>
        <v/>
      </c>
      <c r="U160" s="82" t="str">
        <f t="shared" ref="U160" si="1583">IFERROR(AVERAGE(U155:U159),"")</f>
        <v/>
      </c>
      <c r="V160" s="82" t="str">
        <f t="shared" ref="V160" si="1584">IFERROR(AVERAGE(V155:V159),"")</f>
        <v/>
      </c>
      <c r="W160" s="82" t="str">
        <f t="shared" ref="W160" si="1585">IFERROR(AVERAGE(W155:W159),"")</f>
        <v/>
      </c>
      <c r="X160" s="82" t="str">
        <f t="shared" ref="X160" si="1586">IFERROR(AVERAGE(X155:X159),"")</f>
        <v/>
      </c>
      <c r="Y160" s="82" t="str">
        <f t="shared" ref="Y160" si="1587">IFERROR(AVERAGE(Y155:Y159),"")</f>
        <v/>
      </c>
      <c r="Z160" s="82" t="str">
        <f t="shared" ref="Z160" si="1588">IFERROR(AVERAGE(Z155:Z159),"")</f>
        <v/>
      </c>
      <c r="AA160" s="82" t="str">
        <f t="shared" ref="AA160" si="1589">IFERROR(AVERAGE(AA155:AA159),"")</f>
        <v/>
      </c>
      <c r="AB160" s="82" t="str">
        <f t="shared" ref="AB160" si="1590">IFERROR(AVERAGE(AB155:AB159),"")</f>
        <v/>
      </c>
      <c r="AC160" s="82" t="str">
        <f t="shared" ref="AC160" si="1591">IFERROR(AVERAGE(AC155:AC159),"")</f>
        <v/>
      </c>
      <c r="AD160" s="82" t="str">
        <f t="shared" ref="AD160" si="1592">IFERROR(AVERAGE(AD155:AD159),"")</f>
        <v/>
      </c>
      <c r="AE160" s="82" t="str">
        <f t="shared" ref="AE160" si="1593">IFERROR(AVERAGE(AE155:AE159),"")</f>
        <v/>
      </c>
      <c r="AF160" s="82" t="str">
        <f t="shared" ref="AF160" si="1594">IFERROR(AVERAGE(AF155:AF159),"")</f>
        <v/>
      </c>
      <c r="AG160" s="82" t="str">
        <f t="shared" ref="AG160" si="1595">IFERROR(AVERAGE(AG155:AG159),"")</f>
        <v/>
      </c>
      <c r="AH160" s="82" t="str">
        <f t="shared" ref="AH160" si="1596">IFERROR(AVERAGE(AH155:AH159),"")</f>
        <v/>
      </c>
      <c r="AI160" s="82" t="str">
        <f t="shared" ref="AI160" si="1597">IFERROR(AVERAGE(AI155:AI159),"")</f>
        <v/>
      </c>
      <c r="AJ160" s="82" t="str">
        <f t="shared" ref="AJ160" si="1598">IFERROR(AVERAGE(AJ155:AJ159),"")</f>
        <v/>
      </c>
      <c r="AK160" s="82" t="str">
        <f t="shared" ref="AK160" si="1599">IFERROR(AVERAGE(AK155:AK159),"")</f>
        <v/>
      </c>
      <c r="AL160" s="82" t="str">
        <f t="shared" ref="AL160" si="1600">IFERROR(AVERAGE(AL155:AL159),"")</f>
        <v/>
      </c>
      <c r="AM160" s="82" t="str">
        <f t="shared" ref="AM160" si="1601">IFERROR(AVERAGE(AM155:AM159),"")</f>
        <v/>
      </c>
      <c r="AN160" s="82" t="str">
        <f t="shared" ref="AN160" si="1602">IFERROR(AVERAGE(AN155:AN159),"")</f>
        <v/>
      </c>
      <c r="AO160" s="82" t="str">
        <f t="shared" ref="AO160" si="1603">IFERROR(AVERAGE(AO155:AO159),"")</f>
        <v/>
      </c>
      <c r="AP160" s="82" t="str">
        <f t="shared" ref="AP160" si="1604">IFERROR(AVERAGE(AP155:AP159),"")</f>
        <v/>
      </c>
      <c r="AQ160" s="82" t="str">
        <f t="shared" ref="AQ160" si="1605">IFERROR(AVERAGE(AQ155:AQ159),"")</f>
        <v/>
      </c>
      <c r="AR160" s="82" t="str">
        <f t="shared" ref="AR160" si="1606">IFERROR(AVERAGE(AR155:AR159),"")</f>
        <v/>
      </c>
      <c r="AS160" s="82" t="str">
        <f t="shared" ref="AS160" si="1607">IFERROR(AVERAGE(AS155:AS159),"")</f>
        <v/>
      </c>
      <c r="AT160" s="82" t="str">
        <f t="shared" ref="AT160" si="1608">IFERROR(AVERAGE(AT155:AT159),"")</f>
        <v/>
      </c>
      <c r="AU160" s="82" t="str">
        <f t="shared" ref="AU160" si="1609">IFERROR(AVERAGE(AU155:AU159),"")</f>
        <v/>
      </c>
      <c r="AV160" s="82" t="str">
        <f t="shared" ref="AV160" si="1610">IFERROR(AVERAGE(AV155:AV159),"")</f>
        <v/>
      </c>
      <c r="AW160" s="82" t="str">
        <f t="shared" ref="AW160" si="1611">IFERROR(AVERAGE(AW155:AW159),"")</f>
        <v/>
      </c>
      <c r="AX160" s="82" t="str">
        <f t="shared" ref="AX160" si="1612">IFERROR(AVERAGE(AX155:AX159),"")</f>
        <v/>
      </c>
      <c r="AY160" s="82" t="str">
        <f t="shared" ref="AY160" si="1613">IFERROR(AVERAGE(AY155:AY159),"")</f>
        <v/>
      </c>
      <c r="AZ160" s="82" t="str">
        <f t="shared" ref="AZ160" si="1614">IFERROR(AVERAGE(AZ155:AZ159),"")</f>
        <v/>
      </c>
      <c r="BA160" s="82" t="str">
        <f t="shared" ref="BA160" si="1615">IFERROR(AVERAGE(BA155:BA159),"")</f>
        <v/>
      </c>
      <c r="BB160" s="82" t="str">
        <f t="shared" ref="BB160" si="1616">IFERROR(AVERAGE(BB155:BB159),"")</f>
        <v/>
      </c>
      <c r="BC160" s="82" t="str">
        <f t="shared" ref="BC160" si="1617">IFERROR(AVERAGE(BC155:BC159),"")</f>
        <v/>
      </c>
      <c r="BD160" s="82" t="str">
        <f t="shared" ref="BD160" si="1618">IFERROR(AVERAGE(BD155:BD159),"")</f>
        <v/>
      </c>
      <c r="BE160" s="82" t="str">
        <f t="shared" ref="BE160" si="1619">IFERROR(AVERAGE(BE155:BE159),"")</f>
        <v/>
      </c>
      <c r="BF160" s="82" t="str">
        <f t="shared" ref="BF160" si="1620">IFERROR(AVERAGE(BF155:BF159),"")</f>
        <v/>
      </c>
      <c r="BG160" s="82" t="str">
        <f t="shared" ref="BG160" si="1621">IFERROR(AVERAGE(BG155:BG159),"")</f>
        <v/>
      </c>
      <c r="BH160" s="82" t="str">
        <f t="shared" ref="BH160" si="1622">IFERROR(AVERAGE(BH155:BH159),"")</f>
        <v/>
      </c>
      <c r="BI160" s="82" t="str">
        <f t="shared" ref="BI160" si="1623">IFERROR(AVERAGE(BI155:BI159),"")</f>
        <v/>
      </c>
      <c r="BJ160" s="82" t="str">
        <f t="shared" ref="BJ160" si="1624">IFERROR(AVERAGE(BJ155:BJ159),"")</f>
        <v/>
      </c>
      <c r="BK160" s="82" t="str">
        <f t="shared" ref="BK160" si="1625">IFERROR(AVERAGE(BK155:BK159),"")</f>
        <v/>
      </c>
      <c r="BL160" s="82" t="str">
        <f t="shared" ref="BL160" si="1626">IFERROR(AVERAGE(BL155:BL159),"")</f>
        <v/>
      </c>
      <c r="BM160" s="82" t="str">
        <f t="shared" ref="BM160" si="1627">IFERROR(AVERAGE(BM155:BM159),"")</f>
        <v/>
      </c>
      <c r="BN160" s="82">
        <f t="shared" ref="BN160" si="1628">IFERROR(AVERAGE(BN155:BN159),"")</f>
        <v>0</v>
      </c>
      <c r="BO160" s="82" t="str">
        <f t="shared" ref="BO160" si="1629">IFERROR(AVERAGE(BO155:BO159),"")</f>
        <v/>
      </c>
      <c r="BP160" s="82" t="str">
        <f t="shared" ref="BP160" si="1630">IFERROR(AVERAGE(BP155:BP159),"")</f>
        <v/>
      </c>
      <c r="BQ160" s="82" t="str">
        <f t="shared" ref="BQ160" si="1631">IFERROR(AVERAGE(BQ155:BQ159),"")</f>
        <v/>
      </c>
      <c r="BR160" s="2"/>
      <c r="BS160" s="2"/>
      <c r="BT160" s="2"/>
      <c r="BU160" s="2"/>
      <c r="BV160" s="2"/>
      <c r="BW160" s="2"/>
    </row>
    <row r="161" spans="1:75" x14ac:dyDescent="0.25">
      <c r="A161" s="271"/>
      <c r="B161" s="267"/>
      <c r="C161" s="266">
        <v>15</v>
      </c>
      <c r="D161" s="51">
        <v>1</v>
      </c>
      <c r="E161" s="62"/>
      <c r="F161" s="64"/>
      <c r="G161" s="64"/>
      <c r="H161" s="64"/>
      <c r="I161" s="64"/>
      <c r="J161" s="64"/>
      <c r="K161" s="14"/>
      <c r="L161" s="14"/>
      <c r="M161" s="14"/>
      <c r="N161" s="14"/>
      <c r="O161" s="14"/>
      <c r="P161" s="14"/>
      <c r="Q161" s="14"/>
      <c r="R161" s="52"/>
      <c r="S161" s="52"/>
      <c r="T161" s="52"/>
      <c r="U161" s="52"/>
      <c r="V161" s="52"/>
      <c r="W161" s="52"/>
      <c r="X161" s="52"/>
      <c r="Y161" s="46" t="str">
        <f t="shared" si="1559"/>
        <v/>
      </c>
      <c r="Z161" s="62"/>
      <c r="AA161" s="64"/>
      <c r="AB161" s="64"/>
      <c r="AC161" s="64"/>
      <c r="AD161" s="64"/>
      <c r="AE161" s="64"/>
      <c r="AF161" s="67"/>
      <c r="AG161" s="46" t="str">
        <f t="shared" si="853"/>
        <v/>
      </c>
      <c r="AH161" s="68"/>
      <c r="AI161" s="69"/>
      <c r="AJ161" s="69"/>
      <c r="AK161" s="69"/>
      <c r="AL161" s="69"/>
      <c r="AM161" s="69"/>
      <c r="AN161" s="70"/>
      <c r="AO161" s="46" t="str">
        <f t="shared" si="1560"/>
        <v/>
      </c>
      <c r="AP161" s="61"/>
      <c r="AQ161" s="61"/>
      <c r="AR161" s="61"/>
      <c r="AS161" s="63"/>
      <c r="AT161" s="63"/>
      <c r="AU161" s="63"/>
      <c r="AV161" s="66"/>
      <c r="AW161" s="46" t="str">
        <f t="shared" si="1561"/>
        <v/>
      </c>
      <c r="AX161" s="61"/>
      <c r="AY161" s="61"/>
      <c r="AZ161" s="61"/>
      <c r="BA161" s="63"/>
      <c r="BB161" s="63"/>
      <c r="BC161" s="63"/>
      <c r="BD161" s="66"/>
      <c r="BE161" s="46" t="str">
        <f t="shared" si="1562"/>
        <v/>
      </c>
      <c r="BF161" s="12"/>
      <c r="BG161" s="12"/>
      <c r="BH161" s="12"/>
      <c r="BI161" s="12"/>
      <c r="BJ161" s="12"/>
      <c r="BK161" s="12"/>
      <c r="BL161" s="12"/>
      <c r="BM161" s="46" t="str">
        <f t="shared" si="1563"/>
        <v/>
      </c>
      <c r="BN161" s="25">
        <f t="shared" si="1564"/>
        <v>0</v>
      </c>
      <c r="BO161" s="50" t="str">
        <f t="shared" si="1565"/>
        <v>Average</v>
      </c>
      <c r="BP161" s="20" t="str">
        <f t="shared" si="1567"/>
        <v/>
      </c>
      <c r="BQ161" s="20" t="str">
        <f t="shared" si="1566"/>
        <v/>
      </c>
      <c r="BR161" s="3"/>
      <c r="BS161" s="3"/>
      <c r="BT161" s="3"/>
      <c r="BU161" s="3"/>
      <c r="BV161" s="3"/>
      <c r="BW161" s="3"/>
    </row>
    <row r="162" spans="1:75" x14ac:dyDescent="0.25">
      <c r="A162" s="271"/>
      <c r="B162" s="267"/>
      <c r="C162" s="267"/>
      <c r="D162" s="51">
        <v>2</v>
      </c>
      <c r="E162" s="61"/>
      <c r="F162" s="63"/>
      <c r="G162" s="63"/>
      <c r="H162" s="63"/>
      <c r="I162" s="63"/>
      <c r="J162" s="63"/>
      <c r="K162" s="14"/>
      <c r="L162" s="14"/>
      <c r="M162" s="14"/>
      <c r="N162" s="14"/>
      <c r="O162" s="14"/>
      <c r="P162" s="14"/>
      <c r="Q162" s="14"/>
      <c r="R162" s="52"/>
      <c r="S162" s="52"/>
      <c r="T162" s="52"/>
      <c r="U162" s="52"/>
      <c r="V162" s="52"/>
      <c r="W162" s="52"/>
      <c r="X162" s="52"/>
      <c r="Y162" s="46" t="str">
        <f t="shared" si="1559"/>
        <v/>
      </c>
      <c r="Z162" s="61"/>
      <c r="AA162" s="63"/>
      <c r="AB162" s="63"/>
      <c r="AC162" s="63"/>
      <c r="AD162" s="63"/>
      <c r="AE162" s="63"/>
      <c r="AF162" s="66"/>
      <c r="AG162" s="46" t="str">
        <f t="shared" si="853"/>
        <v/>
      </c>
      <c r="AH162" s="71"/>
      <c r="AI162" s="72"/>
      <c r="AJ162" s="72"/>
      <c r="AK162" s="72"/>
      <c r="AL162" s="72"/>
      <c r="AM162" s="72"/>
      <c r="AN162" s="73"/>
      <c r="AO162" s="46" t="str">
        <f t="shared" si="1560"/>
        <v/>
      </c>
      <c r="AP162" s="62"/>
      <c r="AQ162" s="62"/>
      <c r="AR162" s="62"/>
      <c r="AS162" s="64"/>
      <c r="AT162" s="64"/>
      <c r="AU162" s="64"/>
      <c r="AV162" s="67"/>
      <c r="AW162" s="46" t="str">
        <f t="shared" si="1561"/>
        <v/>
      </c>
      <c r="AX162" s="62"/>
      <c r="AY162" s="62"/>
      <c r="AZ162" s="62"/>
      <c r="BA162" s="64"/>
      <c r="BB162" s="64"/>
      <c r="BC162" s="64"/>
      <c r="BD162" s="67"/>
      <c r="BE162" s="46" t="str">
        <f t="shared" si="1562"/>
        <v/>
      </c>
      <c r="BF162" s="12"/>
      <c r="BG162" s="12"/>
      <c r="BH162" s="12"/>
      <c r="BI162" s="12"/>
      <c r="BJ162" s="12"/>
      <c r="BK162" s="12"/>
      <c r="BL162" s="12"/>
      <c r="BM162" s="46" t="str">
        <f t="shared" si="1563"/>
        <v/>
      </c>
      <c r="BN162" s="25">
        <f t="shared" si="1564"/>
        <v>0</v>
      </c>
      <c r="BO162" s="50" t="str">
        <f t="shared" si="1565"/>
        <v>Average</v>
      </c>
      <c r="BP162" s="20" t="str">
        <f t="shared" si="1567"/>
        <v/>
      </c>
      <c r="BQ162" s="20" t="str">
        <f t="shared" si="1566"/>
        <v/>
      </c>
      <c r="BR162" s="3"/>
      <c r="BS162" s="3"/>
      <c r="BT162" s="3"/>
      <c r="BU162" s="3"/>
      <c r="BV162" s="3"/>
      <c r="BW162" s="3"/>
    </row>
    <row r="163" spans="1:75" x14ac:dyDescent="0.25">
      <c r="A163" s="271"/>
      <c r="B163" s="267"/>
      <c r="C163" s="267"/>
      <c r="D163" s="51">
        <v>3</v>
      </c>
      <c r="E163" s="62"/>
      <c r="F163" s="64"/>
      <c r="G163" s="64"/>
      <c r="H163" s="64"/>
      <c r="I163" s="64"/>
      <c r="J163" s="64"/>
      <c r="K163" s="14"/>
      <c r="L163" s="14"/>
      <c r="M163" s="14"/>
      <c r="N163" s="14"/>
      <c r="O163" s="14"/>
      <c r="P163" s="14"/>
      <c r="Q163" s="14"/>
      <c r="R163" s="52"/>
      <c r="S163" s="52"/>
      <c r="T163" s="52"/>
      <c r="U163" s="52"/>
      <c r="V163" s="52"/>
      <c r="W163" s="52"/>
      <c r="X163" s="52"/>
      <c r="Y163" s="46" t="str">
        <f t="shared" si="1559"/>
        <v/>
      </c>
      <c r="Z163" s="62"/>
      <c r="AA163" s="64"/>
      <c r="AB163" s="64"/>
      <c r="AC163" s="64"/>
      <c r="AD163" s="64"/>
      <c r="AE163" s="64"/>
      <c r="AF163" s="67"/>
      <c r="AG163" s="46" t="str">
        <f t="shared" si="853"/>
        <v/>
      </c>
      <c r="AH163" s="68"/>
      <c r="AI163" s="69"/>
      <c r="AJ163" s="69"/>
      <c r="AK163" s="69"/>
      <c r="AL163" s="69"/>
      <c r="AM163" s="69"/>
      <c r="AN163" s="70"/>
      <c r="AO163" s="46" t="str">
        <f t="shared" si="1560"/>
        <v/>
      </c>
      <c r="AP163" s="61"/>
      <c r="AQ163" s="61"/>
      <c r="AR163" s="61"/>
      <c r="AS163" s="63"/>
      <c r="AT163" s="63"/>
      <c r="AU163" s="63"/>
      <c r="AV163" s="66"/>
      <c r="AW163" s="46" t="str">
        <f t="shared" si="1561"/>
        <v/>
      </c>
      <c r="AX163" s="61"/>
      <c r="AY163" s="61"/>
      <c r="AZ163" s="61"/>
      <c r="BA163" s="63"/>
      <c r="BB163" s="63"/>
      <c r="BC163" s="63"/>
      <c r="BD163" s="66"/>
      <c r="BE163" s="46" t="str">
        <f t="shared" si="1562"/>
        <v/>
      </c>
      <c r="BF163" s="12"/>
      <c r="BG163" s="12"/>
      <c r="BH163" s="12"/>
      <c r="BI163" s="12"/>
      <c r="BJ163" s="12"/>
      <c r="BK163" s="12"/>
      <c r="BL163" s="12"/>
      <c r="BM163" s="46" t="str">
        <f t="shared" si="1563"/>
        <v/>
      </c>
      <c r="BN163" s="25">
        <f t="shared" si="1564"/>
        <v>0</v>
      </c>
      <c r="BO163" s="50" t="str">
        <f t="shared" si="1565"/>
        <v>Average</v>
      </c>
      <c r="BP163" s="20" t="str">
        <f t="shared" si="1567"/>
        <v/>
      </c>
      <c r="BQ163" s="20" t="str">
        <f t="shared" si="1566"/>
        <v/>
      </c>
      <c r="BR163" s="3"/>
      <c r="BS163" s="3"/>
      <c r="BT163" s="3"/>
      <c r="BU163" s="3"/>
      <c r="BV163" s="3"/>
      <c r="BW163" s="3"/>
    </row>
    <row r="164" spans="1:75" x14ac:dyDescent="0.25">
      <c r="A164" s="271"/>
      <c r="B164" s="267"/>
      <c r="C164" s="267"/>
      <c r="D164" s="51">
        <v>4</v>
      </c>
      <c r="E164" s="61"/>
      <c r="F164" s="63"/>
      <c r="G164" s="63"/>
      <c r="H164" s="63"/>
      <c r="I164" s="63"/>
      <c r="J164" s="63"/>
      <c r="K164" s="14"/>
      <c r="L164" s="14"/>
      <c r="M164" s="14"/>
      <c r="N164" s="14"/>
      <c r="O164" s="14"/>
      <c r="P164" s="14"/>
      <c r="Q164" s="14"/>
      <c r="R164" s="52"/>
      <c r="S164" s="52"/>
      <c r="T164" s="52"/>
      <c r="U164" s="52"/>
      <c r="V164" s="52"/>
      <c r="W164" s="52"/>
      <c r="X164" s="52"/>
      <c r="Y164" s="46" t="str">
        <f t="shared" si="1559"/>
        <v/>
      </c>
      <c r="Z164" s="61"/>
      <c r="AA164" s="63"/>
      <c r="AB164" s="63"/>
      <c r="AC164" s="63"/>
      <c r="AD164" s="63"/>
      <c r="AE164" s="63"/>
      <c r="AF164" s="66"/>
      <c r="AG164" s="46" t="str">
        <f t="shared" ref="AG164:AG240" si="1632">IF(OR(ISBLANK(Z164), ISBLANK(BN164)), "", 100*((Z164-BN164)/BN164))</f>
        <v/>
      </c>
      <c r="AH164" s="71"/>
      <c r="AI164" s="72"/>
      <c r="AJ164" s="72"/>
      <c r="AK164" s="72"/>
      <c r="AL164" s="72"/>
      <c r="AM164" s="72"/>
      <c r="AN164" s="73"/>
      <c r="AO164" s="46" t="str">
        <f t="shared" si="1560"/>
        <v/>
      </c>
      <c r="AP164" s="62"/>
      <c r="AQ164" s="62"/>
      <c r="AR164" s="62"/>
      <c r="AS164" s="64"/>
      <c r="AT164" s="64"/>
      <c r="AU164" s="64"/>
      <c r="AV164" s="67"/>
      <c r="AW164" s="46" t="str">
        <f t="shared" si="1561"/>
        <v/>
      </c>
      <c r="AX164" s="62"/>
      <c r="AY164" s="62"/>
      <c r="AZ164" s="62"/>
      <c r="BA164" s="64"/>
      <c r="BB164" s="64"/>
      <c r="BC164" s="64"/>
      <c r="BD164" s="67"/>
      <c r="BE164" s="46" t="str">
        <f t="shared" si="1562"/>
        <v/>
      </c>
      <c r="BF164" s="12"/>
      <c r="BG164" s="12"/>
      <c r="BH164" s="12"/>
      <c r="BI164" s="12"/>
      <c r="BJ164" s="12"/>
      <c r="BK164" s="12"/>
      <c r="BL164" s="12"/>
      <c r="BM164" s="46" t="str">
        <f t="shared" si="1563"/>
        <v/>
      </c>
      <c r="BN164" s="25">
        <f t="shared" si="1564"/>
        <v>0</v>
      </c>
      <c r="BO164" s="50" t="str">
        <f t="shared" si="1565"/>
        <v>Average</v>
      </c>
      <c r="BP164" s="20" t="str">
        <f t="shared" si="1567"/>
        <v/>
      </c>
      <c r="BQ164" s="20" t="str">
        <f t="shared" si="1566"/>
        <v/>
      </c>
      <c r="BR164" s="3"/>
      <c r="BS164" s="3"/>
      <c r="BT164" s="3"/>
      <c r="BU164" s="3"/>
      <c r="BV164" s="3"/>
      <c r="BW164" s="3"/>
    </row>
    <row r="165" spans="1:75" x14ac:dyDescent="0.25">
      <c r="A165" s="271"/>
      <c r="B165" s="267"/>
      <c r="C165" s="267"/>
      <c r="D165" s="51">
        <v>5</v>
      </c>
      <c r="E165" s="62"/>
      <c r="F165" s="64"/>
      <c r="G165" s="64"/>
      <c r="H165" s="64"/>
      <c r="I165" s="64"/>
      <c r="J165" s="64"/>
      <c r="K165" s="14"/>
      <c r="L165" s="14"/>
      <c r="M165" s="14"/>
      <c r="N165" s="14"/>
      <c r="O165" s="14"/>
      <c r="P165" s="14"/>
      <c r="Q165" s="14"/>
      <c r="R165" s="52"/>
      <c r="S165" s="52"/>
      <c r="T165" s="52"/>
      <c r="U165" s="52"/>
      <c r="V165" s="52"/>
      <c r="W165" s="52"/>
      <c r="X165" s="52"/>
      <c r="Y165" s="46" t="str">
        <f t="shared" si="1559"/>
        <v/>
      </c>
      <c r="Z165" s="62"/>
      <c r="AA165" s="64"/>
      <c r="AB165" s="64"/>
      <c r="AC165" s="64"/>
      <c r="AD165" s="64"/>
      <c r="AE165" s="64"/>
      <c r="AF165" s="67"/>
      <c r="AG165" s="46" t="str">
        <f t="shared" si="1632"/>
        <v/>
      </c>
      <c r="AH165" s="68"/>
      <c r="AI165" s="69"/>
      <c r="AJ165" s="69"/>
      <c r="AK165" s="69"/>
      <c r="AL165" s="69"/>
      <c r="AM165" s="69"/>
      <c r="AN165" s="70"/>
      <c r="AO165" s="46" t="str">
        <f t="shared" si="1560"/>
        <v/>
      </c>
      <c r="AP165" s="61"/>
      <c r="AQ165" s="61"/>
      <c r="AR165" s="61"/>
      <c r="AS165" s="63"/>
      <c r="AT165" s="63"/>
      <c r="AU165" s="63"/>
      <c r="AV165" s="66"/>
      <c r="AW165" s="46" t="str">
        <f t="shared" si="1561"/>
        <v/>
      </c>
      <c r="AX165" s="61"/>
      <c r="AY165" s="61"/>
      <c r="AZ165" s="61"/>
      <c r="BA165" s="63"/>
      <c r="BB165" s="63"/>
      <c r="BC165" s="63"/>
      <c r="BD165" s="66"/>
      <c r="BE165" s="46" t="str">
        <f t="shared" si="1562"/>
        <v/>
      </c>
      <c r="BF165" s="12"/>
      <c r="BG165" s="12"/>
      <c r="BH165" s="12"/>
      <c r="BI165" s="12"/>
      <c r="BJ165" s="12"/>
      <c r="BK165" s="12"/>
      <c r="BL165" s="12"/>
      <c r="BM165" s="46" t="str">
        <f t="shared" si="1563"/>
        <v/>
      </c>
      <c r="BN165" s="25">
        <f t="shared" si="1564"/>
        <v>0</v>
      </c>
      <c r="BO165" s="50" t="str">
        <f t="shared" si="1565"/>
        <v>Average</v>
      </c>
      <c r="BP165" s="20" t="str">
        <f t="shared" si="1567"/>
        <v/>
      </c>
      <c r="BQ165" s="20" t="str">
        <f t="shared" si="1566"/>
        <v/>
      </c>
      <c r="BR165" s="3"/>
      <c r="BS165" s="3"/>
      <c r="BT165" s="3"/>
      <c r="BU165" s="3"/>
      <c r="BV165" s="3"/>
      <c r="BW165" s="3"/>
    </row>
    <row r="166" spans="1:75" x14ac:dyDescent="0.25">
      <c r="A166" s="271"/>
      <c r="B166" s="267"/>
      <c r="C166" s="268"/>
      <c r="D166" s="50" t="s">
        <v>23</v>
      </c>
      <c r="E166" s="82" t="str">
        <f>IFERROR(AVERAGE(E161:E165),"")</f>
        <v/>
      </c>
      <c r="F166" s="82" t="str">
        <f t="shared" ref="F166" si="1633">IFERROR(AVERAGE(F161:F165),"")</f>
        <v/>
      </c>
      <c r="G166" s="82" t="str">
        <f t="shared" ref="G166" si="1634">IFERROR(AVERAGE(G161:G165),"")</f>
        <v/>
      </c>
      <c r="H166" s="82" t="str">
        <f t="shared" ref="H166" si="1635">IFERROR(AVERAGE(H161:H165),"")</f>
        <v/>
      </c>
      <c r="I166" s="82" t="str">
        <f t="shared" ref="I166" si="1636">IFERROR(AVERAGE(I161:I165),"")</f>
        <v/>
      </c>
      <c r="J166" s="82" t="str">
        <f t="shared" ref="J166" si="1637">IFERROR(AVERAGE(J161:J165),"")</f>
        <v/>
      </c>
      <c r="K166" s="82" t="str">
        <f t="shared" ref="K166" si="1638">IFERROR(AVERAGE(K161:K165),"")</f>
        <v/>
      </c>
      <c r="L166" s="82" t="str">
        <f t="shared" ref="L166" si="1639">IFERROR(AVERAGE(L161:L165),"")</f>
        <v/>
      </c>
      <c r="M166" s="82" t="str">
        <f t="shared" ref="M166" si="1640">IFERROR(AVERAGE(M161:M165),"")</f>
        <v/>
      </c>
      <c r="N166" s="82" t="str">
        <f t="shared" ref="N166" si="1641">IFERROR(AVERAGE(N161:N165),"")</f>
        <v/>
      </c>
      <c r="O166" s="82" t="str">
        <f t="shared" ref="O166" si="1642">IFERROR(AVERAGE(O161:O165),"")</f>
        <v/>
      </c>
      <c r="P166" s="82" t="str">
        <f t="shared" ref="P166" si="1643">IFERROR(AVERAGE(P161:P165),"")</f>
        <v/>
      </c>
      <c r="Q166" s="82" t="str">
        <f t="shared" ref="Q166" si="1644">IFERROR(AVERAGE(Q161:Q165),"")</f>
        <v/>
      </c>
      <c r="R166" s="82" t="str">
        <f t="shared" ref="R166" si="1645">IFERROR(AVERAGE(R161:R165),"")</f>
        <v/>
      </c>
      <c r="S166" s="82" t="str">
        <f t="shared" ref="S166" si="1646">IFERROR(AVERAGE(S161:S165),"")</f>
        <v/>
      </c>
      <c r="T166" s="82" t="str">
        <f t="shared" ref="T166" si="1647">IFERROR(AVERAGE(T161:T165),"")</f>
        <v/>
      </c>
      <c r="U166" s="82" t="str">
        <f t="shared" ref="U166" si="1648">IFERROR(AVERAGE(U161:U165),"")</f>
        <v/>
      </c>
      <c r="V166" s="82" t="str">
        <f t="shared" ref="V166" si="1649">IFERROR(AVERAGE(V161:V165),"")</f>
        <v/>
      </c>
      <c r="W166" s="82" t="str">
        <f t="shared" ref="W166" si="1650">IFERROR(AVERAGE(W161:W165),"")</f>
        <v/>
      </c>
      <c r="X166" s="82" t="str">
        <f t="shared" ref="X166" si="1651">IFERROR(AVERAGE(X161:X165),"")</f>
        <v/>
      </c>
      <c r="Y166" s="82" t="str">
        <f t="shared" ref="Y166" si="1652">IFERROR(AVERAGE(Y161:Y165),"")</f>
        <v/>
      </c>
      <c r="Z166" s="82" t="str">
        <f t="shared" ref="Z166" si="1653">IFERROR(AVERAGE(Z161:Z165),"")</f>
        <v/>
      </c>
      <c r="AA166" s="82" t="str">
        <f t="shared" ref="AA166" si="1654">IFERROR(AVERAGE(AA161:AA165),"")</f>
        <v/>
      </c>
      <c r="AB166" s="82" t="str">
        <f t="shared" ref="AB166" si="1655">IFERROR(AVERAGE(AB161:AB165),"")</f>
        <v/>
      </c>
      <c r="AC166" s="82" t="str">
        <f t="shared" ref="AC166" si="1656">IFERROR(AVERAGE(AC161:AC165),"")</f>
        <v/>
      </c>
      <c r="AD166" s="82" t="str">
        <f t="shared" ref="AD166" si="1657">IFERROR(AVERAGE(AD161:AD165),"")</f>
        <v/>
      </c>
      <c r="AE166" s="82" t="str">
        <f t="shared" ref="AE166" si="1658">IFERROR(AVERAGE(AE161:AE165),"")</f>
        <v/>
      </c>
      <c r="AF166" s="82" t="str">
        <f t="shared" ref="AF166" si="1659">IFERROR(AVERAGE(AF161:AF165),"")</f>
        <v/>
      </c>
      <c r="AG166" s="82" t="str">
        <f t="shared" ref="AG166" si="1660">IFERROR(AVERAGE(AG161:AG165),"")</f>
        <v/>
      </c>
      <c r="AH166" s="82" t="str">
        <f t="shared" ref="AH166" si="1661">IFERROR(AVERAGE(AH161:AH165),"")</f>
        <v/>
      </c>
      <c r="AI166" s="82" t="str">
        <f t="shared" ref="AI166" si="1662">IFERROR(AVERAGE(AI161:AI165),"")</f>
        <v/>
      </c>
      <c r="AJ166" s="82" t="str">
        <f t="shared" ref="AJ166" si="1663">IFERROR(AVERAGE(AJ161:AJ165),"")</f>
        <v/>
      </c>
      <c r="AK166" s="82" t="str">
        <f t="shared" ref="AK166" si="1664">IFERROR(AVERAGE(AK161:AK165),"")</f>
        <v/>
      </c>
      <c r="AL166" s="82" t="str">
        <f t="shared" ref="AL166" si="1665">IFERROR(AVERAGE(AL161:AL165),"")</f>
        <v/>
      </c>
      <c r="AM166" s="82" t="str">
        <f t="shared" ref="AM166" si="1666">IFERROR(AVERAGE(AM161:AM165),"")</f>
        <v/>
      </c>
      <c r="AN166" s="82" t="str">
        <f t="shared" ref="AN166" si="1667">IFERROR(AVERAGE(AN161:AN165),"")</f>
        <v/>
      </c>
      <c r="AO166" s="82" t="str">
        <f t="shared" ref="AO166" si="1668">IFERROR(AVERAGE(AO161:AO165),"")</f>
        <v/>
      </c>
      <c r="AP166" s="82" t="str">
        <f t="shared" ref="AP166" si="1669">IFERROR(AVERAGE(AP161:AP165),"")</f>
        <v/>
      </c>
      <c r="AQ166" s="82" t="str">
        <f t="shared" ref="AQ166" si="1670">IFERROR(AVERAGE(AQ161:AQ165),"")</f>
        <v/>
      </c>
      <c r="AR166" s="82" t="str">
        <f t="shared" ref="AR166" si="1671">IFERROR(AVERAGE(AR161:AR165),"")</f>
        <v/>
      </c>
      <c r="AS166" s="82" t="str">
        <f t="shared" ref="AS166" si="1672">IFERROR(AVERAGE(AS161:AS165),"")</f>
        <v/>
      </c>
      <c r="AT166" s="82" t="str">
        <f t="shared" ref="AT166" si="1673">IFERROR(AVERAGE(AT161:AT165),"")</f>
        <v/>
      </c>
      <c r="AU166" s="82" t="str">
        <f t="shared" ref="AU166" si="1674">IFERROR(AVERAGE(AU161:AU165),"")</f>
        <v/>
      </c>
      <c r="AV166" s="82" t="str">
        <f t="shared" ref="AV166" si="1675">IFERROR(AVERAGE(AV161:AV165),"")</f>
        <v/>
      </c>
      <c r="AW166" s="82" t="str">
        <f t="shared" ref="AW166" si="1676">IFERROR(AVERAGE(AW161:AW165),"")</f>
        <v/>
      </c>
      <c r="AX166" s="82" t="str">
        <f t="shared" ref="AX166" si="1677">IFERROR(AVERAGE(AX161:AX165),"")</f>
        <v/>
      </c>
      <c r="AY166" s="82" t="str">
        <f t="shared" ref="AY166" si="1678">IFERROR(AVERAGE(AY161:AY165),"")</f>
        <v/>
      </c>
      <c r="AZ166" s="82" t="str">
        <f t="shared" ref="AZ166" si="1679">IFERROR(AVERAGE(AZ161:AZ165),"")</f>
        <v/>
      </c>
      <c r="BA166" s="82" t="str">
        <f t="shared" ref="BA166" si="1680">IFERROR(AVERAGE(BA161:BA165),"")</f>
        <v/>
      </c>
      <c r="BB166" s="82" t="str">
        <f t="shared" ref="BB166" si="1681">IFERROR(AVERAGE(BB161:BB165),"")</f>
        <v/>
      </c>
      <c r="BC166" s="82" t="str">
        <f t="shared" ref="BC166" si="1682">IFERROR(AVERAGE(BC161:BC165),"")</f>
        <v/>
      </c>
      <c r="BD166" s="82" t="str">
        <f t="shared" ref="BD166" si="1683">IFERROR(AVERAGE(BD161:BD165),"")</f>
        <v/>
      </c>
      <c r="BE166" s="82" t="str">
        <f t="shared" ref="BE166" si="1684">IFERROR(AVERAGE(BE161:BE165),"")</f>
        <v/>
      </c>
      <c r="BF166" s="82" t="str">
        <f t="shared" ref="BF166" si="1685">IFERROR(AVERAGE(BF161:BF165),"")</f>
        <v/>
      </c>
      <c r="BG166" s="82" t="str">
        <f t="shared" ref="BG166" si="1686">IFERROR(AVERAGE(BG161:BG165),"")</f>
        <v/>
      </c>
      <c r="BH166" s="82" t="str">
        <f t="shared" ref="BH166" si="1687">IFERROR(AVERAGE(BH161:BH165),"")</f>
        <v/>
      </c>
      <c r="BI166" s="82" t="str">
        <f t="shared" ref="BI166" si="1688">IFERROR(AVERAGE(BI161:BI165),"")</f>
        <v/>
      </c>
      <c r="BJ166" s="82" t="str">
        <f t="shared" ref="BJ166" si="1689">IFERROR(AVERAGE(BJ161:BJ165),"")</f>
        <v/>
      </c>
      <c r="BK166" s="82" t="str">
        <f t="shared" ref="BK166" si="1690">IFERROR(AVERAGE(BK161:BK165),"")</f>
        <v/>
      </c>
      <c r="BL166" s="82" t="str">
        <f t="shared" ref="BL166" si="1691">IFERROR(AVERAGE(BL161:BL165),"")</f>
        <v/>
      </c>
      <c r="BM166" s="82" t="str">
        <f t="shared" ref="BM166" si="1692">IFERROR(AVERAGE(BM161:BM165),"")</f>
        <v/>
      </c>
      <c r="BN166" s="82">
        <f t="shared" ref="BN166" si="1693">IFERROR(AVERAGE(BN161:BN165),"")</f>
        <v>0</v>
      </c>
      <c r="BO166" s="82" t="str">
        <f t="shared" ref="BO166" si="1694">IFERROR(AVERAGE(BO161:BO165),"")</f>
        <v/>
      </c>
      <c r="BP166" s="82" t="str">
        <f t="shared" ref="BP166" si="1695">IFERROR(AVERAGE(BP161:BP165),"")</f>
        <v/>
      </c>
      <c r="BQ166" s="82" t="str">
        <f t="shared" ref="BQ166" si="1696">IFERROR(AVERAGE(BQ161:BQ165),"")</f>
        <v/>
      </c>
      <c r="BR166" s="2"/>
      <c r="BS166" s="2"/>
      <c r="BT166" s="2"/>
      <c r="BU166" s="2"/>
      <c r="BV166" s="2"/>
      <c r="BW166" s="2"/>
    </row>
    <row r="167" spans="1:75" x14ac:dyDescent="0.25">
      <c r="A167" s="271"/>
      <c r="B167" s="267"/>
      <c r="C167" s="266">
        <v>20</v>
      </c>
      <c r="D167" s="51">
        <v>1</v>
      </c>
      <c r="E167" s="61"/>
      <c r="F167" s="63"/>
      <c r="G167" s="63"/>
      <c r="H167" s="63"/>
      <c r="I167" s="63"/>
      <c r="J167" s="63"/>
      <c r="K167" s="14"/>
      <c r="L167" s="14"/>
      <c r="M167" s="14"/>
      <c r="N167" s="14"/>
      <c r="O167" s="14"/>
      <c r="P167" s="14"/>
      <c r="Q167" s="14"/>
      <c r="R167" s="52"/>
      <c r="S167" s="52"/>
      <c r="T167" s="52"/>
      <c r="U167" s="52"/>
      <c r="V167" s="52"/>
      <c r="W167" s="52"/>
      <c r="X167" s="52"/>
      <c r="Y167" s="46" t="str">
        <f t="shared" si="1559"/>
        <v/>
      </c>
      <c r="Z167" s="62"/>
      <c r="AA167" s="64"/>
      <c r="AB167" s="64"/>
      <c r="AC167" s="64"/>
      <c r="AD167" s="64"/>
      <c r="AE167" s="64"/>
      <c r="AF167" s="67"/>
      <c r="AG167" s="46" t="str">
        <f t="shared" si="1632"/>
        <v/>
      </c>
      <c r="AH167" s="68"/>
      <c r="AI167" s="69"/>
      <c r="AJ167" s="69"/>
      <c r="AK167" s="69"/>
      <c r="AL167" s="69"/>
      <c r="AM167" s="69"/>
      <c r="AN167" s="70"/>
      <c r="AO167" s="46" t="str">
        <f t="shared" si="1560"/>
        <v/>
      </c>
      <c r="AP167" s="61"/>
      <c r="AQ167" s="61"/>
      <c r="AR167" s="61"/>
      <c r="AS167" s="63"/>
      <c r="AT167" s="63"/>
      <c r="AU167" s="63"/>
      <c r="AV167" s="66"/>
      <c r="AW167" s="46" t="str">
        <f t="shared" si="1561"/>
        <v/>
      </c>
      <c r="AX167" s="61"/>
      <c r="AY167" s="61"/>
      <c r="AZ167" s="61"/>
      <c r="BA167" s="63"/>
      <c r="BB167" s="63"/>
      <c r="BC167" s="63"/>
      <c r="BD167" s="66"/>
      <c r="BE167" s="46" t="str">
        <f t="shared" si="1562"/>
        <v/>
      </c>
      <c r="BF167" s="12"/>
      <c r="BG167" s="12"/>
      <c r="BH167" s="12"/>
      <c r="BI167" s="12"/>
      <c r="BJ167" s="12"/>
      <c r="BK167" s="12"/>
      <c r="BL167" s="12"/>
      <c r="BM167" s="46" t="str">
        <f t="shared" si="1563"/>
        <v/>
      </c>
      <c r="BN167" s="25">
        <f t="shared" si="1564"/>
        <v>0</v>
      </c>
      <c r="BO167" s="50" t="str">
        <f t="shared" si="1565"/>
        <v>Average</v>
      </c>
      <c r="BP167" s="20" t="str">
        <f>IF(OR(ISBLANK(E167), ISBLANK(AH167)), "", IFERROR(((E167-AH167)/E167)*100, ""))</f>
        <v/>
      </c>
      <c r="BQ167" s="20" t="str">
        <f t="shared" si="1566"/>
        <v/>
      </c>
      <c r="BR167" s="3"/>
      <c r="BS167" s="3"/>
      <c r="BT167" s="3"/>
      <c r="BU167" s="3"/>
      <c r="BV167" s="3"/>
      <c r="BW167" s="3"/>
    </row>
    <row r="168" spans="1:75" x14ac:dyDescent="0.25">
      <c r="A168" s="271"/>
      <c r="B168" s="267"/>
      <c r="C168" s="267"/>
      <c r="D168" s="51">
        <v>2</v>
      </c>
      <c r="E168" s="62"/>
      <c r="F168" s="64"/>
      <c r="G168" s="64"/>
      <c r="H168" s="64"/>
      <c r="I168" s="64"/>
      <c r="J168" s="64"/>
      <c r="K168" s="14"/>
      <c r="L168" s="14"/>
      <c r="M168" s="14"/>
      <c r="N168" s="14"/>
      <c r="O168" s="14"/>
      <c r="P168" s="14"/>
      <c r="Q168" s="14"/>
      <c r="R168" s="52"/>
      <c r="S168" s="52"/>
      <c r="T168" s="52"/>
      <c r="U168" s="52"/>
      <c r="V168" s="52"/>
      <c r="W168" s="52"/>
      <c r="X168" s="52"/>
      <c r="Y168" s="46" t="str">
        <f t="shared" si="1559"/>
        <v/>
      </c>
      <c r="Z168" s="61"/>
      <c r="AA168" s="63"/>
      <c r="AB168" s="63"/>
      <c r="AC168" s="63"/>
      <c r="AD168" s="63"/>
      <c r="AE168" s="63"/>
      <c r="AF168" s="66"/>
      <c r="AG168" s="46" t="str">
        <f t="shared" si="1632"/>
        <v/>
      </c>
      <c r="AH168" s="71"/>
      <c r="AI168" s="72"/>
      <c r="AJ168" s="72"/>
      <c r="AK168" s="72"/>
      <c r="AL168" s="72"/>
      <c r="AM168" s="72"/>
      <c r="AN168" s="73"/>
      <c r="AO168" s="46" t="str">
        <f t="shared" si="1560"/>
        <v/>
      </c>
      <c r="AP168" s="62"/>
      <c r="AQ168" s="62"/>
      <c r="AR168" s="62"/>
      <c r="AS168" s="64"/>
      <c r="AT168" s="64"/>
      <c r="AU168" s="64"/>
      <c r="AV168" s="67"/>
      <c r="AW168" s="46" t="str">
        <f t="shared" si="1561"/>
        <v/>
      </c>
      <c r="AX168" s="62"/>
      <c r="AY168" s="62"/>
      <c r="AZ168" s="62"/>
      <c r="BA168" s="64"/>
      <c r="BB168" s="64"/>
      <c r="BC168" s="64"/>
      <c r="BD168" s="67"/>
      <c r="BE168" s="46" t="str">
        <f t="shared" si="1562"/>
        <v/>
      </c>
      <c r="BF168" s="12"/>
      <c r="BG168" s="12"/>
      <c r="BH168" s="12"/>
      <c r="BI168" s="12"/>
      <c r="BJ168" s="12"/>
      <c r="BK168" s="12"/>
      <c r="BL168" s="12"/>
      <c r="BM168" s="46" t="str">
        <f t="shared" si="1563"/>
        <v/>
      </c>
      <c r="BN168" s="25">
        <f t="shared" si="1564"/>
        <v>0</v>
      </c>
      <c r="BO168" s="50" t="str">
        <f t="shared" si="1565"/>
        <v>Average</v>
      </c>
      <c r="BP168" s="20" t="str">
        <f t="shared" ref="BP168:BP171" si="1697">IF(OR(ISBLANK(E168), ISBLANK(AH168)), "", IFERROR(((E168-AH168)/E168)*100, ""))</f>
        <v/>
      </c>
      <c r="BQ168" s="20" t="str">
        <f t="shared" si="1566"/>
        <v/>
      </c>
      <c r="BR168" s="3"/>
      <c r="BS168" s="3"/>
      <c r="BT168" s="3"/>
      <c r="BU168" s="3"/>
      <c r="BV168" s="3"/>
      <c r="BW168" s="3"/>
    </row>
    <row r="169" spans="1:75" x14ac:dyDescent="0.25">
      <c r="A169" s="271"/>
      <c r="B169" s="267"/>
      <c r="C169" s="267"/>
      <c r="D169" s="51">
        <v>3</v>
      </c>
      <c r="E169" s="61"/>
      <c r="F169" s="63"/>
      <c r="G169" s="63"/>
      <c r="H169" s="63"/>
      <c r="I169" s="63"/>
      <c r="J169" s="63"/>
      <c r="K169" s="14"/>
      <c r="L169" s="14"/>
      <c r="M169" s="14"/>
      <c r="N169" s="14"/>
      <c r="O169" s="14"/>
      <c r="P169" s="14"/>
      <c r="Q169" s="14"/>
      <c r="R169" s="52"/>
      <c r="S169" s="52"/>
      <c r="T169" s="52"/>
      <c r="U169" s="52"/>
      <c r="V169" s="52"/>
      <c r="W169" s="52"/>
      <c r="X169" s="52"/>
      <c r="Y169" s="46" t="str">
        <f t="shared" si="1559"/>
        <v/>
      </c>
      <c r="Z169" s="62"/>
      <c r="AA169" s="64"/>
      <c r="AB169" s="64"/>
      <c r="AC169" s="64"/>
      <c r="AD169" s="64"/>
      <c r="AE169" s="64"/>
      <c r="AF169" s="67"/>
      <c r="AG169" s="46" t="str">
        <f t="shared" si="1632"/>
        <v/>
      </c>
      <c r="AH169" s="68"/>
      <c r="AI169" s="69"/>
      <c r="AJ169" s="69"/>
      <c r="AK169" s="69"/>
      <c r="AL169" s="69"/>
      <c r="AM169" s="69"/>
      <c r="AN169" s="70"/>
      <c r="AO169" s="46" t="str">
        <f t="shared" si="1560"/>
        <v/>
      </c>
      <c r="AP169" s="61"/>
      <c r="AQ169" s="61"/>
      <c r="AR169" s="61"/>
      <c r="AS169" s="63"/>
      <c r="AT169" s="63"/>
      <c r="AU169" s="63"/>
      <c r="AV169" s="66"/>
      <c r="AW169" s="46" t="str">
        <f t="shared" si="1561"/>
        <v/>
      </c>
      <c r="AX169" s="61"/>
      <c r="AY169" s="61"/>
      <c r="AZ169" s="61"/>
      <c r="BA169" s="63"/>
      <c r="BB169" s="63"/>
      <c r="BC169" s="63"/>
      <c r="BD169" s="66"/>
      <c r="BE169" s="46" t="str">
        <f t="shared" si="1562"/>
        <v/>
      </c>
      <c r="BF169" s="12"/>
      <c r="BG169" s="12"/>
      <c r="BH169" s="12"/>
      <c r="BI169" s="12"/>
      <c r="BJ169" s="12"/>
      <c r="BK169" s="12"/>
      <c r="BL169" s="12"/>
      <c r="BM169" s="46" t="str">
        <f t="shared" si="1563"/>
        <v/>
      </c>
      <c r="BN169" s="25">
        <f t="shared" si="1564"/>
        <v>0</v>
      </c>
      <c r="BO169" s="50" t="str">
        <f t="shared" si="1565"/>
        <v>Average</v>
      </c>
      <c r="BP169" s="20" t="str">
        <f t="shared" si="1697"/>
        <v/>
      </c>
      <c r="BQ169" s="20" t="str">
        <f t="shared" si="1566"/>
        <v/>
      </c>
      <c r="BR169" s="3"/>
      <c r="BS169" s="3"/>
      <c r="BT169" s="3"/>
      <c r="BU169" s="3"/>
      <c r="BV169" s="3"/>
      <c r="BW169" s="3"/>
    </row>
    <row r="170" spans="1:75" x14ac:dyDescent="0.25">
      <c r="A170" s="271"/>
      <c r="B170" s="267"/>
      <c r="C170" s="267"/>
      <c r="D170" s="51">
        <v>4</v>
      </c>
      <c r="E170" s="62"/>
      <c r="F170" s="64"/>
      <c r="G170" s="64"/>
      <c r="H170" s="64"/>
      <c r="I170" s="64"/>
      <c r="J170" s="64"/>
      <c r="K170" s="14"/>
      <c r="L170" s="14"/>
      <c r="M170" s="14"/>
      <c r="N170" s="14"/>
      <c r="O170" s="14"/>
      <c r="P170" s="14"/>
      <c r="Q170" s="14"/>
      <c r="R170" s="52"/>
      <c r="S170" s="52"/>
      <c r="T170" s="52"/>
      <c r="U170" s="52"/>
      <c r="V170" s="52"/>
      <c r="W170" s="52"/>
      <c r="X170" s="52"/>
      <c r="Y170" s="46" t="str">
        <f t="shared" si="1559"/>
        <v/>
      </c>
      <c r="Z170" s="61"/>
      <c r="AA170" s="63"/>
      <c r="AB170" s="63"/>
      <c r="AC170" s="63"/>
      <c r="AD170" s="63"/>
      <c r="AE170" s="63"/>
      <c r="AF170" s="66"/>
      <c r="AG170" s="46" t="str">
        <f t="shared" si="1632"/>
        <v/>
      </c>
      <c r="AH170" s="71"/>
      <c r="AI170" s="72"/>
      <c r="AJ170" s="72"/>
      <c r="AK170" s="72"/>
      <c r="AL170" s="72"/>
      <c r="AM170" s="72"/>
      <c r="AN170" s="73"/>
      <c r="AO170" s="46" t="str">
        <f t="shared" si="1560"/>
        <v/>
      </c>
      <c r="AP170" s="62"/>
      <c r="AQ170" s="62"/>
      <c r="AR170" s="62"/>
      <c r="AS170" s="64"/>
      <c r="AT170" s="64"/>
      <c r="AU170" s="64"/>
      <c r="AV170" s="67"/>
      <c r="AW170" s="46" t="str">
        <f t="shared" si="1561"/>
        <v/>
      </c>
      <c r="AX170" s="62"/>
      <c r="AY170" s="62"/>
      <c r="AZ170" s="62"/>
      <c r="BA170" s="64"/>
      <c r="BB170" s="64"/>
      <c r="BC170" s="64"/>
      <c r="BD170" s="67"/>
      <c r="BE170" s="46" t="str">
        <f t="shared" si="1562"/>
        <v/>
      </c>
      <c r="BF170" s="12"/>
      <c r="BG170" s="12"/>
      <c r="BH170" s="12"/>
      <c r="BI170" s="12"/>
      <c r="BJ170" s="12"/>
      <c r="BK170" s="12"/>
      <c r="BL170" s="12"/>
      <c r="BM170" s="46" t="str">
        <f t="shared" si="1563"/>
        <v/>
      </c>
      <c r="BN170" s="25">
        <f t="shared" si="1564"/>
        <v>0</v>
      </c>
      <c r="BO170" s="50" t="str">
        <f t="shared" si="1565"/>
        <v>Average</v>
      </c>
      <c r="BP170" s="20" t="str">
        <f t="shared" si="1697"/>
        <v/>
      </c>
      <c r="BQ170" s="20" t="str">
        <f t="shared" si="1566"/>
        <v/>
      </c>
      <c r="BR170" s="3"/>
      <c r="BS170" s="3"/>
      <c r="BT170" s="3"/>
      <c r="BU170" s="3"/>
      <c r="BV170" s="3"/>
      <c r="BW170" s="3"/>
    </row>
    <row r="171" spans="1:75" x14ac:dyDescent="0.25">
      <c r="A171" s="271"/>
      <c r="B171" s="267"/>
      <c r="C171" s="267"/>
      <c r="D171" s="51">
        <v>5</v>
      </c>
      <c r="E171" s="61"/>
      <c r="F171" s="63"/>
      <c r="G171" s="63"/>
      <c r="H171" s="63"/>
      <c r="I171" s="63"/>
      <c r="J171" s="63"/>
      <c r="K171" s="14"/>
      <c r="L171" s="14"/>
      <c r="M171" s="14"/>
      <c r="N171" s="14"/>
      <c r="O171" s="14"/>
      <c r="P171" s="14"/>
      <c r="Q171" s="14"/>
      <c r="R171" s="52"/>
      <c r="S171" s="52"/>
      <c r="T171" s="52"/>
      <c r="U171" s="52"/>
      <c r="V171" s="52"/>
      <c r="W171" s="52"/>
      <c r="X171" s="52"/>
      <c r="Y171" s="46" t="str">
        <f t="shared" si="1559"/>
        <v/>
      </c>
      <c r="Z171" s="62"/>
      <c r="AA171" s="64"/>
      <c r="AB171" s="64"/>
      <c r="AC171" s="64"/>
      <c r="AD171" s="64"/>
      <c r="AE171" s="64"/>
      <c r="AF171" s="67"/>
      <c r="AG171" s="46" t="str">
        <f t="shared" si="1632"/>
        <v/>
      </c>
      <c r="AH171" s="68"/>
      <c r="AI171" s="69"/>
      <c r="AJ171" s="69"/>
      <c r="AK171" s="69"/>
      <c r="AL171" s="69"/>
      <c r="AM171" s="69"/>
      <c r="AN171" s="70"/>
      <c r="AO171" s="46" t="str">
        <f t="shared" si="1560"/>
        <v/>
      </c>
      <c r="AP171" s="61"/>
      <c r="AQ171" s="61"/>
      <c r="AR171" s="61"/>
      <c r="AS171" s="63"/>
      <c r="AT171" s="63"/>
      <c r="AU171" s="63"/>
      <c r="AV171" s="66"/>
      <c r="AW171" s="46" t="str">
        <f t="shared" si="1561"/>
        <v/>
      </c>
      <c r="AX171" s="61"/>
      <c r="AY171" s="61"/>
      <c r="AZ171" s="61"/>
      <c r="BA171" s="63"/>
      <c r="BB171" s="63"/>
      <c r="BC171" s="63"/>
      <c r="BD171" s="66"/>
      <c r="BE171" s="46" t="str">
        <f t="shared" si="1562"/>
        <v/>
      </c>
      <c r="BF171" s="12"/>
      <c r="BG171" s="12"/>
      <c r="BH171" s="12"/>
      <c r="BI171" s="12"/>
      <c r="BJ171" s="12"/>
      <c r="BK171" s="12"/>
      <c r="BL171" s="12"/>
      <c r="BM171" s="46" t="str">
        <f t="shared" si="1563"/>
        <v/>
      </c>
      <c r="BN171" s="25">
        <f t="shared" si="1564"/>
        <v>0</v>
      </c>
      <c r="BO171" s="50" t="str">
        <f t="shared" si="1565"/>
        <v>Average</v>
      </c>
      <c r="BP171" s="20" t="str">
        <f t="shared" si="1697"/>
        <v/>
      </c>
      <c r="BQ171" s="20" t="str">
        <f t="shared" si="1566"/>
        <v/>
      </c>
      <c r="BR171" s="3"/>
      <c r="BS171" s="3"/>
      <c r="BT171" s="3"/>
      <c r="BU171" s="3"/>
      <c r="BV171" s="3"/>
      <c r="BW171" s="3"/>
    </row>
    <row r="172" spans="1:75" x14ac:dyDescent="0.25">
      <c r="A172" s="271"/>
      <c r="B172" s="268"/>
      <c r="C172" s="268"/>
      <c r="D172" s="50" t="s">
        <v>23</v>
      </c>
      <c r="E172" s="82" t="str">
        <f>IFERROR(AVERAGE(E167:E171),"")</f>
        <v/>
      </c>
      <c r="F172" s="82" t="str">
        <f t="shared" ref="F172" si="1698">IFERROR(AVERAGE(F167:F171),"")</f>
        <v/>
      </c>
      <c r="G172" s="82" t="str">
        <f t="shared" ref="G172" si="1699">IFERROR(AVERAGE(G167:G171),"")</f>
        <v/>
      </c>
      <c r="H172" s="82" t="str">
        <f t="shared" ref="H172" si="1700">IFERROR(AVERAGE(H167:H171),"")</f>
        <v/>
      </c>
      <c r="I172" s="82" t="str">
        <f t="shared" ref="I172" si="1701">IFERROR(AVERAGE(I167:I171),"")</f>
        <v/>
      </c>
      <c r="J172" s="82" t="str">
        <f t="shared" ref="J172" si="1702">IFERROR(AVERAGE(J167:J171),"")</f>
        <v/>
      </c>
      <c r="K172" s="82" t="str">
        <f t="shared" ref="K172" si="1703">IFERROR(AVERAGE(K167:K171),"")</f>
        <v/>
      </c>
      <c r="L172" s="82" t="str">
        <f t="shared" ref="L172" si="1704">IFERROR(AVERAGE(L167:L171),"")</f>
        <v/>
      </c>
      <c r="M172" s="82" t="str">
        <f t="shared" ref="M172" si="1705">IFERROR(AVERAGE(M167:M171),"")</f>
        <v/>
      </c>
      <c r="N172" s="82" t="str">
        <f t="shared" ref="N172" si="1706">IFERROR(AVERAGE(N167:N171),"")</f>
        <v/>
      </c>
      <c r="O172" s="82" t="str">
        <f t="shared" ref="O172" si="1707">IFERROR(AVERAGE(O167:O171),"")</f>
        <v/>
      </c>
      <c r="P172" s="82" t="str">
        <f t="shared" ref="P172" si="1708">IFERROR(AVERAGE(P167:P171),"")</f>
        <v/>
      </c>
      <c r="Q172" s="82" t="str">
        <f t="shared" ref="Q172" si="1709">IFERROR(AVERAGE(Q167:Q171),"")</f>
        <v/>
      </c>
      <c r="R172" s="82" t="str">
        <f t="shared" ref="R172" si="1710">IFERROR(AVERAGE(R167:R171),"")</f>
        <v/>
      </c>
      <c r="S172" s="82" t="str">
        <f t="shared" ref="S172" si="1711">IFERROR(AVERAGE(S167:S171),"")</f>
        <v/>
      </c>
      <c r="T172" s="82" t="str">
        <f t="shared" ref="T172" si="1712">IFERROR(AVERAGE(T167:T171),"")</f>
        <v/>
      </c>
      <c r="U172" s="82" t="str">
        <f t="shared" ref="U172" si="1713">IFERROR(AVERAGE(U167:U171),"")</f>
        <v/>
      </c>
      <c r="V172" s="82" t="str">
        <f t="shared" ref="V172" si="1714">IFERROR(AVERAGE(V167:V171),"")</f>
        <v/>
      </c>
      <c r="W172" s="82" t="str">
        <f t="shared" ref="W172" si="1715">IFERROR(AVERAGE(W167:W171),"")</f>
        <v/>
      </c>
      <c r="X172" s="82" t="str">
        <f t="shared" ref="X172" si="1716">IFERROR(AVERAGE(X167:X171),"")</f>
        <v/>
      </c>
      <c r="Y172" s="82" t="str">
        <f t="shared" ref="Y172" si="1717">IFERROR(AVERAGE(Y167:Y171),"")</f>
        <v/>
      </c>
      <c r="Z172" s="82" t="str">
        <f t="shared" ref="Z172" si="1718">IFERROR(AVERAGE(Z167:Z171),"")</f>
        <v/>
      </c>
      <c r="AA172" s="82" t="str">
        <f t="shared" ref="AA172" si="1719">IFERROR(AVERAGE(AA167:AA171),"")</f>
        <v/>
      </c>
      <c r="AB172" s="82" t="str">
        <f t="shared" ref="AB172" si="1720">IFERROR(AVERAGE(AB167:AB171),"")</f>
        <v/>
      </c>
      <c r="AC172" s="82" t="str">
        <f t="shared" ref="AC172" si="1721">IFERROR(AVERAGE(AC167:AC171),"")</f>
        <v/>
      </c>
      <c r="AD172" s="82" t="str">
        <f t="shared" ref="AD172" si="1722">IFERROR(AVERAGE(AD167:AD171),"")</f>
        <v/>
      </c>
      <c r="AE172" s="82" t="str">
        <f t="shared" ref="AE172" si="1723">IFERROR(AVERAGE(AE167:AE171),"")</f>
        <v/>
      </c>
      <c r="AF172" s="82" t="str">
        <f t="shared" ref="AF172" si="1724">IFERROR(AVERAGE(AF167:AF171),"")</f>
        <v/>
      </c>
      <c r="AG172" s="82" t="str">
        <f t="shared" ref="AG172" si="1725">IFERROR(AVERAGE(AG167:AG171),"")</f>
        <v/>
      </c>
      <c r="AH172" s="82" t="str">
        <f t="shared" ref="AH172" si="1726">IFERROR(AVERAGE(AH167:AH171),"")</f>
        <v/>
      </c>
      <c r="AI172" s="82" t="str">
        <f t="shared" ref="AI172" si="1727">IFERROR(AVERAGE(AI167:AI171),"")</f>
        <v/>
      </c>
      <c r="AJ172" s="82" t="str">
        <f t="shared" ref="AJ172" si="1728">IFERROR(AVERAGE(AJ167:AJ171),"")</f>
        <v/>
      </c>
      <c r="AK172" s="82" t="str">
        <f t="shared" ref="AK172" si="1729">IFERROR(AVERAGE(AK167:AK171),"")</f>
        <v/>
      </c>
      <c r="AL172" s="82" t="str">
        <f t="shared" ref="AL172" si="1730">IFERROR(AVERAGE(AL167:AL171),"")</f>
        <v/>
      </c>
      <c r="AM172" s="82" t="str">
        <f t="shared" ref="AM172" si="1731">IFERROR(AVERAGE(AM167:AM171),"")</f>
        <v/>
      </c>
      <c r="AN172" s="82" t="str">
        <f t="shared" ref="AN172" si="1732">IFERROR(AVERAGE(AN167:AN171),"")</f>
        <v/>
      </c>
      <c r="AO172" s="82" t="str">
        <f t="shared" ref="AO172" si="1733">IFERROR(AVERAGE(AO167:AO171),"")</f>
        <v/>
      </c>
      <c r="AP172" s="82" t="str">
        <f t="shared" ref="AP172" si="1734">IFERROR(AVERAGE(AP167:AP171),"")</f>
        <v/>
      </c>
      <c r="AQ172" s="82" t="str">
        <f t="shared" ref="AQ172" si="1735">IFERROR(AVERAGE(AQ167:AQ171),"")</f>
        <v/>
      </c>
      <c r="AR172" s="82" t="str">
        <f t="shared" ref="AR172" si="1736">IFERROR(AVERAGE(AR167:AR171),"")</f>
        <v/>
      </c>
      <c r="AS172" s="82" t="str">
        <f t="shared" ref="AS172" si="1737">IFERROR(AVERAGE(AS167:AS171),"")</f>
        <v/>
      </c>
      <c r="AT172" s="82" t="str">
        <f t="shared" ref="AT172" si="1738">IFERROR(AVERAGE(AT167:AT171),"")</f>
        <v/>
      </c>
      <c r="AU172" s="82" t="str">
        <f t="shared" ref="AU172" si="1739">IFERROR(AVERAGE(AU167:AU171),"")</f>
        <v/>
      </c>
      <c r="AV172" s="82" t="str">
        <f t="shared" ref="AV172" si="1740">IFERROR(AVERAGE(AV167:AV171),"")</f>
        <v/>
      </c>
      <c r="AW172" s="82" t="str">
        <f t="shared" ref="AW172" si="1741">IFERROR(AVERAGE(AW167:AW171),"")</f>
        <v/>
      </c>
      <c r="AX172" s="82" t="str">
        <f t="shared" ref="AX172" si="1742">IFERROR(AVERAGE(AX167:AX171),"")</f>
        <v/>
      </c>
      <c r="AY172" s="82" t="str">
        <f t="shared" ref="AY172" si="1743">IFERROR(AVERAGE(AY167:AY171),"")</f>
        <v/>
      </c>
      <c r="AZ172" s="82" t="str">
        <f t="shared" ref="AZ172" si="1744">IFERROR(AVERAGE(AZ167:AZ171),"")</f>
        <v/>
      </c>
      <c r="BA172" s="82" t="str">
        <f t="shared" ref="BA172" si="1745">IFERROR(AVERAGE(BA167:BA171),"")</f>
        <v/>
      </c>
      <c r="BB172" s="82" t="str">
        <f t="shared" ref="BB172" si="1746">IFERROR(AVERAGE(BB167:BB171),"")</f>
        <v/>
      </c>
      <c r="BC172" s="82" t="str">
        <f t="shared" ref="BC172" si="1747">IFERROR(AVERAGE(BC167:BC171),"")</f>
        <v/>
      </c>
      <c r="BD172" s="82" t="str">
        <f t="shared" ref="BD172" si="1748">IFERROR(AVERAGE(BD167:BD171),"")</f>
        <v/>
      </c>
      <c r="BE172" s="82" t="str">
        <f t="shared" ref="BE172" si="1749">IFERROR(AVERAGE(BE167:BE171),"")</f>
        <v/>
      </c>
      <c r="BF172" s="82" t="str">
        <f t="shared" ref="BF172" si="1750">IFERROR(AVERAGE(BF167:BF171),"")</f>
        <v/>
      </c>
      <c r="BG172" s="82" t="str">
        <f t="shared" ref="BG172" si="1751">IFERROR(AVERAGE(BG167:BG171),"")</f>
        <v/>
      </c>
      <c r="BH172" s="82" t="str">
        <f t="shared" ref="BH172" si="1752">IFERROR(AVERAGE(BH167:BH171),"")</f>
        <v/>
      </c>
      <c r="BI172" s="82" t="str">
        <f t="shared" ref="BI172" si="1753">IFERROR(AVERAGE(BI167:BI171),"")</f>
        <v/>
      </c>
      <c r="BJ172" s="82" t="str">
        <f t="shared" ref="BJ172" si="1754">IFERROR(AVERAGE(BJ167:BJ171),"")</f>
        <v/>
      </c>
      <c r="BK172" s="82" t="str">
        <f t="shared" ref="BK172" si="1755">IFERROR(AVERAGE(BK167:BK171),"")</f>
        <v/>
      </c>
      <c r="BL172" s="82" t="str">
        <f t="shared" ref="BL172" si="1756">IFERROR(AVERAGE(BL167:BL171),"")</f>
        <v/>
      </c>
      <c r="BM172" s="82" t="str">
        <f t="shared" ref="BM172" si="1757">IFERROR(AVERAGE(BM167:BM171),"")</f>
        <v/>
      </c>
      <c r="BN172" s="82">
        <f t="shared" ref="BN172" si="1758">IFERROR(AVERAGE(BN167:BN171),"")</f>
        <v>0</v>
      </c>
      <c r="BO172" s="82" t="str">
        <f t="shared" ref="BO172" si="1759">IFERROR(AVERAGE(BO167:BO171),"")</f>
        <v/>
      </c>
      <c r="BP172" s="82" t="str">
        <f t="shared" ref="BP172" si="1760">IFERROR(AVERAGE(BP167:BP171),"")</f>
        <v/>
      </c>
      <c r="BQ172" s="82" t="str">
        <f t="shared" ref="BQ172" si="1761">IFERROR(AVERAGE(BQ167:BQ171),"")</f>
        <v/>
      </c>
      <c r="BR172" s="2"/>
      <c r="BS172" s="2"/>
      <c r="BT172" s="2"/>
      <c r="BU172" s="2"/>
      <c r="BV172" s="2"/>
      <c r="BW172" s="2"/>
    </row>
    <row r="173" spans="1:75" x14ac:dyDescent="0.25">
      <c r="A173" s="271"/>
      <c r="B173" s="269">
        <v>20</v>
      </c>
      <c r="C173" s="266">
        <v>5</v>
      </c>
      <c r="D173" s="51">
        <v>1</v>
      </c>
      <c r="E173" s="61"/>
      <c r="F173" s="63"/>
      <c r="G173" s="63"/>
      <c r="H173" s="63"/>
      <c r="I173" s="63"/>
      <c r="J173" s="63"/>
      <c r="K173" s="14"/>
      <c r="L173" s="14"/>
      <c r="M173" s="14"/>
      <c r="N173" s="14"/>
      <c r="O173" s="14"/>
      <c r="P173" s="14"/>
      <c r="Q173" s="14"/>
      <c r="R173" s="52"/>
      <c r="S173" s="52"/>
      <c r="T173" s="52"/>
      <c r="U173" s="52"/>
      <c r="V173" s="52"/>
      <c r="W173" s="52"/>
      <c r="X173" s="52"/>
      <c r="Y173" s="46" t="str">
        <f t="shared" si="1559"/>
        <v/>
      </c>
      <c r="Z173" s="62"/>
      <c r="AA173" s="64"/>
      <c r="AB173" s="64"/>
      <c r="AC173" s="64"/>
      <c r="AD173" s="64"/>
      <c r="AE173" s="64"/>
      <c r="AF173" s="67"/>
      <c r="AG173" s="46" t="str">
        <f t="shared" si="1632"/>
        <v/>
      </c>
      <c r="AH173" s="61"/>
      <c r="AI173" s="61"/>
      <c r="AJ173" s="61"/>
      <c r="AK173" s="63"/>
      <c r="AL173" s="63"/>
      <c r="AM173" s="63"/>
      <c r="AN173" s="66"/>
      <c r="AO173" s="46" t="str">
        <f t="shared" si="1560"/>
        <v/>
      </c>
      <c r="AP173" s="61"/>
      <c r="AQ173" s="61"/>
      <c r="AR173" s="61"/>
      <c r="AS173" s="63"/>
      <c r="AT173" s="63"/>
      <c r="AU173" s="63"/>
      <c r="AV173" s="66"/>
      <c r="AW173" s="46" t="str">
        <f t="shared" si="1561"/>
        <v/>
      </c>
      <c r="AX173" s="61"/>
      <c r="AY173" s="61"/>
      <c r="AZ173" s="61"/>
      <c r="BA173" s="63"/>
      <c r="BB173" s="63"/>
      <c r="BC173" s="63"/>
      <c r="BD173" s="66"/>
      <c r="BE173" s="46" t="str">
        <f t="shared" si="1562"/>
        <v/>
      </c>
      <c r="BF173" s="12"/>
      <c r="BG173" s="12"/>
      <c r="BH173" s="12"/>
      <c r="BI173" s="12"/>
      <c r="BJ173" s="12"/>
      <c r="BK173" s="12"/>
      <c r="BL173" s="12"/>
      <c r="BM173" s="46" t="str">
        <f t="shared" si="1563"/>
        <v/>
      </c>
      <c r="BN173" s="25">
        <f t="shared" si="1564"/>
        <v>0</v>
      </c>
      <c r="BO173" s="50" t="str">
        <f t="shared" si="1565"/>
        <v>Average</v>
      </c>
      <c r="BP173" s="20" t="str">
        <f t="shared" si="1567"/>
        <v/>
      </c>
      <c r="BQ173" s="20" t="str">
        <f t="shared" si="1566"/>
        <v/>
      </c>
      <c r="BR173" s="3"/>
      <c r="BS173" s="3"/>
      <c r="BT173" s="3"/>
      <c r="BU173" s="3"/>
      <c r="BV173" s="3"/>
      <c r="BW173" s="3"/>
    </row>
    <row r="174" spans="1:75" x14ac:dyDescent="0.25">
      <c r="A174" s="271"/>
      <c r="B174" s="269"/>
      <c r="C174" s="267"/>
      <c r="D174" s="51">
        <v>2</v>
      </c>
      <c r="E174" s="62"/>
      <c r="F174" s="64"/>
      <c r="G174" s="64"/>
      <c r="H174" s="64"/>
      <c r="I174" s="64"/>
      <c r="J174" s="64"/>
      <c r="K174" s="14"/>
      <c r="L174" s="14"/>
      <c r="M174" s="14"/>
      <c r="N174" s="14"/>
      <c r="O174" s="14"/>
      <c r="P174" s="14"/>
      <c r="Q174" s="14"/>
      <c r="R174" s="52"/>
      <c r="S174" s="52"/>
      <c r="T174" s="52"/>
      <c r="U174" s="52"/>
      <c r="V174" s="52"/>
      <c r="W174" s="52"/>
      <c r="X174" s="52"/>
      <c r="Y174" s="46" t="str">
        <f t="shared" si="1559"/>
        <v/>
      </c>
      <c r="Z174" s="61"/>
      <c r="AA174" s="63"/>
      <c r="AB174" s="63"/>
      <c r="AC174" s="63"/>
      <c r="AD174" s="63"/>
      <c r="AE174" s="63"/>
      <c r="AF174" s="66"/>
      <c r="AG174" s="46" t="str">
        <f t="shared" si="1632"/>
        <v/>
      </c>
      <c r="AH174" s="62"/>
      <c r="AI174" s="62"/>
      <c r="AJ174" s="62"/>
      <c r="AK174" s="64"/>
      <c r="AL174" s="64"/>
      <c r="AM174" s="64"/>
      <c r="AN174" s="67"/>
      <c r="AO174" s="46" t="str">
        <f t="shared" si="1560"/>
        <v/>
      </c>
      <c r="AP174" s="62"/>
      <c r="AQ174" s="62"/>
      <c r="AR174" s="62"/>
      <c r="AS174" s="64"/>
      <c r="AT174" s="64"/>
      <c r="AU174" s="64"/>
      <c r="AV174" s="67"/>
      <c r="AW174" s="46" t="str">
        <f t="shared" si="1561"/>
        <v/>
      </c>
      <c r="AX174" s="62"/>
      <c r="AY174" s="62"/>
      <c r="AZ174" s="62"/>
      <c r="BA174" s="64"/>
      <c r="BB174" s="64"/>
      <c r="BC174" s="64"/>
      <c r="BD174" s="67"/>
      <c r="BE174" s="46" t="str">
        <f t="shared" si="1562"/>
        <v/>
      </c>
      <c r="BF174" s="12"/>
      <c r="BG174" s="12"/>
      <c r="BH174" s="12"/>
      <c r="BI174" s="12"/>
      <c r="BJ174" s="12"/>
      <c r="BK174" s="12"/>
      <c r="BL174" s="12"/>
      <c r="BM174" s="46" t="str">
        <f t="shared" si="1563"/>
        <v/>
      </c>
      <c r="BN174" s="25">
        <f t="shared" si="1564"/>
        <v>0</v>
      </c>
      <c r="BO174" s="50" t="str">
        <f t="shared" si="1565"/>
        <v>Average</v>
      </c>
      <c r="BP174" s="20" t="str">
        <f t="shared" si="1567"/>
        <v/>
      </c>
      <c r="BQ174" s="20" t="str">
        <f t="shared" si="1566"/>
        <v/>
      </c>
      <c r="BR174" s="3"/>
      <c r="BS174" s="3"/>
      <c r="BT174" s="3"/>
      <c r="BU174" s="3"/>
      <c r="BV174" s="3"/>
      <c r="BW174" s="3"/>
    </row>
    <row r="175" spans="1:75" x14ac:dyDescent="0.25">
      <c r="A175" s="271"/>
      <c r="B175" s="269"/>
      <c r="C175" s="267"/>
      <c r="D175" s="51">
        <v>3</v>
      </c>
      <c r="E175" s="61"/>
      <c r="F175" s="63"/>
      <c r="G175" s="63"/>
      <c r="H175" s="63"/>
      <c r="I175" s="63"/>
      <c r="J175" s="63"/>
      <c r="K175" s="14"/>
      <c r="L175" s="14"/>
      <c r="M175" s="14"/>
      <c r="N175" s="14"/>
      <c r="O175" s="14"/>
      <c r="P175" s="14"/>
      <c r="Q175" s="14"/>
      <c r="R175" s="52"/>
      <c r="S175" s="52"/>
      <c r="T175" s="52"/>
      <c r="U175" s="52"/>
      <c r="V175" s="52"/>
      <c r="W175" s="52"/>
      <c r="X175" s="52"/>
      <c r="Y175" s="46" t="str">
        <f t="shared" si="1559"/>
        <v/>
      </c>
      <c r="Z175" s="62"/>
      <c r="AA175" s="64"/>
      <c r="AB175" s="64"/>
      <c r="AC175" s="64"/>
      <c r="AD175" s="64"/>
      <c r="AE175" s="64"/>
      <c r="AF175" s="67"/>
      <c r="AG175" s="46" t="str">
        <f t="shared" si="1632"/>
        <v/>
      </c>
      <c r="AH175" s="61"/>
      <c r="AI175" s="61"/>
      <c r="AJ175" s="61"/>
      <c r="AK175" s="63"/>
      <c r="AL175" s="63"/>
      <c r="AM175" s="63"/>
      <c r="AN175" s="66"/>
      <c r="AO175" s="46" t="str">
        <f t="shared" si="1560"/>
        <v/>
      </c>
      <c r="AP175" s="61"/>
      <c r="AQ175" s="61"/>
      <c r="AR175" s="61"/>
      <c r="AS175" s="63"/>
      <c r="AT175" s="63"/>
      <c r="AU175" s="63"/>
      <c r="AV175" s="66"/>
      <c r="AW175" s="46" t="str">
        <f t="shared" si="1561"/>
        <v/>
      </c>
      <c r="AX175" s="61"/>
      <c r="AY175" s="61"/>
      <c r="AZ175" s="61"/>
      <c r="BA175" s="63"/>
      <c r="BB175" s="63"/>
      <c r="BC175" s="63"/>
      <c r="BD175" s="66"/>
      <c r="BE175" s="46" t="str">
        <f t="shared" si="1562"/>
        <v/>
      </c>
      <c r="BF175" s="12"/>
      <c r="BG175" s="12"/>
      <c r="BH175" s="12"/>
      <c r="BI175" s="12"/>
      <c r="BJ175" s="12"/>
      <c r="BK175" s="12"/>
      <c r="BL175" s="12"/>
      <c r="BM175" s="46" t="str">
        <f t="shared" si="1563"/>
        <v/>
      </c>
      <c r="BN175" s="25">
        <f t="shared" si="1564"/>
        <v>0</v>
      </c>
      <c r="BO175" s="50" t="str">
        <f t="shared" si="1565"/>
        <v>Average</v>
      </c>
      <c r="BP175" s="20" t="str">
        <f t="shared" si="1567"/>
        <v/>
      </c>
      <c r="BQ175" s="20" t="str">
        <f t="shared" si="1566"/>
        <v/>
      </c>
      <c r="BR175" s="3"/>
      <c r="BS175" s="3"/>
      <c r="BT175" s="3"/>
      <c r="BU175" s="3"/>
      <c r="BV175" s="3"/>
      <c r="BW175" s="3"/>
    </row>
    <row r="176" spans="1:75" x14ac:dyDescent="0.25">
      <c r="A176" s="271"/>
      <c r="B176" s="269"/>
      <c r="C176" s="267"/>
      <c r="D176" s="51">
        <v>4</v>
      </c>
      <c r="E176" s="62"/>
      <c r="F176" s="64"/>
      <c r="G176" s="64"/>
      <c r="H176" s="64"/>
      <c r="I176" s="64"/>
      <c r="J176" s="64"/>
      <c r="K176" s="14"/>
      <c r="L176" s="14"/>
      <c r="M176" s="14"/>
      <c r="N176" s="14"/>
      <c r="O176" s="14"/>
      <c r="P176" s="14"/>
      <c r="Q176" s="14"/>
      <c r="R176" s="52"/>
      <c r="S176" s="52"/>
      <c r="T176" s="52"/>
      <c r="U176" s="52"/>
      <c r="V176" s="52"/>
      <c r="W176" s="52"/>
      <c r="X176" s="52"/>
      <c r="Y176" s="46" t="str">
        <f t="shared" si="1559"/>
        <v/>
      </c>
      <c r="Z176" s="61"/>
      <c r="AA176" s="63"/>
      <c r="AB176" s="63"/>
      <c r="AC176" s="63"/>
      <c r="AD176" s="63"/>
      <c r="AE176" s="63"/>
      <c r="AF176" s="66"/>
      <c r="AG176" s="46" t="str">
        <f t="shared" si="1632"/>
        <v/>
      </c>
      <c r="AH176" s="62"/>
      <c r="AI176" s="62"/>
      <c r="AJ176" s="62"/>
      <c r="AK176" s="64"/>
      <c r="AL176" s="64"/>
      <c r="AM176" s="64"/>
      <c r="AN176" s="67"/>
      <c r="AO176" s="46" t="str">
        <f t="shared" si="1560"/>
        <v/>
      </c>
      <c r="AP176" s="62"/>
      <c r="AQ176" s="62"/>
      <c r="AR176" s="62"/>
      <c r="AS176" s="64"/>
      <c r="AT176" s="64"/>
      <c r="AU176" s="64"/>
      <c r="AV176" s="67"/>
      <c r="AW176" s="46" t="str">
        <f t="shared" si="1561"/>
        <v/>
      </c>
      <c r="AX176" s="62"/>
      <c r="AY176" s="62"/>
      <c r="AZ176" s="62"/>
      <c r="BA176" s="64"/>
      <c r="BB176" s="64"/>
      <c r="BC176" s="64"/>
      <c r="BD176" s="67"/>
      <c r="BE176" s="46" t="str">
        <f t="shared" si="1562"/>
        <v/>
      </c>
      <c r="BF176" s="12"/>
      <c r="BG176" s="12"/>
      <c r="BH176" s="12"/>
      <c r="BI176" s="12"/>
      <c r="BJ176" s="12"/>
      <c r="BK176" s="12"/>
      <c r="BL176" s="12"/>
      <c r="BM176" s="46" t="str">
        <f t="shared" si="1563"/>
        <v/>
      </c>
      <c r="BN176" s="25">
        <f t="shared" si="1564"/>
        <v>0</v>
      </c>
      <c r="BO176" s="50" t="str">
        <f t="shared" si="1565"/>
        <v>Average</v>
      </c>
      <c r="BP176" s="20" t="str">
        <f t="shared" si="1567"/>
        <v/>
      </c>
      <c r="BQ176" s="20" t="str">
        <f t="shared" si="1566"/>
        <v/>
      </c>
      <c r="BR176" s="3"/>
      <c r="BS176" s="3"/>
      <c r="BT176" s="3"/>
      <c r="BU176" s="3"/>
      <c r="BV176" s="3"/>
      <c r="BW176" s="3"/>
    </row>
    <row r="177" spans="1:75" x14ac:dyDescent="0.25">
      <c r="A177" s="271"/>
      <c r="B177" s="269"/>
      <c r="C177" s="267"/>
      <c r="D177" s="51">
        <v>5</v>
      </c>
      <c r="E177" s="61"/>
      <c r="F177" s="63"/>
      <c r="G177" s="63"/>
      <c r="H177" s="63"/>
      <c r="I177" s="63"/>
      <c r="J177" s="63"/>
      <c r="K177" s="14"/>
      <c r="L177" s="14"/>
      <c r="M177" s="14"/>
      <c r="N177" s="14"/>
      <c r="O177" s="14"/>
      <c r="P177" s="14"/>
      <c r="Q177" s="14"/>
      <c r="R177" s="52"/>
      <c r="S177" s="52"/>
      <c r="T177" s="52"/>
      <c r="U177" s="52"/>
      <c r="V177" s="52"/>
      <c r="W177" s="52"/>
      <c r="X177" s="52"/>
      <c r="Y177" s="46" t="str">
        <f t="shared" si="1559"/>
        <v/>
      </c>
      <c r="Z177" s="62"/>
      <c r="AA177" s="64"/>
      <c r="AB177" s="64"/>
      <c r="AC177" s="64"/>
      <c r="AD177" s="64"/>
      <c r="AE177" s="64"/>
      <c r="AF177" s="67"/>
      <c r="AG177" s="46" t="str">
        <f t="shared" si="1632"/>
        <v/>
      </c>
      <c r="AH177" s="61"/>
      <c r="AI177" s="61"/>
      <c r="AJ177" s="61"/>
      <c r="AK177" s="63"/>
      <c r="AL177" s="63"/>
      <c r="AM177" s="63"/>
      <c r="AN177" s="66"/>
      <c r="AO177" s="46" t="str">
        <f t="shared" si="1560"/>
        <v/>
      </c>
      <c r="AP177" s="61"/>
      <c r="AQ177" s="61"/>
      <c r="AR177" s="61"/>
      <c r="AS177" s="63"/>
      <c r="AT177" s="63"/>
      <c r="AU177" s="63"/>
      <c r="AV177" s="66"/>
      <c r="AW177" s="46" t="str">
        <f t="shared" si="1561"/>
        <v/>
      </c>
      <c r="AX177" s="61"/>
      <c r="AY177" s="61"/>
      <c r="AZ177" s="61"/>
      <c r="BA177" s="63"/>
      <c r="BB177" s="63"/>
      <c r="BC177" s="63"/>
      <c r="BD177" s="66"/>
      <c r="BE177" s="46" t="str">
        <f t="shared" si="1562"/>
        <v/>
      </c>
      <c r="BF177" s="12"/>
      <c r="BG177" s="12"/>
      <c r="BH177" s="12"/>
      <c r="BI177" s="12"/>
      <c r="BJ177" s="12"/>
      <c r="BK177" s="12"/>
      <c r="BL177" s="12"/>
      <c r="BM177" s="46" t="str">
        <f t="shared" si="1563"/>
        <v/>
      </c>
      <c r="BN177" s="25">
        <f t="shared" si="1564"/>
        <v>0</v>
      </c>
      <c r="BO177" s="50" t="str">
        <f t="shared" si="1565"/>
        <v>Average</v>
      </c>
      <c r="BP177" s="20" t="str">
        <f t="shared" si="1567"/>
        <v/>
      </c>
      <c r="BQ177" s="20" t="str">
        <f t="shared" si="1566"/>
        <v/>
      </c>
      <c r="BR177" s="3"/>
      <c r="BS177" s="3"/>
      <c r="BT177" s="3"/>
      <c r="BU177" s="3"/>
      <c r="BV177" s="3"/>
      <c r="BW177" s="3"/>
    </row>
    <row r="178" spans="1:75" x14ac:dyDescent="0.25">
      <c r="A178" s="271"/>
      <c r="B178" s="269"/>
      <c r="C178" s="268"/>
      <c r="D178" s="50" t="s">
        <v>23</v>
      </c>
      <c r="E178" s="82" t="str">
        <f>IFERROR(AVERAGE(E173:E177),"")</f>
        <v/>
      </c>
      <c r="F178" s="82" t="str">
        <f t="shared" ref="F178" si="1762">IFERROR(AVERAGE(F173:F177),"")</f>
        <v/>
      </c>
      <c r="G178" s="82" t="str">
        <f t="shared" ref="G178" si="1763">IFERROR(AVERAGE(G173:G177),"")</f>
        <v/>
      </c>
      <c r="H178" s="82" t="str">
        <f t="shared" ref="H178" si="1764">IFERROR(AVERAGE(H173:H177),"")</f>
        <v/>
      </c>
      <c r="I178" s="82" t="str">
        <f t="shared" ref="I178" si="1765">IFERROR(AVERAGE(I173:I177),"")</f>
        <v/>
      </c>
      <c r="J178" s="82" t="str">
        <f t="shared" ref="J178" si="1766">IFERROR(AVERAGE(J173:J177),"")</f>
        <v/>
      </c>
      <c r="K178" s="82" t="str">
        <f t="shared" ref="K178" si="1767">IFERROR(AVERAGE(K173:K177),"")</f>
        <v/>
      </c>
      <c r="L178" s="82" t="str">
        <f t="shared" ref="L178" si="1768">IFERROR(AVERAGE(L173:L177),"")</f>
        <v/>
      </c>
      <c r="M178" s="82" t="str">
        <f t="shared" ref="M178" si="1769">IFERROR(AVERAGE(M173:M177),"")</f>
        <v/>
      </c>
      <c r="N178" s="82" t="str">
        <f t="shared" ref="N178" si="1770">IFERROR(AVERAGE(N173:N177),"")</f>
        <v/>
      </c>
      <c r="O178" s="82" t="str">
        <f t="shared" ref="O178" si="1771">IFERROR(AVERAGE(O173:O177),"")</f>
        <v/>
      </c>
      <c r="P178" s="82" t="str">
        <f t="shared" ref="P178" si="1772">IFERROR(AVERAGE(P173:P177),"")</f>
        <v/>
      </c>
      <c r="Q178" s="82" t="str">
        <f t="shared" ref="Q178" si="1773">IFERROR(AVERAGE(Q173:Q177),"")</f>
        <v/>
      </c>
      <c r="R178" s="82" t="str">
        <f t="shared" ref="R178" si="1774">IFERROR(AVERAGE(R173:R177),"")</f>
        <v/>
      </c>
      <c r="S178" s="82" t="str">
        <f t="shared" ref="S178" si="1775">IFERROR(AVERAGE(S173:S177),"")</f>
        <v/>
      </c>
      <c r="T178" s="82" t="str">
        <f t="shared" ref="T178" si="1776">IFERROR(AVERAGE(T173:T177),"")</f>
        <v/>
      </c>
      <c r="U178" s="82" t="str">
        <f t="shared" ref="U178" si="1777">IFERROR(AVERAGE(U173:U177),"")</f>
        <v/>
      </c>
      <c r="V178" s="82" t="str">
        <f t="shared" ref="V178" si="1778">IFERROR(AVERAGE(V173:V177),"")</f>
        <v/>
      </c>
      <c r="W178" s="82" t="str">
        <f t="shared" ref="W178" si="1779">IFERROR(AVERAGE(W173:W177),"")</f>
        <v/>
      </c>
      <c r="X178" s="82" t="str">
        <f t="shared" ref="X178" si="1780">IFERROR(AVERAGE(X173:X177),"")</f>
        <v/>
      </c>
      <c r="Y178" s="82" t="str">
        <f t="shared" ref="Y178" si="1781">IFERROR(AVERAGE(Y173:Y177),"")</f>
        <v/>
      </c>
      <c r="Z178" s="82" t="str">
        <f t="shared" ref="Z178" si="1782">IFERROR(AVERAGE(Z173:Z177),"")</f>
        <v/>
      </c>
      <c r="AA178" s="82" t="str">
        <f t="shared" ref="AA178" si="1783">IFERROR(AVERAGE(AA173:AA177),"")</f>
        <v/>
      </c>
      <c r="AB178" s="82" t="str">
        <f t="shared" ref="AB178" si="1784">IFERROR(AVERAGE(AB173:AB177),"")</f>
        <v/>
      </c>
      <c r="AC178" s="82" t="str">
        <f t="shared" ref="AC178" si="1785">IFERROR(AVERAGE(AC173:AC177),"")</f>
        <v/>
      </c>
      <c r="AD178" s="82" t="str">
        <f t="shared" ref="AD178" si="1786">IFERROR(AVERAGE(AD173:AD177),"")</f>
        <v/>
      </c>
      <c r="AE178" s="82" t="str">
        <f t="shared" ref="AE178" si="1787">IFERROR(AVERAGE(AE173:AE177),"")</f>
        <v/>
      </c>
      <c r="AF178" s="82" t="str">
        <f t="shared" ref="AF178" si="1788">IFERROR(AVERAGE(AF173:AF177),"")</f>
        <v/>
      </c>
      <c r="AG178" s="82" t="str">
        <f t="shared" ref="AG178" si="1789">IFERROR(AVERAGE(AG173:AG177),"")</f>
        <v/>
      </c>
      <c r="AH178" s="82" t="str">
        <f t="shared" ref="AH178" si="1790">IFERROR(AVERAGE(AH173:AH177),"")</f>
        <v/>
      </c>
      <c r="AI178" s="82" t="str">
        <f t="shared" ref="AI178" si="1791">IFERROR(AVERAGE(AI173:AI177),"")</f>
        <v/>
      </c>
      <c r="AJ178" s="82" t="str">
        <f t="shared" ref="AJ178" si="1792">IFERROR(AVERAGE(AJ173:AJ177),"")</f>
        <v/>
      </c>
      <c r="AK178" s="82" t="str">
        <f t="shared" ref="AK178" si="1793">IFERROR(AVERAGE(AK173:AK177),"")</f>
        <v/>
      </c>
      <c r="AL178" s="82" t="str">
        <f t="shared" ref="AL178" si="1794">IFERROR(AVERAGE(AL173:AL177),"")</f>
        <v/>
      </c>
      <c r="AM178" s="82" t="str">
        <f t="shared" ref="AM178" si="1795">IFERROR(AVERAGE(AM173:AM177),"")</f>
        <v/>
      </c>
      <c r="AN178" s="82" t="str">
        <f t="shared" ref="AN178" si="1796">IFERROR(AVERAGE(AN173:AN177),"")</f>
        <v/>
      </c>
      <c r="AO178" s="82" t="str">
        <f t="shared" ref="AO178" si="1797">IFERROR(AVERAGE(AO173:AO177),"")</f>
        <v/>
      </c>
      <c r="AP178" s="82" t="str">
        <f t="shared" ref="AP178" si="1798">IFERROR(AVERAGE(AP173:AP177),"")</f>
        <v/>
      </c>
      <c r="AQ178" s="82" t="str">
        <f t="shared" ref="AQ178" si="1799">IFERROR(AVERAGE(AQ173:AQ177),"")</f>
        <v/>
      </c>
      <c r="AR178" s="82" t="str">
        <f t="shared" ref="AR178" si="1800">IFERROR(AVERAGE(AR173:AR177),"")</f>
        <v/>
      </c>
      <c r="AS178" s="82" t="str">
        <f t="shared" ref="AS178" si="1801">IFERROR(AVERAGE(AS173:AS177),"")</f>
        <v/>
      </c>
      <c r="AT178" s="82" t="str">
        <f t="shared" ref="AT178" si="1802">IFERROR(AVERAGE(AT173:AT177),"")</f>
        <v/>
      </c>
      <c r="AU178" s="82" t="str">
        <f t="shared" ref="AU178" si="1803">IFERROR(AVERAGE(AU173:AU177),"")</f>
        <v/>
      </c>
      <c r="AV178" s="82" t="str">
        <f t="shared" ref="AV178" si="1804">IFERROR(AVERAGE(AV173:AV177),"")</f>
        <v/>
      </c>
      <c r="AW178" s="82" t="str">
        <f t="shared" ref="AW178" si="1805">IFERROR(AVERAGE(AW173:AW177),"")</f>
        <v/>
      </c>
      <c r="AX178" s="82" t="str">
        <f t="shared" ref="AX178" si="1806">IFERROR(AVERAGE(AX173:AX177),"")</f>
        <v/>
      </c>
      <c r="AY178" s="82" t="str">
        <f t="shared" ref="AY178" si="1807">IFERROR(AVERAGE(AY173:AY177),"")</f>
        <v/>
      </c>
      <c r="AZ178" s="82" t="str">
        <f t="shared" ref="AZ178" si="1808">IFERROR(AVERAGE(AZ173:AZ177),"")</f>
        <v/>
      </c>
      <c r="BA178" s="82" t="str">
        <f t="shared" ref="BA178" si="1809">IFERROR(AVERAGE(BA173:BA177),"")</f>
        <v/>
      </c>
      <c r="BB178" s="82" t="str">
        <f t="shared" ref="BB178" si="1810">IFERROR(AVERAGE(BB173:BB177),"")</f>
        <v/>
      </c>
      <c r="BC178" s="82" t="str">
        <f t="shared" ref="BC178" si="1811">IFERROR(AVERAGE(BC173:BC177),"")</f>
        <v/>
      </c>
      <c r="BD178" s="82" t="str">
        <f t="shared" ref="BD178" si="1812">IFERROR(AVERAGE(BD173:BD177),"")</f>
        <v/>
      </c>
      <c r="BE178" s="82" t="str">
        <f t="shared" ref="BE178" si="1813">IFERROR(AVERAGE(BE173:BE177),"")</f>
        <v/>
      </c>
      <c r="BF178" s="82" t="str">
        <f t="shared" ref="BF178" si="1814">IFERROR(AVERAGE(BF173:BF177),"")</f>
        <v/>
      </c>
      <c r="BG178" s="82" t="str">
        <f t="shared" ref="BG178" si="1815">IFERROR(AVERAGE(BG173:BG177),"")</f>
        <v/>
      </c>
      <c r="BH178" s="82" t="str">
        <f t="shared" ref="BH178" si="1816">IFERROR(AVERAGE(BH173:BH177),"")</f>
        <v/>
      </c>
      <c r="BI178" s="82" t="str">
        <f t="shared" ref="BI178" si="1817">IFERROR(AVERAGE(BI173:BI177),"")</f>
        <v/>
      </c>
      <c r="BJ178" s="82" t="str">
        <f t="shared" ref="BJ178" si="1818">IFERROR(AVERAGE(BJ173:BJ177),"")</f>
        <v/>
      </c>
      <c r="BK178" s="82" t="str">
        <f t="shared" ref="BK178" si="1819">IFERROR(AVERAGE(BK173:BK177),"")</f>
        <v/>
      </c>
      <c r="BL178" s="82" t="str">
        <f t="shared" ref="BL178" si="1820">IFERROR(AVERAGE(BL173:BL177),"")</f>
        <v/>
      </c>
      <c r="BM178" s="82" t="str">
        <f t="shared" ref="BM178" si="1821">IFERROR(AVERAGE(BM173:BM177),"")</f>
        <v/>
      </c>
      <c r="BN178" s="82">
        <f t="shared" ref="BN178" si="1822">IFERROR(AVERAGE(BN173:BN177),"")</f>
        <v>0</v>
      </c>
      <c r="BO178" s="82" t="str">
        <f t="shared" ref="BO178" si="1823">IFERROR(AVERAGE(BO173:BO177),"")</f>
        <v/>
      </c>
      <c r="BP178" s="82" t="str">
        <f t="shared" ref="BP178" si="1824">IFERROR(AVERAGE(BP173:BP177),"")</f>
        <v/>
      </c>
      <c r="BQ178" s="82" t="str">
        <f t="shared" ref="BQ178" si="1825">IFERROR(AVERAGE(BQ173:BQ177),"")</f>
        <v/>
      </c>
      <c r="BR178" s="2"/>
      <c r="BS178" s="2"/>
      <c r="BT178" s="2"/>
      <c r="BU178" s="2"/>
      <c r="BV178" s="2"/>
      <c r="BW178" s="2"/>
    </row>
    <row r="179" spans="1:75" x14ac:dyDescent="0.25">
      <c r="A179" s="271"/>
      <c r="B179" s="269"/>
      <c r="C179" s="266">
        <v>10</v>
      </c>
      <c r="D179" s="51">
        <v>1</v>
      </c>
      <c r="E179" s="61"/>
      <c r="F179" s="63"/>
      <c r="G179" s="63"/>
      <c r="H179" s="63"/>
      <c r="I179" s="63"/>
      <c r="J179" s="63"/>
      <c r="K179" s="14"/>
      <c r="L179" s="14"/>
      <c r="M179" s="14"/>
      <c r="N179" s="14"/>
      <c r="O179" s="14"/>
      <c r="P179" s="14"/>
      <c r="Q179" s="14"/>
      <c r="R179" s="52"/>
      <c r="S179" s="52"/>
      <c r="T179" s="52"/>
      <c r="U179" s="52"/>
      <c r="V179" s="52"/>
      <c r="W179" s="52"/>
      <c r="X179" s="52"/>
      <c r="Y179" s="46" t="str">
        <f t="shared" si="1559"/>
        <v/>
      </c>
      <c r="Z179" s="62"/>
      <c r="AA179" s="64"/>
      <c r="AB179" s="64"/>
      <c r="AC179" s="64"/>
      <c r="AD179" s="64"/>
      <c r="AE179" s="64"/>
      <c r="AF179" s="67"/>
      <c r="AG179" s="46" t="str">
        <f t="shared" si="1632"/>
        <v/>
      </c>
      <c r="AH179" s="68"/>
      <c r="AI179" s="69"/>
      <c r="AJ179" s="69"/>
      <c r="AK179" s="69"/>
      <c r="AL179" s="69"/>
      <c r="AM179" s="69"/>
      <c r="AN179" s="70"/>
      <c r="AO179" s="46" t="str">
        <f t="shared" si="1560"/>
        <v/>
      </c>
      <c r="AP179" s="61"/>
      <c r="AQ179" s="61"/>
      <c r="AR179" s="61"/>
      <c r="AS179" s="63"/>
      <c r="AT179" s="63"/>
      <c r="AU179" s="63"/>
      <c r="AV179" s="66"/>
      <c r="AW179" s="46" t="str">
        <f t="shared" si="1561"/>
        <v/>
      </c>
      <c r="AX179" s="61"/>
      <c r="AY179" s="61"/>
      <c r="AZ179" s="61"/>
      <c r="BA179" s="63"/>
      <c r="BB179" s="63"/>
      <c r="BC179" s="63"/>
      <c r="BD179" s="66"/>
      <c r="BE179" s="46" t="str">
        <f t="shared" si="1562"/>
        <v/>
      </c>
      <c r="BF179" s="12"/>
      <c r="BG179" s="12"/>
      <c r="BH179" s="12"/>
      <c r="BI179" s="12"/>
      <c r="BJ179" s="12"/>
      <c r="BK179" s="12"/>
      <c r="BL179" s="12"/>
      <c r="BM179" s="46" t="str">
        <f t="shared" si="1563"/>
        <v/>
      </c>
      <c r="BN179" s="25">
        <f t="shared" si="1564"/>
        <v>0</v>
      </c>
      <c r="BO179" s="50" t="str">
        <f t="shared" si="1565"/>
        <v>Average</v>
      </c>
      <c r="BP179" s="20" t="str">
        <f t="shared" si="1567"/>
        <v/>
      </c>
      <c r="BQ179" s="20" t="str">
        <f t="shared" si="1566"/>
        <v/>
      </c>
      <c r="BR179" s="3"/>
      <c r="BS179" s="3"/>
      <c r="BT179" s="3"/>
      <c r="BU179" s="3"/>
      <c r="BV179" s="3"/>
      <c r="BW179" s="3"/>
    </row>
    <row r="180" spans="1:75" x14ac:dyDescent="0.25">
      <c r="A180" s="271"/>
      <c r="B180" s="269"/>
      <c r="C180" s="267"/>
      <c r="D180" s="51">
        <v>2</v>
      </c>
      <c r="E180" s="62"/>
      <c r="F180" s="64"/>
      <c r="G180" s="64"/>
      <c r="H180" s="64"/>
      <c r="I180" s="64"/>
      <c r="J180" s="64"/>
      <c r="K180" s="14"/>
      <c r="L180" s="14"/>
      <c r="M180" s="14"/>
      <c r="N180" s="14"/>
      <c r="O180" s="14"/>
      <c r="P180" s="14"/>
      <c r="Q180" s="14"/>
      <c r="R180" s="52"/>
      <c r="S180" s="52"/>
      <c r="T180" s="52"/>
      <c r="U180" s="52"/>
      <c r="V180" s="52"/>
      <c r="W180" s="52"/>
      <c r="X180" s="52"/>
      <c r="Y180" s="46" t="str">
        <f t="shared" si="1559"/>
        <v/>
      </c>
      <c r="Z180" s="61"/>
      <c r="AA180" s="63"/>
      <c r="AB180" s="63"/>
      <c r="AC180" s="63"/>
      <c r="AD180" s="63"/>
      <c r="AE180" s="63"/>
      <c r="AF180" s="66"/>
      <c r="AG180" s="46" t="str">
        <f t="shared" si="1632"/>
        <v/>
      </c>
      <c r="AH180" s="71"/>
      <c r="AI180" s="72"/>
      <c r="AJ180" s="72"/>
      <c r="AK180" s="72"/>
      <c r="AL180" s="72"/>
      <c r="AM180" s="72"/>
      <c r="AN180" s="73"/>
      <c r="AO180" s="46" t="str">
        <f t="shared" si="1560"/>
        <v/>
      </c>
      <c r="AP180" s="62"/>
      <c r="AQ180" s="62"/>
      <c r="AR180" s="62"/>
      <c r="AS180" s="64"/>
      <c r="AT180" s="64"/>
      <c r="AU180" s="64"/>
      <c r="AV180" s="67"/>
      <c r="AW180" s="46" t="str">
        <f t="shared" si="1561"/>
        <v/>
      </c>
      <c r="AX180" s="62"/>
      <c r="AY180" s="62"/>
      <c r="AZ180" s="62"/>
      <c r="BA180" s="64"/>
      <c r="BB180" s="64"/>
      <c r="BC180" s="64"/>
      <c r="BD180" s="67"/>
      <c r="BE180" s="46" t="str">
        <f t="shared" si="1562"/>
        <v/>
      </c>
      <c r="BF180" s="12"/>
      <c r="BG180" s="12"/>
      <c r="BH180" s="12"/>
      <c r="BI180" s="12"/>
      <c r="BJ180" s="12"/>
      <c r="BK180" s="12"/>
      <c r="BL180" s="12"/>
      <c r="BM180" s="46" t="str">
        <f t="shared" si="1563"/>
        <v/>
      </c>
      <c r="BN180" s="25">
        <f t="shared" si="1564"/>
        <v>0</v>
      </c>
      <c r="BO180" s="50" t="str">
        <f t="shared" si="1565"/>
        <v>Average</v>
      </c>
      <c r="BP180" s="20" t="str">
        <f t="shared" si="1567"/>
        <v/>
      </c>
      <c r="BQ180" s="20" t="str">
        <f t="shared" si="1566"/>
        <v/>
      </c>
      <c r="BR180" s="3"/>
      <c r="BS180" s="3"/>
      <c r="BT180" s="3"/>
      <c r="BU180" s="3"/>
      <c r="BV180" s="3"/>
      <c r="BW180" s="3"/>
    </row>
    <row r="181" spans="1:75" x14ac:dyDescent="0.25">
      <c r="A181" s="271"/>
      <c r="B181" s="269"/>
      <c r="C181" s="267"/>
      <c r="D181" s="51">
        <v>3</v>
      </c>
      <c r="E181" s="61"/>
      <c r="F181" s="63"/>
      <c r="G181" s="63"/>
      <c r="H181" s="63"/>
      <c r="I181" s="63"/>
      <c r="J181" s="63"/>
      <c r="K181" s="14"/>
      <c r="L181" s="14"/>
      <c r="M181" s="14"/>
      <c r="N181" s="14"/>
      <c r="O181" s="14"/>
      <c r="P181" s="14"/>
      <c r="Q181" s="14"/>
      <c r="R181" s="52"/>
      <c r="S181" s="52"/>
      <c r="T181" s="52"/>
      <c r="U181" s="52"/>
      <c r="V181" s="52"/>
      <c r="W181" s="52"/>
      <c r="X181" s="52"/>
      <c r="Y181" s="46" t="str">
        <f t="shared" si="1559"/>
        <v/>
      </c>
      <c r="Z181" s="62"/>
      <c r="AA181" s="64"/>
      <c r="AB181" s="64"/>
      <c r="AC181" s="64"/>
      <c r="AD181" s="64"/>
      <c r="AE181" s="64"/>
      <c r="AF181" s="67"/>
      <c r="AG181" s="46" t="str">
        <f t="shared" si="1632"/>
        <v/>
      </c>
      <c r="AH181" s="68"/>
      <c r="AI181" s="69"/>
      <c r="AJ181" s="69"/>
      <c r="AK181" s="69"/>
      <c r="AL181" s="69"/>
      <c r="AM181" s="69"/>
      <c r="AN181" s="70"/>
      <c r="AO181" s="46" t="str">
        <f t="shared" si="1560"/>
        <v/>
      </c>
      <c r="AP181" s="61"/>
      <c r="AQ181" s="61"/>
      <c r="AR181" s="61"/>
      <c r="AS181" s="63"/>
      <c r="AT181" s="63"/>
      <c r="AU181" s="63"/>
      <c r="AV181" s="66"/>
      <c r="AW181" s="46" t="str">
        <f t="shared" si="1561"/>
        <v/>
      </c>
      <c r="AX181" s="61"/>
      <c r="AY181" s="61"/>
      <c r="AZ181" s="61"/>
      <c r="BA181" s="63"/>
      <c r="BB181" s="63"/>
      <c r="BC181" s="63"/>
      <c r="BD181" s="66"/>
      <c r="BE181" s="46" t="str">
        <f t="shared" si="1562"/>
        <v/>
      </c>
      <c r="BF181" s="12"/>
      <c r="BG181" s="12"/>
      <c r="BH181" s="12"/>
      <c r="BI181" s="12"/>
      <c r="BJ181" s="12"/>
      <c r="BK181" s="12"/>
      <c r="BL181" s="12"/>
      <c r="BM181" s="46" t="str">
        <f t="shared" si="1563"/>
        <v/>
      </c>
      <c r="BN181" s="25">
        <f t="shared" si="1564"/>
        <v>0</v>
      </c>
      <c r="BO181" s="50" t="str">
        <f t="shared" si="1565"/>
        <v>Average</v>
      </c>
      <c r="BP181" s="20" t="str">
        <f t="shared" si="1567"/>
        <v/>
      </c>
      <c r="BQ181" s="20" t="str">
        <f t="shared" si="1566"/>
        <v/>
      </c>
      <c r="BR181" s="3"/>
      <c r="BS181" s="3"/>
      <c r="BT181" s="3"/>
      <c r="BU181" s="3"/>
      <c r="BV181" s="3"/>
      <c r="BW181" s="3"/>
    </row>
    <row r="182" spans="1:75" x14ac:dyDescent="0.25">
      <c r="A182" s="271"/>
      <c r="B182" s="269"/>
      <c r="C182" s="267"/>
      <c r="D182" s="51">
        <v>4</v>
      </c>
      <c r="E182" s="62"/>
      <c r="F182" s="64"/>
      <c r="G182" s="64"/>
      <c r="H182" s="64"/>
      <c r="I182" s="64"/>
      <c r="J182" s="64"/>
      <c r="K182" s="14"/>
      <c r="L182" s="14"/>
      <c r="M182" s="14"/>
      <c r="N182" s="14"/>
      <c r="O182" s="14"/>
      <c r="P182" s="14"/>
      <c r="Q182" s="14"/>
      <c r="R182" s="52"/>
      <c r="S182" s="52"/>
      <c r="T182" s="52"/>
      <c r="U182" s="52"/>
      <c r="V182" s="52"/>
      <c r="W182" s="52"/>
      <c r="X182" s="52"/>
      <c r="Y182" s="46" t="str">
        <f t="shared" si="1559"/>
        <v/>
      </c>
      <c r="Z182" s="61"/>
      <c r="AA182" s="63"/>
      <c r="AB182" s="63"/>
      <c r="AC182" s="63"/>
      <c r="AD182" s="63"/>
      <c r="AE182" s="63"/>
      <c r="AF182" s="66"/>
      <c r="AG182" s="46" t="str">
        <f t="shared" si="1632"/>
        <v/>
      </c>
      <c r="AH182" s="71"/>
      <c r="AI182" s="72"/>
      <c r="AJ182" s="72"/>
      <c r="AK182" s="72"/>
      <c r="AL182" s="72"/>
      <c r="AM182" s="72"/>
      <c r="AN182" s="73"/>
      <c r="AO182" s="46" t="str">
        <f t="shared" si="1560"/>
        <v/>
      </c>
      <c r="AP182" s="62"/>
      <c r="AQ182" s="62"/>
      <c r="AR182" s="62"/>
      <c r="AS182" s="64"/>
      <c r="AT182" s="64"/>
      <c r="AU182" s="64"/>
      <c r="AV182" s="67"/>
      <c r="AW182" s="46" t="str">
        <f t="shared" si="1561"/>
        <v/>
      </c>
      <c r="AX182" s="62"/>
      <c r="AY182" s="62"/>
      <c r="AZ182" s="62"/>
      <c r="BA182" s="64"/>
      <c r="BB182" s="64"/>
      <c r="BC182" s="64"/>
      <c r="BD182" s="67"/>
      <c r="BE182" s="46" t="str">
        <f t="shared" si="1562"/>
        <v/>
      </c>
      <c r="BF182" s="12"/>
      <c r="BG182" s="12"/>
      <c r="BH182" s="12"/>
      <c r="BI182" s="12"/>
      <c r="BJ182" s="12"/>
      <c r="BK182" s="12"/>
      <c r="BL182" s="12"/>
      <c r="BM182" s="46" t="str">
        <f t="shared" si="1563"/>
        <v/>
      </c>
      <c r="BN182" s="25">
        <f t="shared" si="1564"/>
        <v>0</v>
      </c>
      <c r="BO182" s="50" t="str">
        <f t="shared" si="1565"/>
        <v>Average</v>
      </c>
      <c r="BP182" s="20" t="str">
        <f t="shared" si="1567"/>
        <v/>
      </c>
      <c r="BQ182" s="20" t="str">
        <f t="shared" si="1566"/>
        <v/>
      </c>
      <c r="BR182" s="3"/>
      <c r="BS182" s="3"/>
      <c r="BT182" s="3"/>
      <c r="BU182" s="3"/>
      <c r="BV182" s="3"/>
      <c r="BW182" s="3"/>
    </row>
    <row r="183" spans="1:75" x14ac:dyDescent="0.25">
      <c r="A183" s="271"/>
      <c r="B183" s="269"/>
      <c r="C183" s="267"/>
      <c r="D183" s="51">
        <v>5</v>
      </c>
      <c r="E183" s="61"/>
      <c r="F183" s="63"/>
      <c r="G183" s="63"/>
      <c r="H183" s="63"/>
      <c r="I183" s="63"/>
      <c r="J183" s="63"/>
      <c r="K183" s="14"/>
      <c r="L183" s="14"/>
      <c r="M183" s="14"/>
      <c r="N183" s="14"/>
      <c r="O183" s="14"/>
      <c r="P183" s="14"/>
      <c r="Q183" s="14"/>
      <c r="R183" s="52"/>
      <c r="S183" s="52"/>
      <c r="T183" s="52"/>
      <c r="U183" s="52"/>
      <c r="V183" s="52"/>
      <c r="W183" s="52"/>
      <c r="X183" s="52"/>
      <c r="Y183" s="46" t="str">
        <f t="shared" si="1559"/>
        <v/>
      </c>
      <c r="Z183" s="62"/>
      <c r="AA183" s="64"/>
      <c r="AB183" s="64"/>
      <c r="AC183" s="64"/>
      <c r="AD183" s="64"/>
      <c r="AE183" s="64"/>
      <c r="AF183" s="67"/>
      <c r="AG183" s="46" t="str">
        <f t="shared" si="1632"/>
        <v/>
      </c>
      <c r="AH183" s="68"/>
      <c r="AI183" s="69"/>
      <c r="AJ183" s="69"/>
      <c r="AK183" s="69"/>
      <c r="AL183" s="69"/>
      <c r="AM183" s="69"/>
      <c r="AN183" s="70"/>
      <c r="AO183" s="46" t="str">
        <f t="shared" si="1560"/>
        <v/>
      </c>
      <c r="AP183" s="61"/>
      <c r="AQ183" s="61"/>
      <c r="AR183" s="61"/>
      <c r="AS183" s="63"/>
      <c r="AT183" s="63"/>
      <c r="AU183" s="63"/>
      <c r="AV183" s="66"/>
      <c r="AW183" s="46" t="str">
        <f t="shared" si="1561"/>
        <v/>
      </c>
      <c r="AX183" s="61"/>
      <c r="AY183" s="61"/>
      <c r="AZ183" s="61"/>
      <c r="BA183" s="63"/>
      <c r="BB183" s="63"/>
      <c r="BC183" s="63"/>
      <c r="BD183" s="66"/>
      <c r="BE183" s="46" t="str">
        <f t="shared" si="1562"/>
        <v/>
      </c>
      <c r="BF183" s="12"/>
      <c r="BG183" s="12"/>
      <c r="BH183" s="12"/>
      <c r="BI183" s="12"/>
      <c r="BJ183" s="12"/>
      <c r="BK183" s="12"/>
      <c r="BL183" s="12"/>
      <c r="BM183" s="46" t="str">
        <f t="shared" si="1563"/>
        <v/>
      </c>
      <c r="BN183" s="25">
        <f t="shared" si="1564"/>
        <v>0</v>
      </c>
      <c r="BO183" s="50" t="str">
        <f t="shared" si="1565"/>
        <v>Average</v>
      </c>
      <c r="BP183" s="20" t="str">
        <f t="shared" si="1567"/>
        <v/>
      </c>
      <c r="BQ183" s="20" t="str">
        <f t="shared" si="1566"/>
        <v/>
      </c>
      <c r="BR183" s="3"/>
      <c r="BS183" s="3"/>
      <c r="BT183" s="3"/>
      <c r="BU183" s="3"/>
      <c r="BV183" s="3"/>
      <c r="BW183" s="3"/>
    </row>
    <row r="184" spans="1:75" x14ac:dyDescent="0.25">
      <c r="A184" s="271"/>
      <c r="B184" s="269"/>
      <c r="C184" s="268"/>
      <c r="D184" s="50" t="s">
        <v>23</v>
      </c>
      <c r="E184" s="82" t="str">
        <f>IFERROR(AVERAGE(E179:E183),"")</f>
        <v/>
      </c>
      <c r="F184" s="82" t="str">
        <f t="shared" ref="F184" si="1826">IFERROR(AVERAGE(F179:F183),"")</f>
        <v/>
      </c>
      <c r="G184" s="82" t="str">
        <f t="shared" ref="G184" si="1827">IFERROR(AVERAGE(G179:G183),"")</f>
        <v/>
      </c>
      <c r="H184" s="82" t="str">
        <f t="shared" ref="H184" si="1828">IFERROR(AVERAGE(H179:H183),"")</f>
        <v/>
      </c>
      <c r="I184" s="82" t="str">
        <f t="shared" ref="I184" si="1829">IFERROR(AVERAGE(I179:I183),"")</f>
        <v/>
      </c>
      <c r="J184" s="82" t="str">
        <f t="shared" ref="J184" si="1830">IFERROR(AVERAGE(J179:J183),"")</f>
        <v/>
      </c>
      <c r="K184" s="82" t="str">
        <f t="shared" ref="K184" si="1831">IFERROR(AVERAGE(K179:K183),"")</f>
        <v/>
      </c>
      <c r="L184" s="82" t="str">
        <f t="shared" ref="L184" si="1832">IFERROR(AVERAGE(L179:L183),"")</f>
        <v/>
      </c>
      <c r="M184" s="82" t="str">
        <f t="shared" ref="M184" si="1833">IFERROR(AVERAGE(M179:M183),"")</f>
        <v/>
      </c>
      <c r="N184" s="82" t="str">
        <f t="shared" ref="N184" si="1834">IFERROR(AVERAGE(N179:N183),"")</f>
        <v/>
      </c>
      <c r="O184" s="82" t="str">
        <f t="shared" ref="O184" si="1835">IFERROR(AVERAGE(O179:O183),"")</f>
        <v/>
      </c>
      <c r="P184" s="82" t="str">
        <f t="shared" ref="P184" si="1836">IFERROR(AVERAGE(P179:P183),"")</f>
        <v/>
      </c>
      <c r="Q184" s="82" t="str">
        <f t="shared" ref="Q184" si="1837">IFERROR(AVERAGE(Q179:Q183),"")</f>
        <v/>
      </c>
      <c r="R184" s="82" t="str">
        <f t="shared" ref="R184" si="1838">IFERROR(AVERAGE(R179:R183),"")</f>
        <v/>
      </c>
      <c r="S184" s="82" t="str">
        <f t="shared" ref="S184" si="1839">IFERROR(AVERAGE(S179:S183),"")</f>
        <v/>
      </c>
      <c r="T184" s="82" t="str">
        <f t="shared" ref="T184" si="1840">IFERROR(AVERAGE(T179:T183),"")</f>
        <v/>
      </c>
      <c r="U184" s="82" t="str">
        <f t="shared" ref="U184" si="1841">IFERROR(AVERAGE(U179:U183),"")</f>
        <v/>
      </c>
      <c r="V184" s="82" t="str">
        <f t="shared" ref="V184" si="1842">IFERROR(AVERAGE(V179:V183),"")</f>
        <v/>
      </c>
      <c r="W184" s="82" t="str">
        <f t="shared" ref="W184" si="1843">IFERROR(AVERAGE(W179:W183),"")</f>
        <v/>
      </c>
      <c r="X184" s="82" t="str">
        <f t="shared" ref="X184" si="1844">IFERROR(AVERAGE(X179:X183),"")</f>
        <v/>
      </c>
      <c r="Y184" s="82" t="str">
        <f t="shared" ref="Y184" si="1845">IFERROR(AVERAGE(Y179:Y183),"")</f>
        <v/>
      </c>
      <c r="Z184" s="82" t="str">
        <f t="shared" ref="Z184" si="1846">IFERROR(AVERAGE(Z179:Z183),"")</f>
        <v/>
      </c>
      <c r="AA184" s="82" t="str">
        <f t="shared" ref="AA184" si="1847">IFERROR(AVERAGE(AA179:AA183),"")</f>
        <v/>
      </c>
      <c r="AB184" s="82" t="str">
        <f t="shared" ref="AB184" si="1848">IFERROR(AVERAGE(AB179:AB183),"")</f>
        <v/>
      </c>
      <c r="AC184" s="82" t="str">
        <f t="shared" ref="AC184" si="1849">IFERROR(AVERAGE(AC179:AC183),"")</f>
        <v/>
      </c>
      <c r="AD184" s="82" t="str">
        <f t="shared" ref="AD184" si="1850">IFERROR(AVERAGE(AD179:AD183),"")</f>
        <v/>
      </c>
      <c r="AE184" s="82" t="str">
        <f t="shared" ref="AE184" si="1851">IFERROR(AVERAGE(AE179:AE183),"")</f>
        <v/>
      </c>
      <c r="AF184" s="82" t="str">
        <f t="shared" ref="AF184" si="1852">IFERROR(AVERAGE(AF179:AF183),"")</f>
        <v/>
      </c>
      <c r="AG184" s="82" t="str">
        <f t="shared" ref="AG184" si="1853">IFERROR(AVERAGE(AG179:AG183),"")</f>
        <v/>
      </c>
      <c r="AH184" s="82" t="str">
        <f t="shared" ref="AH184" si="1854">IFERROR(AVERAGE(AH179:AH183),"")</f>
        <v/>
      </c>
      <c r="AI184" s="82" t="str">
        <f t="shared" ref="AI184" si="1855">IFERROR(AVERAGE(AI179:AI183),"")</f>
        <v/>
      </c>
      <c r="AJ184" s="82" t="str">
        <f t="shared" ref="AJ184" si="1856">IFERROR(AVERAGE(AJ179:AJ183),"")</f>
        <v/>
      </c>
      <c r="AK184" s="82" t="str">
        <f t="shared" ref="AK184" si="1857">IFERROR(AVERAGE(AK179:AK183),"")</f>
        <v/>
      </c>
      <c r="AL184" s="82" t="str">
        <f t="shared" ref="AL184" si="1858">IFERROR(AVERAGE(AL179:AL183),"")</f>
        <v/>
      </c>
      <c r="AM184" s="82" t="str">
        <f t="shared" ref="AM184" si="1859">IFERROR(AVERAGE(AM179:AM183),"")</f>
        <v/>
      </c>
      <c r="AN184" s="82" t="str">
        <f t="shared" ref="AN184" si="1860">IFERROR(AVERAGE(AN179:AN183),"")</f>
        <v/>
      </c>
      <c r="AO184" s="82" t="str">
        <f t="shared" ref="AO184" si="1861">IFERROR(AVERAGE(AO179:AO183),"")</f>
        <v/>
      </c>
      <c r="AP184" s="82" t="str">
        <f t="shared" ref="AP184" si="1862">IFERROR(AVERAGE(AP179:AP183),"")</f>
        <v/>
      </c>
      <c r="AQ184" s="82" t="str">
        <f t="shared" ref="AQ184" si="1863">IFERROR(AVERAGE(AQ179:AQ183),"")</f>
        <v/>
      </c>
      <c r="AR184" s="82" t="str">
        <f t="shared" ref="AR184" si="1864">IFERROR(AVERAGE(AR179:AR183),"")</f>
        <v/>
      </c>
      <c r="AS184" s="82" t="str">
        <f t="shared" ref="AS184" si="1865">IFERROR(AVERAGE(AS179:AS183),"")</f>
        <v/>
      </c>
      <c r="AT184" s="82" t="str">
        <f t="shared" ref="AT184" si="1866">IFERROR(AVERAGE(AT179:AT183),"")</f>
        <v/>
      </c>
      <c r="AU184" s="82" t="str">
        <f t="shared" ref="AU184" si="1867">IFERROR(AVERAGE(AU179:AU183),"")</f>
        <v/>
      </c>
      <c r="AV184" s="82" t="str">
        <f t="shared" ref="AV184" si="1868">IFERROR(AVERAGE(AV179:AV183),"")</f>
        <v/>
      </c>
      <c r="AW184" s="82" t="str">
        <f t="shared" ref="AW184" si="1869">IFERROR(AVERAGE(AW179:AW183),"")</f>
        <v/>
      </c>
      <c r="AX184" s="82" t="str">
        <f t="shared" ref="AX184" si="1870">IFERROR(AVERAGE(AX179:AX183),"")</f>
        <v/>
      </c>
      <c r="AY184" s="82" t="str">
        <f t="shared" ref="AY184" si="1871">IFERROR(AVERAGE(AY179:AY183),"")</f>
        <v/>
      </c>
      <c r="AZ184" s="82" t="str">
        <f t="shared" ref="AZ184" si="1872">IFERROR(AVERAGE(AZ179:AZ183),"")</f>
        <v/>
      </c>
      <c r="BA184" s="82" t="str">
        <f t="shared" ref="BA184" si="1873">IFERROR(AVERAGE(BA179:BA183),"")</f>
        <v/>
      </c>
      <c r="BB184" s="82" t="str">
        <f t="shared" ref="BB184" si="1874">IFERROR(AVERAGE(BB179:BB183),"")</f>
        <v/>
      </c>
      <c r="BC184" s="82" t="str">
        <f t="shared" ref="BC184" si="1875">IFERROR(AVERAGE(BC179:BC183),"")</f>
        <v/>
      </c>
      <c r="BD184" s="82" t="str">
        <f t="shared" ref="BD184" si="1876">IFERROR(AVERAGE(BD179:BD183),"")</f>
        <v/>
      </c>
      <c r="BE184" s="82" t="str">
        <f t="shared" ref="BE184" si="1877">IFERROR(AVERAGE(BE179:BE183),"")</f>
        <v/>
      </c>
      <c r="BF184" s="82" t="str">
        <f t="shared" ref="BF184" si="1878">IFERROR(AVERAGE(BF179:BF183),"")</f>
        <v/>
      </c>
      <c r="BG184" s="82" t="str">
        <f t="shared" ref="BG184" si="1879">IFERROR(AVERAGE(BG179:BG183),"")</f>
        <v/>
      </c>
      <c r="BH184" s="82" t="str">
        <f t="shared" ref="BH184" si="1880">IFERROR(AVERAGE(BH179:BH183),"")</f>
        <v/>
      </c>
      <c r="BI184" s="82" t="str">
        <f t="shared" ref="BI184" si="1881">IFERROR(AVERAGE(BI179:BI183),"")</f>
        <v/>
      </c>
      <c r="BJ184" s="82" t="str">
        <f t="shared" ref="BJ184" si="1882">IFERROR(AVERAGE(BJ179:BJ183),"")</f>
        <v/>
      </c>
      <c r="BK184" s="82" t="str">
        <f t="shared" ref="BK184" si="1883">IFERROR(AVERAGE(BK179:BK183),"")</f>
        <v/>
      </c>
      <c r="BL184" s="82" t="str">
        <f t="shared" ref="BL184" si="1884">IFERROR(AVERAGE(BL179:BL183),"")</f>
        <v/>
      </c>
      <c r="BM184" s="82" t="str">
        <f t="shared" ref="BM184" si="1885">IFERROR(AVERAGE(BM179:BM183),"")</f>
        <v/>
      </c>
      <c r="BN184" s="82">
        <f t="shared" ref="BN184" si="1886">IFERROR(AVERAGE(BN179:BN183),"")</f>
        <v>0</v>
      </c>
      <c r="BO184" s="82" t="str">
        <f t="shared" ref="BO184" si="1887">IFERROR(AVERAGE(BO179:BO183),"")</f>
        <v/>
      </c>
      <c r="BP184" s="82" t="str">
        <f t="shared" ref="BP184" si="1888">IFERROR(AVERAGE(BP179:BP183),"")</f>
        <v/>
      </c>
      <c r="BQ184" s="82" t="str">
        <f t="shared" ref="BQ184" si="1889">IFERROR(AVERAGE(BQ179:BQ183),"")</f>
        <v/>
      </c>
      <c r="BR184" s="2"/>
      <c r="BS184" s="2"/>
      <c r="BT184" s="2"/>
      <c r="BU184" s="2"/>
      <c r="BV184" s="2"/>
      <c r="BW184" s="2"/>
    </row>
    <row r="185" spans="1:75" x14ac:dyDescent="0.25">
      <c r="A185" s="271"/>
      <c r="B185" s="269"/>
      <c r="C185" s="266">
        <v>15</v>
      </c>
      <c r="D185" s="51">
        <v>1</v>
      </c>
      <c r="E185" s="62"/>
      <c r="F185" s="64"/>
      <c r="G185" s="64"/>
      <c r="H185" s="64"/>
      <c r="I185" s="64"/>
      <c r="J185" s="64"/>
      <c r="K185" s="14"/>
      <c r="L185" s="14"/>
      <c r="M185" s="14"/>
      <c r="N185" s="14"/>
      <c r="O185" s="14"/>
      <c r="P185" s="14"/>
      <c r="Q185" s="14"/>
      <c r="R185" s="52"/>
      <c r="S185" s="52"/>
      <c r="T185" s="52"/>
      <c r="U185" s="52"/>
      <c r="V185" s="52"/>
      <c r="W185" s="52"/>
      <c r="X185" s="52"/>
      <c r="Y185" s="46" t="str">
        <f t="shared" si="1559"/>
        <v/>
      </c>
      <c r="Z185" s="62"/>
      <c r="AA185" s="64"/>
      <c r="AB185" s="64"/>
      <c r="AC185" s="64"/>
      <c r="AD185" s="64"/>
      <c r="AE185" s="64"/>
      <c r="AF185" s="67"/>
      <c r="AG185" s="46" t="str">
        <f t="shared" si="1632"/>
        <v/>
      </c>
      <c r="AH185" s="61"/>
      <c r="AI185" s="63"/>
      <c r="AJ185" s="63"/>
      <c r="AK185" s="63"/>
      <c r="AL185" s="63"/>
      <c r="AM185" s="63"/>
      <c r="AN185" s="66"/>
      <c r="AO185" s="46" t="str">
        <f t="shared" si="1560"/>
        <v/>
      </c>
      <c r="AP185" s="61"/>
      <c r="AQ185" s="61"/>
      <c r="AR185" s="61"/>
      <c r="AS185" s="63"/>
      <c r="AT185" s="63"/>
      <c r="AU185" s="63"/>
      <c r="AV185" s="66"/>
      <c r="AW185" s="46" t="str">
        <f t="shared" si="1561"/>
        <v/>
      </c>
      <c r="AX185" s="61"/>
      <c r="AY185" s="61"/>
      <c r="AZ185" s="61"/>
      <c r="BA185" s="63"/>
      <c r="BB185" s="63"/>
      <c r="BC185" s="63"/>
      <c r="BD185" s="66"/>
      <c r="BE185" s="46" t="str">
        <f t="shared" si="1562"/>
        <v/>
      </c>
      <c r="BF185" s="12"/>
      <c r="BG185" s="12"/>
      <c r="BH185" s="12"/>
      <c r="BI185" s="12"/>
      <c r="BJ185" s="12"/>
      <c r="BK185" s="12"/>
      <c r="BL185" s="12"/>
      <c r="BM185" s="46" t="str">
        <f t="shared" si="1563"/>
        <v/>
      </c>
      <c r="BN185" s="25">
        <f t="shared" si="1564"/>
        <v>0</v>
      </c>
      <c r="BO185" s="50" t="str">
        <f t="shared" si="1565"/>
        <v>Average</v>
      </c>
      <c r="BP185" s="20" t="str">
        <f t="shared" si="1567"/>
        <v/>
      </c>
      <c r="BQ185" s="20" t="str">
        <f t="shared" si="1566"/>
        <v/>
      </c>
      <c r="BR185" s="3"/>
      <c r="BS185" s="3"/>
      <c r="BT185" s="3"/>
      <c r="BU185" s="3"/>
      <c r="BV185" s="3"/>
      <c r="BW185" s="3"/>
    </row>
    <row r="186" spans="1:75" x14ac:dyDescent="0.25">
      <c r="A186" s="271"/>
      <c r="B186" s="269"/>
      <c r="C186" s="267"/>
      <c r="D186" s="51">
        <v>2</v>
      </c>
      <c r="E186" s="61"/>
      <c r="F186" s="63"/>
      <c r="G186" s="63"/>
      <c r="H186" s="63"/>
      <c r="I186" s="63"/>
      <c r="J186" s="63"/>
      <c r="K186" s="14"/>
      <c r="L186" s="14"/>
      <c r="M186" s="14"/>
      <c r="N186" s="14"/>
      <c r="O186" s="14"/>
      <c r="P186" s="14"/>
      <c r="Q186" s="14"/>
      <c r="R186" s="52"/>
      <c r="S186" s="52"/>
      <c r="T186" s="52"/>
      <c r="U186" s="52"/>
      <c r="V186" s="52"/>
      <c r="W186" s="52"/>
      <c r="X186" s="52"/>
      <c r="Y186" s="46" t="str">
        <f t="shared" si="1559"/>
        <v/>
      </c>
      <c r="Z186" s="61"/>
      <c r="AA186" s="63"/>
      <c r="AB186" s="63"/>
      <c r="AC186" s="63"/>
      <c r="AD186" s="63"/>
      <c r="AE186" s="63"/>
      <c r="AF186" s="66"/>
      <c r="AG186" s="46" t="str">
        <f t="shared" si="1632"/>
        <v/>
      </c>
      <c r="AH186" s="62"/>
      <c r="AI186" s="64"/>
      <c r="AJ186" s="64"/>
      <c r="AK186" s="64"/>
      <c r="AL186" s="64"/>
      <c r="AM186" s="64"/>
      <c r="AN186" s="67"/>
      <c r="AO186" s="46" t="str">
        <f t="shared" si="1560"/>
        <v/>
      </c>
      <c r="AP186" s="62"/>
      <c r="AQ186" s="62"/>
      <c r="AR186" s="62"/>
      <c r="AS186" s="64"/>
      <c r="AT186" s="64"/>
      <c r="AU186" s="64"/>
      <c r="AV186" s="67"/>
      <c r="AW186" s="46" t="str">
        <f t="shared" si="1561"/>
        <v/>
      </c>
      <c r="AX186" s="62"/>
      <c r="AY186" s="62"/>
      <c r="AZ186" s="62"/>
      <c r="BA186" s="64"/>
      <c r="BB186" s="64"/>
      <c r="BC186" s="64"/>
      <c r="BD186" s="67"/>
      <c r="BE186" s="46" t="str">
        <f t="shared" si="1562"/>
        <v/>
      </c>
      <c r="BF186" s="12"/>
      <c r="BG186" s="12"/>
      <c r="BH186" s="12"/>
      <c r="BI186" s="12"/>
      <c r="BJ186" s="12"/>
      <c r="BK186" s="12"/>
      <c r="BL186" s="12"/>
      <c r="BM186" s="46" t="str">
        <f t="shared" si="1563"/>
        <v/>
      </c>
      <c r="BN186" s="25">
        <f t="shared" si="1564"/>
        <v>0</v>
      </c>
      <c r="BO186" s="50" t="str">
        <f t="shared" si="1565"/>
        <v>Average</v>
      </c>
      <c r="BP186" s="20" t="str">
        <f t="shared" si="1567"/>
        <v/>
      </c>
      <c r="BQ186" s="20" t="str">
        <f t="shared" si="1566"/>
        <v/>
      </c>
      <c r="BR186" s="3"/>
      <c r="BS186" s="3"/>
      <c r="BT186" s="3"/>
      <c r="BU186" s="3"/>
      <c r="BV186" s="3"/>
      <c r="BW186" s="3"/>
    </row>
    <row r="187" spans="1:75" x14ac:dyDescent="0.25">
      <c r="A187" s="271"/>
      <c r="B187" s="269"/>
      <c r="C187" s="267"/>
      <c r="D187" s="51">
        <v>3</v>
      </c>
      <c r="E187" s="62"/>
      <c r="F187" s="64"/>
      <c r="G187" s="64"/>
      <c r="H187" s="64"/>
      <c r="I187" s="64"/>
      <c r="J187" s="64"/>
      <c r="K187" s="14"/>
      <c r="L187" s="14"/>
      <c r="M187" s="14"/>
      <c r="N187" s="14"/>
      <c r="O187" s="14"/>
      <c r="P187" s="14"/>
      <c r="Q187" s="14"/>
      <c r="R187" s="52"/>
      <c r="S187" s="52"/>
      <c r="T187" s="52"/>
      <c r="U187" s="52"/>
      <c r="V187" s="52"/>
      <c r="W187" s="52"/>
      <c r="X187" s="52"/>
      <c r="Y187" s="46" t="str">
        <f t="shared" si="1559"/>
        <v/>
      </c>
      <c r="Z187" s="62"/>
      <c r="AA187" s="64"/>
      <c r="AB187" s="64"/>
      <c r="AC187" s="64"/>
      <c r="AD187" s="64"/>
      <c r="AE187" s="64"/>
      <c r="AF187" s="67"/>
      <c r="AG187" s="46" t="str">
        <f t="shared" si="1632"/>
        <v/>
      </c>
      <c r="AH187" s="61"/>
      <c r="AI187" s="63"/>
      <c r="AJ187" s="63"/>
      <c r="AK187" s="63"/>
      <c r="AL187" s="63"/>
      <c r="AM187" s="63"/>
      <c r="AN187" s="66"/>
      <c r="AO187" s="46" t="str">
        <f t="shared" si="1560"/>
        <v/>
      </c>
      <c r="AP187" s="61"/>
      <c r="AQ187" s="61"/>
      <c r="AR187" s="61"/>
      <c r="AS187" s="63"/>
      <c r="AT187" s="63"/>
      <c r="AU187" s="63"/>
      <c r="AV187" s="66"/>
      <c r="AW187" s="46" t="str">
        <f t="shared" si="1561"/>
        <v/>
      </c>
      <c r="AX187" s="61"/>
      <c r="AY187" s="61"/>
      <c r="AZ187" s="61"/>
      <c r="BA187" s="63"/>
      <c r="BB187" s="63"/>
      <c r="BC187" s="63"/>
      <c r="BD187" s="66"/>
      <c r="BE187" s="46" t="str">
        <f t="shared" si="1562"/>
        <v/>
      </c>
      <c r="BF187" s="12"/>
      <c r="BG187" s="12"/>
      <c r="BH187" s="12"/>
      <c r="BI187" s="12"/>
      <c r="BJ187" s="12"/>
      <c r="BK187" s="12"/>
      <c r="BL187" s="12"/>
      <c r="BM187" s="46" t="str">
        <f t="shared" si="1563"/>
        <v/>
      </c>
      <c r="BN187" s="25">
        <f t="shared" si="1564"/>
        <v>0</v>
      </c>
      <c r="BO187" s="50" t="str">
        <f t="shared" si="1565"/>
        <v>Average</v>
      </c>
      <c r="BP187" s="20" t="str">
        <f t="shared" si="1567"/>
        <v/>
      </c>
      <c r="BQ187" s="20" t="str">
        <f t="shared" si="1566"/>
        <v/>
      </c>
      <c r="BR187" s="3"/>
      <c r="BS187" s="3"/>
      <c r="BT187" s="3"/>
      <c r="BU187" s="3"/>
      <c r="BV187" s="3"/>
      <c r="BW187" s="3"/>
    </row>
    <row r="188" spans="1:75" x14ac:dyDescent="0.25">
      <c r="A188" s="271"/>
      <c r="B188" s="269"/>
      <c r="C188" s="267"/>
      <c r="D188" s="51">
        <v>4</v>
      </c>
      <c r="E188" s="61"/>
      <c r="F188" s="63"/>
      <c r="G188" s="63"/>
      <c r="H188" s="63"/>
      <c r="I188" s="63"/>
      <c r="J188" s="63"/>
      <c r="K188" s="14"/>
      <c r="L188" s="14"/>
      <c r="M188" s="14"/>
      <c r="N188" s="14"/>
      <c r="O188" s="14"/>
      <c r="P188" s="14"/>
      <c r="Q188" s="14"/>
      <c r="R188" s="52"/>
      <c r="S188" s="52"/>
      <c r="T188" s="52"/>
      <c r="U188" s="52"/>
      <c r="V188" s="52"/>
      <c r="W188" s="52"/>
      <c r="X188" s="52"/>
      <c r="Y188" s="46" t="str">
        <f t="shared" si="1559"/>
        <v/>
      </c>
      <c r="Z188" s="61"/>
      <c r="AA188" s="63"/>
      <c r="AB188" s="63"/>
      <c r="AC188" s="63"/>
      <c r="AD188" s="63"/>
      <c r="AE188" s="63"/>
      <c r="AF188" s="66"/>
      <c r="AG188" s="46" t="str">
        <f t="shared" si="1632"/>
        <v/>
      </c>
      <c r="AH188" s="62"/>
      <c r="AI188" s="64"/>
      <c r="AJ188" s="64"/>
      <c r="AK188" s="64"/>
      <c r="AL188" s="64"/>
      <c r="AM188" s="64"/>
      <c r="AN188" s="67"/>
      <c r="AO188" s="46" t="str">
        <f t="shared" si="1560"/>
        <v/>
      </c>
      <c r="AP188" s="62"/>
      <c r="AQ188" s="62"/>
      <c r="AR188" s="62"/>
      <c r="AS188" s="64"/>
      <c r="AT188" s="64"/>
      <c r="AU188" s="64"/>
      <c r="AV188" s="67"/>
      <c r="AW188" s="46" t="str">
        <f t="shared" si="1561"/>
        <v/>
      </c>
      <c r="AX188" s="62"/>
      <c r="AY188" s="62"/>
      <c r="AZ188" s="62"/>
      <c r="BA188" s="64"/>
      <c r="BB188" s="64"/>
      <c r="BC188" s="64"/>
      <c r="BD188" s="67"/>
      <c r="BE188" s="46" t="str">
        <f t="shared" si="1562"/>
        <v/>
      </c>
      <c r="BF188" s="12"/>
      <c r="BG188" s="12"/>
      <c r="BH188" s="12"/>
      <c r="BI188" s="12"/>
      <c r="BJ188" s="12"/>
      <c r="BK188" s="12"/>
      <c r="BL188" s="12"/>
      <c r="BM188" s="46" t="str">
        <f t="shared" si="1563"/>
        <v/>
      </c>
      <c r="BN188" s="25">
        <f t="shared" si="1564"/>
        <v>0</v>
      </c>
      <c r="BO188" s="50" t="str">
        <f t="shared" si="1565"/>
        <v>Average</v>
      </c>
      <c r="BP188" s="20" t="str">
        <f t="shared" si="1567"/>
        <v/>
      </c>
      <c r="BQ188" s="20" t="str">
        <f t="shared" si="1566"/>
        <v/>
      </c>
      <c r="BR188" s="3"/>
      <c r="BS188" s="3"/>
      <c r="BT188" s="3"/>
      <c r="BU188" s="3"/>
      <c r="BV188" s="3"/>
      <c r="BW188" s="3"/>
    </row>
    <row r="189" spans="1:75" x14ac:dyDescent="0.25">
      <c r="A189" s="271"/>
      <c r="B189" s="269"/>
      <c r="C189" s="267"/>
      <c r="D189" s="51">
        <v>5</v>
      </c>
      <c r="E189" s="62"/>
      <c r="F189" s="64"/>
      <c r="G189" s="64"/>
      <c r="H189" s="64"/>
      <c r="I189" s="64"/>
      <c r="J189" s="64"/>
      <c r="K189" s="14"/>
      <c r="L189" s="14"/>
      <c r="M189" s="14"/>
      <c r="N189" s="14"/>
      <c r="O189" s="14"/>
      <c r="P189" s="14"/>
      <c r="Q189" s="14"/>
      <c r="R189" s="52"/>
      <c r="S189" s="52"/>
      <c r="T189" s="52"/>
      <c r="U189" s="52"/>
      <c r="V189" s="52"/>
      <c r="W189" s="52"/>
      <c r="X189" s="52"/>
      <c r="Y189" s="46" t="str">
        <f t="shared" si="1559"/>
        <v/>
      </c>
      <c r="Z189" s="62"/>
      <c r="AA189" s="64"/>
      <c r="AB189" s="64"/>
      <c r="AC189" s="64"/>
      <c r="AD189" s="64"/>
      <c r="AE189" s="64"/>
      <c r="AF189" s="67"/>
      <c r="AG189" s="46" t="str">
        <f t="shared" si="1632"/>
        <v/>
      </c>
      <c r="AH189" s="61"/>
      <c r="AI189" s="63"/>
      <c r="AJ189" s="63"/>
      <c r="AK189" s="63"/>
      <c r="AL189" s="63"/>
      <c r="AM189" s="63"/>
      <c r="AN189" s="66"/>
      <c r="AO189" s="46" t="str">
        <f t="shared" si="1560"/>
        <v/>
      </c>
      <c r="AP189" s="61"/>
      <c r="AQ189" s="61"/>
      <c r="AR189" s="61"/>
      <c r="AS189" s="63"/>
      <c r="AT189" s="63"/>
      <c r="AU189" s="63"/>
      <c r="AV189" s="66"/>
      <c r="AW189" s="46" t="str">
        <f t="shared" si="1561"/>
        <v/>
      </c>
      <c r="AX189" s="61"/>
      <c r="AY189" s="61"/>
      <c r="AZ189" s="61"/>
      <c r="BA189" s="63"/>
      <c r="BB189" s="63"/>
      <c r="BC189" s="63"/>
      <c r="BD189" s="66"/>
      <c r="BE189" s="46" t="str">
        <f t="shared" si="1562"/>
        <v/>
      </c>
      <c r="BF189" s="12"/>
      <c r="BG189" s="12"/>
      <c r="BH189" s="12"/>
      <c r="BI189" s="12"/>
      <c r="BJ189" s="12"/>
      <c r="BK189" s="12"/>
      <c r="BL189" s="12"/>
      <c r="BM189" s="46" t="str">
        <f t="shared" si="1563"/>
        <v/>
      </c>
      <c r="BN189" s="25">
        <f t="shared" si="1564"/>
        <v>0</v>
      </c>
      <c r="BO189" s="50" t="str">
        <f t="shared" si="1565"/>
        <v>Average</v>
      </c>
      <c r="BP189" s="20" t="str">
        <f t="shared" si="1567"/>
        <v/>
      </c>
      <c r="BQ189" s="20" t="str">
        <f t="shared" si="1566"/>
        <v/>
      </c>
      <c r="BR189" s="3"/>
      <c r="BS189" s="3"/>
      <c r="BT189" s="3"/>
      <c r="BU189" s="3"/>
      <c r="BV189" s="3"/>
      <c r="BW189" s="3"/>
    </row>
    <row r="190" spans="1:75" x14ac:dyDescent="0.25">
      <c r="A190" s="271"/>
      <c r="B190" s="269"/>
      <c r="C190" s="268"/>
      <c r="D190" s="50" t="s">
        <v>23</v>
      </c>
      <c r="E190" s="82" t="str">
        <f>IFERROR(AVERAGE(E185:E189),"")</f>
        <v/>
      </c>
      <c r="F190" s="82" t="str">
        <f t="shared" ref="F190" si="1890">IFERROR(AVERAGE(F185:F189),"")</f>
        <v/>
      </c>
      <c r="G190" s="82" t="str">
        <f t="shared" ref="G190" si="1891">IFERROR(AVERAGE(G185:G189),"")</f>
        <v/>
      </c>
      <c r="H190" s="82" t="str">
        <f t="shared" ref="H190" si="1892">IFERROR(AVERAGE(H185:H189),"")</f>
        <v/>
      </c>
      <c r="I190" s="82" t="str">
        <f t="shared" ref="I190" si="1893">IFERROR(AVERAGE(I185:I189),"")</f>
        <v/>
      </c>
      <c r="J190" s="82" t="str">
        <f t="shared" ref="J190" si="1894">IFERROR(AVERAGE(J185:J189),"")</f>
        <v/>
      </c>
      <c r="K190" s="82" t="str">
        <f t="shared" ref="K190" si="1895">IFERROR(AVERAGE(K185:K189),"")</f>
        <v/>
      </c>
      <c r="L190" s="82" t="str">
        <f t="shared" ref="L190" si="1896">IFERROR(AVERAGE(L185:L189),"")</f>
        <v/>
      </c>
      <c r="M190" s="82" t="str">
        <f t="shared" ref="M190" si="1897">IFERROR(AVERAGE(M185:M189),"")</f>
        <v/>
      </c>
      <c r="N190" s="82" t="str">
        <f t="shared" ref="N190" si="1898">IFERROR(AVERAGE(N185:N189),"")</f>
        <v/>
      </c>
      <c r="O190" s="82" t="str">
        <f t="shared" ref="O190" si="1899">IFERROR(AVERAGE(O185:O189),"")</f>
        <v/>
      </c>
      <c r="P190" s="82" t="str">
        <f t="shared" ref="P190" si="1900">IFERROR(AVERAGE(P185:P189),"")</f>
        <v/>
      </c>
      <c r="Q190" s="82" t="str">
        <f t="shared" ref="Q190" si="1901">IFERROR(AVERAGE(Q185:Q189),"")</f>
        <v/>
      </c>
      <c r="R190" s="82" t="str">
        <f t="shared" ref="R190" si="1902">IFERROR(AVERAGE(R185:R189),"")</f>
        <v/>
      </c>
      <c r="S190" s="82" t="str">
        <f t="shared" ref="S190" si="1903">IFERROR(AVERAGE(S185:S189),"")</f>
        <v/>
      </c>
      <c r="T190" s="82" t="str">
        <f t="shared" ref="T190" si="1904">IFERROR(AVERAGE(T185:T189),"")</f>
        <v/>
      </c>
      <c r="U190" s="82" t="str">
        <f t="shared" ref="U190" si="1905">IFERROR(AVERAGE(U185:U189),"")</f>
        <v/>
      </c>
      <c r="V190" s="82" t="str">
        <f t="shared" ref="V190" si="1906">IFERROR(AVERAGE(V185:V189),"")</f>
        <v/>
      </c>
      <c r="W190" s="82" t="str">
        <f t="shared" ref="W190" si="1907">IFERROR(AVERAGE(W185:W189),"")</f>
        <v/>
      </c>
      <c r="X190" s="82" t="str">
        <f t="shared" ref="X190" si="1908">IFERROR(AVERAGE(X185:X189),"")</f>
        <v/>
      </c>
      <c r="Y190" s="82" t="str">
        <f t="shared" ref="Y190" si="1909">IFERROR(AVERAGE(Y185:Y189),"")</f>
        <v/>
      </c>
      <c r="Z190" s="82" t="str">
        <f t="shared" ref="Z190" si="1910">IFERROR(AVERAGE(Z185:Z189),"")</f>
        <v/>
      </c>
      <c r="AA190" s="82" t="str">
        <f t="shared" ref="AA190" si="1911">IFERROR(AVERAGE(AA185:AA189),"")</f>
        <v/>
      </c>
      <c r="AB190" s="82" t="str">
        <f t="shared" ref="AB190" si="1912">IFERROR(AVERAGE(AB185:AB189),"")</f>
        <v/>
      </c>
      <c r="AC190" s="82" t="str">
        <f t="shared" ref="AC190" si="1913">IFERROR(AVERAGE(AC185:AC189),"")</f>
        <v/>
      </c>
      <c r="AD190" s="82" t="str">
        <f t="shared" ref="AD190" si="1914">IFERROR(AVERAGE(AD185:AD189),"")</f>
        <v/>
      </c>
      <c r="AE190" s="82" t="str">
        <f t="shared" ref="AE190" si="1915">IFERROR(AVERAGE(AE185:AE189),"")</f>
        <v/>
      </c>
      <c r="AF190" s="82" t="str">
        <f t="shared" ref="AF190" si="1916">IFERROR(AVERAGE(AF185:AF189),"")</f>
        <v/>
      </c>
      <c r="AG190" s="82" t="str">
        <f t="shared" ref="AG190" si="1917">IFERROR(AVERAGE(AG185:AG189),"")</f>
        <v/>
      </c>
      <c r="AH190" s="82" t="str">
        <f t="shared" ref="AH190" si="1918">IFERROR(AVERAGE(AH185:AH189),"")</f>
        <v/>
      </c>
      <c r="AI190" s="82" t="str">
        <f t="shared" ref="AI190" si="1919">IFERROR(AVERAGE(AI185:AI189),"")</f>
        <v/>
      </c>
      <c r="AJ190" s="82" t="str">
        <f t="shared" ref="AJ190" si="1920">IFERROR(AVERAGE(AJ185:AJ189),"")</f>
        <v/>
      </c>
      <c r="AK190" s="82" t="str">
        <f t="shared" ref="AK190" si="1921">IFERROR(AVERAGE(AK185:AK189),"")</f>
        <v/>
      </c>
      <c r="AL190" s="82" t="str">
        <f t="shared" ref="AL190" si="1922">IFERROR(AVERAGE(AL185:AL189),"")</f>
        <v/>
      </c>
      <c r="AM190" s="82" t="str">
        <f t="shared" ref="AM190" si="1923">IFERROR(AVERAGE(AM185:AM189),"")</f>
        <v/>
      </c>
      <c r="AN190" s="82" t="str">
        <f t="shared" ref="AN190" si="1924">IFERROR(AVERAGE(AN185:AN189),"")</f>
        <v/>
      </c>
      <c r="AO190" s="82" t="str">
        <f t="shared" ref="AO190" si="1925">IFERROR(AVERAGE(AO185:AO189),"")</f>
        <v/>
      </c>
      <c r="AP190" s="82" t="str">
        <f t="shared" ref="AP190" si="1926">IFERROR(AVERAGE(AP185:AP189),"")</f>
        <v/>
      </c>
      <c r="AQ190" s="82" t="str">
        <f t="shared" ref="AQ190" si="1927">IFERROR(AVERAGE(AQ185:AQ189),"")</f>
        <v/>
      </c>
      <c r="AR190" s="82" t="str">
        <f t="shared" ref="AR190" si="1928">IFERROR(AVERAGE(AR185:AR189),"")</f>
        <v/>
      </c>
      <c r="AS190" s="82" t="str">
        <f t="shared" ref="AS190" si="1929">IFERROR(AVERAGE(AS185:AS189),"")</f>
        <v/>
      </c>
      <c r="AT190" s="82" t="str">
        <f t="shared" ref="AT190" si="1930">IFERROR(AVERAGE(AT185:AT189),"")</f>
        <v/>
      </c>
      <c r="AU190" s="82" t="str">
        <f t="shared" ref="AU190" si="1931">IFERROR(AVERAGE(AU185:AU189),"")</f>
        <v/>
      </c>
      <c r="AV190" s="82" t="str">
        <f t="shared" ref="AV190" si="1932">IFERROR(AVERAGE(AV185:AV189),"")</f>
        <v/>
      </c>
      <c r="AW190" s="82" t="str">
        <f t="shared" ref="AW190" si="1933">IFERROR(AVERAGE(AW185:AW189),"")</f>
        <v/>
      </c>
      <c r="AX190" s="82" t="str">
        <f t="shared" ref="AX190" si="1934">IFERROR(AVERAGE(AX185:AX189),"")</f>
        <v/>
      </c>
      <c r="AY190" s="82" t="str">
        <f t="shared" ref="AY190" si="1935">IFERROR(AVERAGE(AY185:AY189),"")</f>
        <v/>
      </c>
      <c r="AZ190" s="82" t="str">
        <f t="shared" ref="AZ190" si="1936">IFERROR(AVERAGE(AZ185:AZ189),"")</f>
        <v/>
      </c>
      <c r="BA190" s="82" t="str">
        <f t="shared" ref="BA190" si="1937">IFERROR(AVERAGE(BA185:BA189),"")</f>
        <v/>
      </c>
      <c r="BB190" s="82" t="str">
        <f t="shared" ref="BB190" si="1938">IFERROR(AVERAGE(BB185:BB189),"")</f>
        <v/>
      </c>
      <c r="BC190" s="82" t="str">
        <f t="shared" ref="BC190" si="1939">IFERROR(AVERAGE(BC185:BC189),"")</f>
        <v/>
      </c>
      <c r="BD190" s="82" t="str">
        <f t="shared" ref="BD190" si="1940">IFERROR(AVERAGE(BD185:BD189),"")</f>
        <v/>
      </c>
      <c r="BE190" s="82" t="str">
        <f t="shared" ref="BE190" si="1941">IFERROR(AVERAGE(BE185:BE189),"")</f>
        <v/>
      </c>
      <c r="BF190" s="82" t="str">
        <f t="shared" ref="BF190" si="1942">IFERROR(AVERAGE(BF185:BF189),"")</f>
        <v/>
      </c>
      <c r="BG190" s="82" t="str">
        <f t="shared" ref="BG190" si="1943">IFERROR(AVERAGE(BG185:BG189),"")</f>
        <v/>
      </c>
      <c r="BH190" s="82" t="str">
        <f t="shared" ref="BH190" si="1944">IFERROR(AVERAGE(BH185:BH189),"")</f>
        <v/>
      </c>
      <c r="BI190" s="82" t="str">
        <f t="shared" ref="BI190" si="1945">IFERROR(AVERAGE(BI185:BI189),"")</f>
        <v/>
      </c>
      <c r="BJ190" s="82" t="str">
        <f t="shared" ref="BJ190" si="1946">IFERROR(AVERAGE(BJ185:BJ189),"")</f>
        <v/>
      </c>
      <c r="BK190" s="82" t="str">
        <f t="shared" ref="BK190" si="1947">IFERROR(AVERAGE(BK185:BK189),"")</f>
        <v/>
      </c>
      <c r="BL190" s="82" t="str">
        <f t="shared" ref="BL190" si="1948">IFERROR(AVERAGE(BL185:BL189),"")</f>
        <v/>
      </c>
      <c r="BM190" s="82" t="str">
        <f t="shared" ref="BM190" si="1949">IFERROR(AVERAGE(BM185:BM189),"")</f>
        <v/>
      </c>
      <c r="BN190" s="82">
        <f t="shared" ref="BN190" si="1950">IFERROR(AVERAGE(BN185:BN189),"")</f>
        <v>0</v>
      </c>
      <c r="BO190" s="82" t="str">
        <f t="shared" ref="BO190" si="1951">IFERROR(AVERAGE(BO185:BO189),"")</f>
        <v/>
      </c>
      <c r="BP190" s="82" t="str">
        <f t="shared" ref="BP190" si="1952">IFERROR(AVERAGE(BP185:BP189),"")</f>
        <v/>
      </c>
      <c r="BQ190" s="82" t="str">
        <f t="shared" ref="BQ190" si="1953">IFERROR(AVERAGE(BQ185:BQ189),"")</f>
        <v/>
      </c>
      <c r="BR190" s="2"/>
      <c r="BS190" s="2"/>
      <c r="BT190" s="2"/>
      <c r="BU190" s="2"/>
      <c r="BV190" s="2"/>
      <c r="BW190" s="2"/>
    </row>
    <row r="191" spans="1:75" x14ac:dyDescent="0.25">
      <c r="A191" s="271"/>
      <c r="B191" s="269"/>
      <c r="C191" s="269">
        <v>20</v>
      </c>
      <c r="D191" s="55">
        <v>1</v>
      </c>
      <c r="E191" s="61"/>
      <c r="F191" s="63"/>
      <c r="G191" s="63"/>
      <c r="H191" s="63"/>
      <c r="I191" s="63"/>
      <c r="J191" s="63"/>
      <c r="K191" s="14"/>
      <c r="L191" s="14"/>
      <c r="M191" s="14"/>
      <c r="N191" s="14"/>
      <c r="O191" s="14"/>
      <c r="P191" s="14"/>
      <c r="Q191" s="14"/>
      <c r="R191" s="52"/>
      <c r="S191" s="52"/>
      <c r="T191" s="52"/>
      <c r="U191" s="52"/>
      <c r="V191" s="52"/>
      <c r="W191" s="52"/>
      <c r="X191" s="52"/>
      <c r="Y191" s="46" t="str">
        <f t="shared" si="1559"/>
        <v/>
      </c>
      <c r="Z191" s="62"/>
      <c r="AA191" s="64"/>
      <c r="AB191" s="64"/>
      <c r="AC191" s="64"/>
      <c r="AD191" s="64"/>
      <c r="AE191" s="64"/>
      <c r="AF191" s="67"/>
      <c r="AG191" s="46" t="str">
        <f t="shared" si="1632"/>
        <v/>
      </c>
      <c r="AH191" s="61"/>
      <c r="AI191" s="63"/>
      <c r="AJ191" s="63"/>
      <c r="AK191" s="63"/>
      <c r="AL191" s="63"/>
      <c r="AM191" s="63"/>
      <c r="AN191" s="66"/>
      <c r="AO191" s="46" t="str">
        <f t="shared" si="1560"/>
        <v/>
      </c>
      <c r="AP191" s="8"/>
      <c r="AQ191" s="8"/>
      <c r="AR191" s="8"/>
      <c r="AS191" s="8"/>
      <c r="AT191" s="8"/>
      <c r="AU191" s="8"/>
      <c r="AV191" s="8"/>
      <c r="AW191" s="46" t="str">
        <f t="shared" si="1561"/>
        <v/>
      </c>
      <c r="AX191" s="61"/>
      <c r="AY191" s="61"/>
      <c r="AZ191" s="61"/>
      <c r="BA191" s="63"/>
      <c r="BB191" s="63"/>
      <c r="BC191" s="63"/>
      <c r="BD191" s="66"/>
      <c r="BE191" s="46" t="str">
        <f t="shared" si="1562"/>
        <v/>
      </c>
      <c r="BF191" s="12"/>
      <c r="BG191" s="12"/>
      <c r="BH191" s="12"/>
      <c r="BI191" s="12"/>
      <c r="BJ191" s="12"/>
      <c r="BK191" s="12"/>
      <c r="BL191" s="12"/>
      <c r="BM191" s="46" t="str">
        <f t="shared" si="1563"/>
        <v/>
      </c>
      <c r="BN191" s="25">
        <f t="shared" si="1564"/>
        <v>0</v>
      </c>
      <c r="BO191" s="50" t="str">
        <f t="shared" si="1565"/>
        <v>Average</v>
      </c>
      <c r="BP191" s="20" t="str">
        <f t="shared" si="1567"/>
        <v/>
      </c>
      <c r="BQ191" s="20" t="str">
        <f t="shared" si="1566"/>
        <v/>
      </c>
      <c r="BR191" s="3"/>
      <c r="BS191" s="3"/>
      <c r="BT191" s="3"/>
      <c r="BU191" s="3"/>
      <c r="BV191" s="3"/>
      <c r="BW191" s="3"/>
    </row>
    <row r="192" spans="1:75" x14ac:dyDescent="0.25">
      <c r="A192" s="271"/>
      <c r="B192" s="269"/>
      <c r="C192" s="269"/>
      <c r="D192" s="55">
        <v>2</v>
      </c>
      <c r="E192" s="62"/>
      <c r="F192" s="64"/>
      <c r="G192" s="64"/>
      <c r="H192" s="64"/>
      <c r="I192" s="64"/>
      <c r="J192" s="64"/>
      <c r="K192" s="14"/>
      <c r="L192" s="14"/>
      <c r="M192" s="14"/>
      <c r="N192" s="14"/>
      <c r="O192" s="14"/>
      <c r="P192" s="14"/>
      <c r="Q192" s="14"/>
      <c r="R192" s="52"/>
      <c r="S192" s="52"/>
      <c r="T192" s="52"/>
      <c r="U192" s="52"/>
      <c r="V192" s="52"/>
      <c r="W192" s="52"/>
      <c r="X192" s="52"/>
      <c r="Y192" s="46" t="str">
        <f t="shared" si="1559"/>
        <v/>
      </c>
      <c r="Z192" s="61"/>
      <c r="AA192" s="63"/>
      <c r="AB192" s="63"/>
      <c r="AC192" s="63"/>
      <c r="AD192" s="63"/>
      <c r="AE192" s="63"/>
      <c r="AF192" s="66"/>
      <c r="AG192" s="46" t="str">
        <f t="shared" si="1632"/>
        <v/>
      </c>
      <c r="AH192" s="62"/>
      <c r="AI192" s="64"/>
      <c r="AJ192" s="64"/>
      <c r="AK192" s="64"/>
      <c r="AL192" s="64"/>
      <c r="AM192" s="64"/>
      <c r="AN192" s="67"/>
      <c r="AO192" s="46" t="str">
        <f t="shared" si="1560"/>
        <v/>
      </c>
      <c r="AP192" s="61"/>
      <c r="AQ192" s="61"/>
      <c r="AR192" s="61"/>
      <c r="AS192" s="63"/>
      <c r="AT192" s="63"/>
      <c r="AU192" s="63"/>
      <c r="AV192" s="66"/>
      <c r="AW192" s="46" t="str">
        <f t="shared" si="1561"/>
        <v/>
      </c>
      <c r="AX192" s="62"/>
      <c r="AY192" s="62"/>
      <c r="AZ192" s="62"/>
      <c r="BA192" s="64"/>
      <c r="BB192" s="64"/>
      <c r="BC192" s="64"/>
      <c r="BD192" s="67"/>
      <c r="BE192" s="46" t="str">
        <f t="shared" si="1562"/>
        <v/>
      </c>
      <c r="BF192" s="12"/>
      <c r="BG192" s="12"/>
      <c r="BH192" s="12"/>
      <c r="BI192" s="12"/>
      <c r="BJ192" s="12"/>
      <c r="BK192" s="12"/>
      <c r="BL192" s="12"/>
      <c r="BM192" s="46" t="str">
        <f t="shared" si="1563"/>
        <v/>
      </c>
      <c r="BN192" s="25">
        <f t="shared" si="1564"/>
        <v>0</v>
      </c>
      <c r="BO192" s="50" t="str">
        <f t="shared" si="1565"/>
        <v>Average</v>
      </c>
      <c r="BP192" s="20" t="str">
        <f t="shared" si="1567"/>
        <v/>
      </c>
      <c r="BQ192" s="20" t="str">
        <f t="shared" si="1566"/>
        <v/>
      </c>
      <c r="BR192" s="3"/>
      <c r="BS192" s="3"/>
      <c r="BT192" s="3"/>
      <c r="BU192" s="3"/>
      <c r="BV192" s="3"/>
      <c r="BW192" s="3"/>
    </row>
    <row r="193" spans="1:75" x14ac:dyDescent="0.25">
      <c r="A193" s="271"/>
      <c r="B193" s="269"/>
      <c r="C193" s="269"/>
      <c r="D193" s="55">
        <v>3</v>
      </c>
      <c r="E193" s="61"/>
      <c r="F193" s="63"/>
      <c r="G193" s="63"/>
      <c r="H193" s="63"/>
      <c r="I193" s="63"/>
      <c r="J193" s="63"/>
      <c r="K193" s="14"/>
      <c r="L193" s="14"/>
      <c r="M193" s="14"/>
      <c r="N193" s="14"/>
      <c r="O193" s="14"/>
      <c r="P193" s="14"/>
      <c r="Q193" s="14"/>
      <c r="R193" s="52"/>
      <c r="S193" s="52"/>
      <c r="T193" s="52"/>
      <c r="U193" s="52"/>
      <c r="V193" s="52"/>
      <c r="W193" s="52"/>
      <c r="X193" s="52"/>
      <c r="Y193" s="46" t="str">
        <f t="shared" si="1559"/>
        <v/>
      </c>
      <c r="Z193" s="62"/>
      <c r="AA193" s="64"/>
      <c r="AB193" s="64"/>
      <c r="AC193" s="64"/>
      <c r="AD193" s="64"/>
      <c r="AE193" s="64"/>
      <c r="AF193" s="67"/>
      <c r="AG193" s="46" t="str">
        <f t="shared" si="1632"/>
        <v/>
      </c>
      <c r="AH193" s="61"/>
      <c r="AI193" s="63"/>
      <c r="AJ193" s="63"/>
      <c r="AK193" s="63"/>
      <c r="AL193" s="63"/>
      <c r="AM193" s="63"/>
      <c r="AN193" s="66"/>
      <c r="AO193" s="46" t="str">
        <f t="shared" si="1560"/>
        <v/>
      </c>
      <c r="AP193" s="62"/>
      <c r="AQ193" s="62"/>
      <c r="AR193" s="62"/>
      <c r="AS193" s="64"/>
      <c r="AT193" s="64"/>
      <c r="AU193" s="64"/>
      <c r="AV193" s="67"/>
      <c r="AW193" s="46" t="str">
        <f t="shared" si="1561"/>
        <v/>
      </c>
      <c r="AX193" s="61"/>
      <c r="AY193" s="61"/>
      <c r="AZ193" s="61"/>
      <c r="BA193" s="63"/>
      <c r="BB193" s="63"/>
      <c r="BC193" s="63"/>
      <c r="BD193" s="66"/>
      <c r="BE193" s="46" t="str">
        <f t="shared" si="1562"/>
        <v/>
      </c>
      <c r="BF193" s="12"/>
      <c r="BG193" s="12"/>
      <c r="BH193" s="12"/>
      <c r="BI193" s="12"/>
      <c r="BJ193" s="12"/>
      <c r="BK193" s="12"/>
      <c r="BL193" s="12"/>
      <c r="BM193" s="46" t="str">
        <f t="shared" si="1563"/>
        <v/>
      </c>
      <c r="BN193" s="25">
        <f t="shared" si="1564"/>
        <v>0</v>
      </c>
      <c r="BO193" s="50" t="str">
        <f t="shared" si="1565"/>
        <v>Average</v>
      </c>
      <c r="BP193" s="20" t="str">
        <f t="shared" si="1567"/>
        <v/>
      </c>
      <c r="BQ193" s="20" t="str">
        <f t="shared" si="1566"/>
        <v/>
      </c>
      <c r="BR193" s="3"/>
      <c r="BS193" s="3"/>
      <c r="BT193" s="3"/>
      <c r="BU193" s="3"/>
      <c r="BV193" s="3"/>
      <c r="BW193" s="3"/>
    </row>
    <row r="194" spans="1:75" x14ac:dyDescent="0.25">
      <c r="A194" s="271"/>
      <c r="B194" s="269"/>
      <c r="C194" s="269"/>
      <c r="D194" s="55">
        <v>4</v>
      </c>
      <c r="E194" s="62"/>
      <c r="F194" s="64"/>
      <c r="G194" s="64"/>
      <c r="H194" s="64"/>
      <c r="I194" s="64"/>
      <c r="J194" s="64"/>
      <c r="K194" s="14"/>
      <c r="L194" s="14"/>
      <c r="M194" s="14"/>
      <c r="N194" s="14"/>
      <c r="O194" s="14"/>
      <c r="P194" s="14"/>
      <c r="Q194" s="14"/>
      <c r="R194" s="52"/>
      <c r="S194" s="52"/>
      <c r="T194" s="52"/>
      <c r="U194" s="52"/>
      <c r="V194" s="52"/>
      <c r="W194" s="52"/>
      <c r="X194" s="52"/>
      <c r="Y194" s="46" t="str">
        <f t="shared" si="1559"/>
        <v/>
      </c>
      <c r="Z194" s="61"/>
      <c r="AA194" s="63"/>
      <c r="AB194" s="63"/>
      <c r="AC194" s="63"/>
      <c r="AD194" s="63"/>
      <c r="AE194" s="63"/>
      <c r="AF194" s="66"/>
      <c r="AG194" s="46" t="str">
        <f t="shared" si="1632"/>
        <v/>
      </c>
      <c r="AH194" s="62"/>
      <c r="AI194" s="64"/>
      <c r="AJ194" s="64"/>
      <c r="AK194" s="64"/>
      <c r="AL194" s="64"/>
      <c r="AM194" s="64"/>
      <c r="AN194" s="67"/>
      <c r="AO194" s="46" t="str">
        <f t="shared" si="1560"/>
        <v/>
      </c>
      <c r="AP194" s="61"/>
      <c r="AQ194" s="61"/>
      <c r="AR194" s="61"/>
      <c r="AS194" s="63"/>
      <c r="AT194" s="63"/>
      <c r="AU194" s="63"/>
      <c r="AV194" s="66"/>
      <c r="AW194" s="46" t="str">
        <f t="shared" si="1561"/>
        <v/>
      </c>
      <c r="AX194" s="61"/>
      <c r="AY194" s="61"/>
      <c r="AZ194" s="61"/>
      <c r="BA194" s="63"/>
      <c r="BB194" s="63"/>
      <c r="BC194" s="63"/>
      <c r="BD194" s="66"/>
      <c r="BE194" s="46" t="str">
        <f t="shared" si="1562"/>
        <v/>
      </c>
      <c r="BF194" s="12"/>
      <c r="BG194" s="12"/>
      <c r="BH194" s="12"/>
      <c r="BI194" s="12"/>
      <c r="BJ194" s="12"/>
      <c r="BK194" s="12"/>
      <c r="BL194" s="12"/>
      <c r="BM194" s="46" t="str">
        <f t="shared" si="1563"/>
        <v/>
      </c>
      <c r="BN194" s="25">
        <f t="shared" si="1564"/>
        <v>0</v>
      </c>
      <c r="BO194" s="50" t="str">
        <f t="shared" si="1565"/>
        <v>Average</v>
      </c>
      <c r="BP194" s="20" t="str">
        <f t="shared" si="1567"/>
        <v/>
      </c>
      <c r="BQ194" s="20" t="str">
        <f t="shared" si="1566"/>
        <v/>
      </c>
      <c r="BR194" s="3"/>
      <c r="BS194" s="3"/>
      <c r="BT194" s="3"/>
      <c r="BU194" s="3"/>
      <c r="BV194" s="3"/>
      <c r="BW194" s="3"/>
    </row>
    <row r="195" spans="1:75" x14ac:dyDescent="0.25">
      <c r="A195" s="271"/>
      <c r="B195" s="269"/>
      <c r="C195" s="269"/>
      <c r="D195" s="55">
        <v>5</v>
      </c>
      <c r="E195" s="61"/>
      <c r="F195" s="63"/>
      <c r="G195" s="63"/>
      <c r="H195" s="63"/>
      <c r="I195" s="63"/>
      <c r="J195" s="63"/>
      <c r="K195" s="14"/>
      <c r="L195" s="14"/>
      <c r="M195" s="14"/>
      <c r="N195" s="14"/>
      <c r="O195" s="14"/>
      <c r="P195" s="14"/>
      <c r="Q195" s="14"/>
      <c r="R195" s="52"/>
      <c r="S195" s="52"/>
      <c r="T195" s="52"/>
      <c r="U195" s="52"/>
      <c r="V195" s="52"/>
      <c r="W195" s="52"/>
      <c r="X195" s="52"/>
      <c r="Y195" s="46" t="str">
        <f t="shared" si="1559"/>
        <v/>
      </c>
      <c r="Z195" s="62"/>
      <c r="AA195" s="64"/>
      <c r="AB195" s="64"/>
      <c r="AC195" s="64"/>
      <c r="AD195" s="64"/>
      <c r="AE195" s="64"/>
      <c r="AF195" s="67"/>
      <c r="AG195" s="46" t="str">
        <f t="shared" si="1632"/>
        <v/>
      </c>
      <c r="AH195" s="61"/>
      <c r="AI195" s="63"/>
      <c r="AJ195" s="63"/>
      <c r="AK195" s="63"/>
      <c r="AL195" s="63"/>
      <c r="AM195" s="63"/>
      <c r="AN195" s="66"/>
      <c r="AO195" s="46" t="str">
        <f t="shared" si="1560"/>
        <v/>
      </c>
      <c r="AP195" s="62"/>
      <c r="AQ195" s="62"/>
      <c r="AR195" s="62"/>
      <c r="AS195" s="64"/>
      <c r="AT195" s="64"/>
      <c r="AU195" s="64"/>
      <c r="AV195" s="67"/>
      <c r="AW195" s="46" t="str">
        <f t="shared" si="1561"/>
        <v/>
      </c>
      <c r="AX195" s="62"/>
      <c r="AY195" s="62"/>
      <c r="AZ195" s="62"/>
      <c r="BA195" s="64"/>
      <c r="BB195" s="64"/>
      <c r="BC195" s="64"/>
      <c r="BD195" s="67"/>
      <c r="BE195" s="46" t="str">
        <f t="shared" si="1562"/>
        <v/>
      </c>
      <c r="BF195" s="12"/>
      <c r="BG195" s="12"/>
      <c r="BH195" s="12"/>
      <c r="BI195" s="12"/>
      <c r="BJ195" s="12"/>
      <c r="BK195" s="12"/>
      <c r="BL195" s="12"/>
      <c r="BM195" s="46" t="str">
        <f t="shared" si="1563"/>
        <v/>
      </c>
      <c r="BN195" s="25">
        <f t="shared" si="1564"/>
        <v>0</v>
      </c>
      <c r="BO195" s="50" t="str">
        <f t="shared" si="1565"/>
        <v>Average</v>
      </c>
      <c r="BP195" s="20" t="str">
        <f t="shared" si="1567"/>
        <v/>
      </c>
      <c r="BQ195" s="20" t="str">
        <f t="shared" si="1566"/>
        <v/>
      </c>
      <c r="BR195" s="3"/>
      <c r="BS195" s="3"/>
      <c r="BT195" s="3"/>
      <c r="BU195" s="3"/>
      <c r="BV195" s="3"/>
      <c r="BW195" s="3"/>
    </row>
    <row r="196" spans="1:75" x14ac:dyDescent="0.25">
      <c r="A196" s="272"/>
      <c r="B196" s="269"/>
      <c r="C196" s="269"/>
      <c r="D196" s="50" t="s">
        <v>23</v>
      </c>
      <c r="E196" s="82" t="str">
        <f>IFERROR(AVERAGE(E191:E195),"")</f>
        <v/>
      </c>
      <c r="F196" s="82" t="str">
        <f t="shared" ref="F196" si="1954">IFERROR(AVERAGE(F191:F195),"")</f>
        <v/>
      </c>
      <c r="G196" s="82" t="str">
        <f t="shared" ref="G196" si="1955">IFERROR(AVERAGE(G191:G195),"")</f>
        <v/>
      </c>
      <c r="H196" s="82" t="str">
        <f t="shared" ref="H196" si="1956">IFERROR(AVERAGE(H191:H195),"")</f>
        <v/>
      </c>
      <c r="I196" s="82" t="str">
        <f t="shared" ref="I196" si="1957">IFERROR(AVERAGE(I191:I195),"")</f>
        <v/>
      </c>
      <c r="J196" s="82" t="str">
        <f t="shared" ref="J196" si="1958">IFERROR(AVERAGE(J191:J195),"")</f>
        <v/>
      </c>
      <c r="K196" s="82" t="str">
        <f t="shared" ref="K196" si="1959">IFERROR(AVERAGE(K191:K195),"")</f>
        <v/>
      </c>
      <c r="L196" s="82" t="str">
        <f t="shared" ref="L196" si="1960">IFERROR(AVERAGE(L191:L195),"")</f>
        <v/>
      </c>
      <c r="M196" s="82" t="str">
        <f t="shared" ref="M196" si="1961">IFERROR(AVERAGE(M191:M195),"")</f>
        <v/>
      </c>
      <c r="N196" s="82" t="str">
        <f t="shared" ref="N196" si="1962">IFERROR(AVERAGE(N191:N195),"")</f>
        <v/>
      </c>
      <c r="O196" s="82" t="str">
        <f t="shared" ref="O196" si="1963">IFERROR(AVERAGE(O191:O195),"")</f>
        <v/>
      </c>
      <c r="P196" s="82" t="str">
        <f t="shared" ref="P196" si="1964">IFERROR(AVERAGE(P191:P195),"")</f>
        <v/>
      </c>
      <c r="Q196" s="82" t="str">
        <f t="shared" ref="Q196" si="1965">IFERROR(AVERAGE(Q191:Q195),"")</f>
        <v/>
      </c>
      <c r="R196" s="82" t="str">
        <f t="shared" ref="R196" si="1966">IFERROR(AVERAGE(R191:R195),"")</f>
        <v/>
      </c>
      <c r="S196" s="82" t="str">
        <f t="shared" ref="S196" si="1967">IFERROR(AVERAGE(S191:S195),"")</f>
        <v/>
      </c>
      <c r="T196" s="82" t="str">
        <f t="shared" ref="T196" si="1968">IFERROR(AVERAGE(T191:T195),"")</f>
        <v/>
      </c>
      <c r="U196" s="82" t="str">
        <f t="shared" ref="U196" si="1969">IFERROR(AVERAGE(U191:U195),"")</f>
        <v/>
      </c>
      <c r="V196" s="82" t="str">
        <f t="shared" ref="V196" si="1970">IFERROR(AVERAGE(V191:V195),"")</f>
        <v/>
      </c>
      <c r="W196" s="82" t="str">
        <f t="shared" ref="W196" si="1971">IFERROR(AVERAGE(W191:W195),"")</f>
        <v/>
      </c>
      <c r="X196" s="82" t="str">
        <f t="shared" ref="X196" si="1972">IFERROR(AVERAGE(X191:X195),"")</f>
        <v/>
      </c>
      <c r="Y196" s="82" t="str">
        <f t="shared" ref="Y196" si="1973">IFERROR(AVERAGE(Y191:Y195),"")</f>
        <v/>
      </c>
      <c r="Z196" s="82" t="str">
        <f t="shared" ref="Z196" si="1974">IFERROR(AVERAGE(Z191:Z195),"")</f>
        <v/>
      </c>
      <c r="AA196" s="82" t="str">
        <f t="shared" ref="AA196" si="1975">IFERROR(AVERAGE(AA191:AA195),"")</f>
        <v/>
      </c>
      <c r="AB196" s="82" t="str">
        <f t="shared" ref="AB196" si="1976">IFERROR(AVERAGE(AB191:AB195),"")</f>
        <v/>
      </c>
      <c r="AC196" s="82" t="str">
        <f t="shared" ref="AC196" si="1977">IFERROR(AVERAGE(AC191:AC195),"")</f>
        <v/>
      </c>
      <c r="AD196" s="82" t="str">
        <f t="shared" ref="AD196" si="1978">IFERROR(AVERAGE(AD191:AD195),"")</f>
        <v/>
      </c>
      <c r="AE196" s="82" t="str">
        <f t="shared" ref="AE196" si="1979">IFERROR(AVERAGE(AE191:AE195),"")</f>
        <v/>
      </c>
      <c r="AF196" s="82" t="str">
        <f t="shared" ref="AF196" si="1980">IFERROR(AVERAGE(AF191:AF195),"")</f>
        <v/>
      </c>
      <c r="AG196" s="82" t="str">
        <f t="shared" ref="AG196" si="1981">IFERROR(AVERAGE(AG191:AG195),"")</f>
        <v/>
      </c>
      <c r="AH196" s="82" t="str">
        <f t="shared" ref="AH196" si="1982">IFERROR(AVERAGE(AH191:AH195),"")</f>
        <v/>
      </c>
      <c r="AI196" s="82" t="str">
        <f t="shared" ref="AI196" si="1983">IFERROR(AVERAGE(AI191:AI195),"")</f>
        <v/>
      </c>
      <c r="AJ196" s="82" t="str">
        <f t="shared" ref="AJ196" si="1984">IFERROR(AVERAGE(AJ191:AJ195),"")</f>
        <v/>
      </c>
      <c r="AK196" s="82" t="str">
        <f t="shared" ref="AK196" si="1985">IFERROR(AVERAGE(AK191:AK195),"")</f>
        <v/>
      </c>
      <c r="AL196" s="82" t="str">
        <f t="shared" ref="AL196" si="1986">IFERROR(AVERAGE(AL191:AL195),"")</f>
        <v/>
      </c>
      <c r="AM196" s="82" t="str">
        <f t="shared" ref="AM196" si="1987">IFERROR(AVERAGE(AM191:AM195),"")</f>
        <v/>
      </c>
      <c r="AN196" s="82" t="str">
        <f t="shared" ref="AN196" si="1988">IFERROR(AVERAGE(AN191:AN195),"")</f>
        <v/>
      </c>
      <c r="AO196" s="82" t="str">
        <f t="shared" ref="AO196" si="1989">IFERROR(AVERAGE(AO191:AO195),"")</f>
        <v/>
      </c>
      <c r="AP196" s="82" t="str">
        <f t="shared" ref="AP196" si="1990">IFERROR(AVERAGE(AP191:AP195),"")</f>
        <v/>
      </c>
      <c r="AQ196" s="82" t="str">
        <f t="shared" ref="AQ196" si="1991">IFERROR(AVERAGE(AQ191:AQ195),"")</f>
        <v/>
      </c>
      <c r="AR196" s="82" t="str">
        <f t="shared" ref="AR196" si="1992">IFERROR(AVERAGE(AR191:AR195),"")</f>
        <v/>
      </c>
      <c r="AS196" s="82" t="str">
        <f t="shared" ref="AS196" si="1993">IFERROR(AVERAGE(AS191:AS195),"")</f>
        <v/>
      </c>
      <c r="AT196" s="82" t="str">
        <f t="shared" ref="AT196" si="1994">IFERROR(AVERAGE(AT191:AT195),"")</f>
        <v/>
      </c>
      <c r="AU196" s="82" t="str">
        <f t="shared" ref="AU196" si="1995">IFERROR(AVERAGE(AU191:AU195),"")</f>
        <v/>
      </c>
      <c r="AV196" s="82" t="str">
        <f t="shared" ref="AV196" si="1996">IFERROR(AVERAGE(AV191:AV195),"")</f>
        <v/>
      </c>
      <c r="AW196" s="82" t="str">
        <f t="shared" ref="AW196" si="1997">IFERROR(AVERAGE(AW191:AW195),"")</f>
        <v/>
      </c>
      <c r="AX196" s="82" t="str">
        <f t="shared" ref="AX196" si="1998">IFERROR(AVERAGE(AX191:AX195),"")</f>
        <v/>
      </c>
      <c r="AY196" s="82" t="str">
        <f t="shared" ref="AY196" si="1999">IFERROR(AVERAGE(AY191:AY195),"")</f>
        <v/>
      </c>
      <c r="AZ196" s="82" t="str">
        <f t="shared" ref="AZ196" si="2000">IFERROR(AVERAGE(AZ191:AZ195),"")</f>
        <v/>
      </c>
      <c r="BA196" s="82" t="str">
        <f t="shared" ref="BA196" si="2001">IFERROR(AVERAGE(BA191:BA195),"")</f>
        <v/>
      </c>
      <c r="BB196" s="82" t="str">
        <f t="shared" ref="BB196" si="2002">IFERROR(AVERAGE(BB191:BB195),"")</f>
        <v/>
      </c>
      <c r="BC196" s="82" t="str">
        <f t="shared" ref="BC196" si="2003">IFERROR(AVERAGE(BC191:BC195),"")</f>
        <v/>
      </c>
      <c r="BD196" s="82" t="str">
        <f t="shared" ref="BD196" si="2004">IFERROR(AVERAGE(BD191:BD195),"")</f>
        <v/>
      </c>
      <c r="BE196" s="82" t="str">
        <f t="shared" ref="BE196" si="2005">IFERROR(AVERAGE(BE191:BE195),"")</f>
        <v/>
      </c>
      <c r="BF196" s="82" t="str">
        <f t="shared" ref="BF196" si="2006">IFERROR(AVERAGE(BF191:BF195),"")</f>
        <v/>
      </c>
      <c r="BG196" s="82" t="str">
        <f t="shared" ref="BG196" si="2007">IFERROR(AVERAGE(BG191:BG195),"")</f>
        <v/>
      </c>
      <c r="BH196" s="82" t="str">
        <f t="shared" ref="BH196" si="2008">IFERROR(AVERAGE(BH191:BH195),"")</f>
        <v/>
      </c>
      <c r="BI196" s="82" t="str">
        <f t="shared" ref="BI196" si="2009">IFERROR(AVERAGE(BI191:BI195),"")</f>
        <v/>
      </c>
      <c r="BJ196" s="82" t="str">
        <f t="shared" ref="BJ196" si="2010">IFERROR(AVERAGE(BJ191:BJ195),"")</f>
        <v/>
      </c>
      <c r="BK196" s="82" t="str">
        <f t="shared" ref="BK196" si="2011">IFERROR(AVERAGE(BK191:BK195),"")</f>
        <v/>
      </c>
      <c r="BL196" s="82" t="str">
        <f t="shared" ref="BL196" si="2012">IFERROR(AVERAGE(BL191:BL195),"")</f>
        <v/>
      </c>
      <c r="BM196" s="82" t="str">
        <f t="shared" ref="BM196" si="2013">IFERROR(AVERAGE(BM191:BM195),"")</f>
        <v/>
      </c>
      <c r="BN196" s="82">
        <f t="shared" ref="BN196" si="2014">IFERROR(AVERAGE(BN191:BN195),"")</f>
        <v>0</v>
      </c>
      <c r="BO196" s="82" t="str">
        <f t="shared" ref="BO196" si="2015">IFERROR(AVERAGE(BO191:BO195),"")</f>
        <v/>
      </c>
      <c r="BP196" s="82" t="str">
        <f t="shared" ref="BP196" si="2016">IFERROR(AVERAGE(BP191:BP195),"")</f>
        <v/>
      </c>
      <c r="BQ196" s="82" t="str">
        <f t="shared" ref="BQ196" si="2017">IFERROR(AVERAGE(BQ191:BQ195),"")</f>
        <v/>
      </c>
      <c r="BR196" s="2"/>
      <c r="BS196" s="2"/>
      <c r="BT196" s="2"/>
      <c r="BU196" s="2"/>
      <c r="BV196" s="2"/>
      <c r="BW196" s="2"/>
    </row>
    <row r="197" spans="1:75" x14ac:dyDescent="0.25">
      <c r="A197" s="241" t="s">
        <v>19</v>
      </c>
      <c r="B197" s="242"/>
      <c r="C197" s="242"/>
      <c r="D197" s="243"/>
      <c r="E197" s="65" t="str">
        <f>IFERROR(AVERAGE(E101:E195),"")</f>
        <v/>
      </c>
      <c r="F197" s="65" t="str">
        <f t="shared" ref="F197:BQ197" si="2018">IFERROR(AVERAGE(F101:F195),"")</f>
        <v/>
      </c>
      <c r="G197" s="65" t="str">
        <f t="shared" si="2018"/>
        <v/>
      </c>
      <c r="H197" s="65" t="str">
        <f t="shared" si="2018"/>
        <v/>
      </c>
      <c r="I197" s="65" t="str">
        <f t="shared" si="2018"/>
        <v/>
      </c>
      <c r="J197" s="65" t="str">
        <f t="shared" si="2018"/>
        <v/>
      </c>
      <c r="K197" s="65" t="str">
        <f t="shared" si="2018"/>
        <v/>
      </c>
      <c r="L197" s="65" t="str">
        <f t="shared" si="2018"/>
        <v/>
      </c>
      <c r="M197" s="65" t="str">
        <f t="shared" si="2018"/>
        <v/>
      </c>
      <c r="N197" s="65" t="str">
        <f t="shared" si="2018"/>
        <v/>
      </c>
      <c r="O197" s="65" t="str">
        <f t="shared" si="2018"/>
        <v/>
      </c>
      <c r="P197" s="65" t="str">
        <f t="shared" si="2018"/>
        <v/>
      </c>
      <c r="Q197" s="65" t="str">
        <f t="shared" si="2018"/>
        <v/>
      </c>
      <c r="R197" s="65" t="str">
        <f t="shared" si="2018"/>
        <v/>
      </c>
      <c r="S197" s="65" t="str">
        <f t="shared" si="2018"/>
        <v/>
      </c>
      <c r="T197" s="65" t="str">
        <f t="shared" si="2018"/>
        <v/>
      </c>
      <c r="U197" s="65" t="str">
        <f t="shared" si="2018"/>
        <v/>
      </c>
      <c r="V197" s="65" t="str">
        <f t="shared" si="2018"/>
        <v/>
      </c>
      <c r="W197" s="65" t="str">
        <f t="shared" si="2018"/>
        <v/>
      </c>
      <c r="X197" s="65" t="str">
        <f t="shared" si="2018"/>
        <v/>
      </c>
      <c r="Y197" s="65" t="str">
        <f t="shared" si="2018"/>
        <v/>
      </c>
      <c r="Z197" s="65" t="str">
        <f t="shared" si="2018"/>
        <v/>
      </c>
      <c r="AA197" s="65" t="str">
        <f t="shared" si="2018"/>
        <v/>
      </c>
      <c r="AB197" s="65" t="str">
        <f t="shared" si="2018"/>
        <v/>
      </c>
      <c r="AC197" s="65" t="str">
        <f t="shared" si="2018"/>
        <v/>
      </c>
      <c r="AD197" s="65" t="str">
        <f t="shared" si="2018"/>
        <v/>
      </c>
      <c r="AE197" s="65" t="str">
        <f t="shared" si="2018"/>
        <v/>
      </c>
      <c r="AF197" s="65" t="str">
        <f t="shared" si="2018"/>
        <v/>
      </c>
      <c r="AG197" s="65" t="str">
        <f t="shared" si="2018"/>
        <v/>
      </c>
      <c r="AH197" s="65" t="str">
        <f t="shared" si="2018"/>
        <v/>
      </c>
      <c r="AI197" s="65" t="str">
        <f t="shared" si="2018"/>
        <v/>
      </c>
      <c r="AJ197" s="65" t="str">
        <f t="shared" si="2018"/>
        <v/>
      </c>
      <c r="AK197" s="65" t="str">
        <f t="shared" si="2018"/>
        <v/>
      </c>
      <c r="AL197" s="65" t="str">
        <f t="shared" si="2018"/>
        <v/>
      </c>
      <c r="AM197" s="65" t="str">
        <f t="shared" si="2018"/>
        <v/>
      </c>
      <c r="AN197" s="65" t="str">
        <f t="shared" si="2018"/>
        <v/>
      </c>
      <c r="AO197" s="65" t="str">
        <f t="shared" si="2018"/>
        <v/>
      </c>
      <c r="AP197" s="65" t="str">
        <f t="shared" si="2018"/>
        <v/>
      </c>
      <c r="AQ197" s="65" t="str">
        <f t="shared" si="2018"/>
        <v/>
      </c>
      <c r="AR197" s="65" t="str">
        <f t="shared" si="2018"/>
        <v/>
      </c>
      <c r="AS197" s="65" t="str">
        <f t="shared" si="2018"/>
        <v/>
      </c>
      <c r="AT197" s="65" t="str">
        <f t="shared" si="2018"/>
        <v/>
      </c>
      <c r="AU197" s="65" t="str">
        <f t="shared" si="2018"/>
        <v/>
      </c>
      <c r="AV197" s="65" t="str">
        <f t="shared" si="2018"/>
        <v/>
      </c>
      <c r="AW197" s="65" t="str">
        <f t="shared" si="2018"/>
        <v/>
      </c>
      <c r="AX197" s="65" t="str">
        <f t="shared" si="2018"/>
        <v/>
      </c>
      <c r="AY197" s="65" t="str">
        <f t="shared" si="2018"/>
        <v/>
      </c>
      <c r="AZ197" s="65" t="str">
        <f t="shared" si="2018"/>
        <v/>
      </c>
      <c r="BA197" s="65" t="str">
        <f t="shared" si="2018"/>
        <v/>
      </c>
      <c r="BB197" s="65" t="str">
        <f t="shared" si="2018"/>
        <v/>
      </c>
      <c r="BC197" s="65" t="str">
        <f t="shared" si="2018"/>
        <v/>
      </c>
      <c r="BD197" s="65" t="str">
        <f t="shared" si="2018"/>
        <v/>
      </c>
      <c r="BE197" s="65" t="str">
        <f t="shared" si="2018"/>
        <v/>
      </c>
      <c r="BF197" s="65" t="str">
        <f t="shared" si="2018"/>
        <v/>
      </c>
      <c r="BG197" s="65" t="str">
        <f t="shared" si="2018"/>
        <v/>
      </c>
      <c r="BH197" s="65" t="str">
        <f t="shared" si="2018"/>
        <v/>
      </c>
      <c r="BI197" s="65" t="str">
        <f t="shared" si="2018"/>
        <v/>
      </c>
      <c r="BJ197" s="65" t="str">
        <f t="shared" si="2018"/>
        <v/>
      </c>
      <c r="BK197" s="65" t="str">
        <f t="shared" si="2018"/>
        <v/>
      </c>
      <c r="BL197" s="65" t="str">
        <f t="shared" si="2018"/>
        <v/>
      </c>
      <c r="BM197" s="65" t="str">
        <f t="shared" si="2018"/>
        <v/>
      </c>
      <c r="BN197" s="65">
        <f t="shared" si="2018"/>
        <v>0</v>
      </c>
      <c r="BO197" s="65" t="str">
        <f t="shared" si="2018"/>
        <v/>
      </c>
      <c r="BP197" s="65" t="str">
        <f t="shared" si="2018"/>
        <v/>
      </c>
      <c r="BQ197" s="65" t="str">
        <f t="shared" si="2018"/>
        <v/>
      </c>
      <c r="BR197" s="54"/>
      <c r="BS197" s="54"/>
      <c r="BT197" s="54"/>
      <c r="BU197" s="54"/>
      <c r="BV197" s="54"/>
      <c r="BW197" s="54"/>
    </row>
    <row r="198" spans="1:75" x14ac:dyDescent="0.25">
      <c r="A198" s="260">
        <v>5</v>
      </c>
      <c r="B198" s="256">
        <v>5</v>
      </c>
      <c r="C198" s="256">
        <v>5</v>
      </c>
      <c r="D198" s="52">
        <v>1</v>
      </c>
      <c r="E198" s="62"/>
      <c r="F198" s="64"/>
      <c r="G198" s="64"/>
      <c r="H198" s="64"/>
      <c r="I198" s="64"/>
      <c r="J198" s="64"/>
      <c r="K198" s="14"/>
      <c r="L198" s="14"/>
      <c r="M198" s="14"/>
      <c r="N198" s="14"/>
      <c r="O198" s="14"/>
      <c r="P198" s="14"/>
      <c r="Q198" s="14"/>
      <c r="R198" s="52"/>
      <c r="S198" s="52"/>
      <c r="T198" s="52"/>
      <c r="U198" s="52"/>
      <c r="V198" s="52"/>
      <c r="W198" s="52"/>
      <c r="X198" s="52"/>
      <c r="Y198" s="46" t="str">
        <f t="shared" si="1559"/>
        <v/>
      </c>
      <c r="Z198" s="62"/>
      <c r="AA198" s="64"/>
      <c r="AB198" s="64"/>
      <c r="AC198" s="64"/>
      <c r="AD198" s="64"/>
      <c r="AE198" s="64"/>
      <c r="AF198" s="67"/>
      <c r="AG198" s="46" t="str">
        <f t="shared" si="1632"/>
        <v/>
      </c>
      <c r="AH198" s="61"/>
      <c r="AI198" s="63"/>
      <c r="AJ198" s="63"/>
      <c r="AK198" s="63"/>
      <c r="AL198" s="63"/>
      <c r="AM198" s="63"/>
      <c r="AN198" s="66"/>
      <c r="AO198" s="46" t="str">
        <f t="shared" si="1560"/>
        <v/>
      </c>
      <c r="AP198" s="8"/>
      <c r="AQ198" s="8"/>
      <c r="AR198" s="8"/>
      <c r="AS198" s="8"/>
      <c r="AT198" s="8"/>
      <c r="AU198" s="8"/>
      <c r="AV198" s="8"/>
      <c r="AW198" s="46" t="str">
        <f t="shared" si="1561"/>
        <v/>
      </c>
      <c r="AX198" s="10"/>
      <c r="AY198" s="10"/>
      <c r="AZ198" s="10"/>
      <c r="BA198" s="10"/>
      <c r="BB198" s="10"/>
      <c r="BC198" s="10"/>
      <c r="BD198" s="10"/>
      <c r="BE198" s="46" t="str">
        <f t="shared" si="1562"/>
        <v/>
      </c>
      <c r="BF198" s="12"/>
      <c r="BG198" s="12"/>
      <c r="BH198" s="12"/>
      <c r="BI198" s="12"/>
      <c r="BJ198" s="12"/>
      <c r="BK198" s="12"/>
      <c r="BL198" s="12"/>
      <c r="BM198" s="46" t="str">
        <f t="shared" si="1563"/>
        <v/>
      </c>
      <c r="BN198" s="26">
        <f t="shared" si="1564"/>
        <v>0</v>
      </c>
      <c r="BO198" s="50" t="str">
        <f t="shared" si="1565"/>
        <v>Average</v>
      </c>
      <c r="BP198" s="20" t="str">
        <f t="shared" si="1567"/>
        <v/>
      </c>
      <c r="BQ198" s="20" t="str">
        <f t="shared" si="1566"/>
        <v/>
      </c>
      <c r="BR198" s="4"/>
      <c r="BS198" s="4"/>
      <c r="BT198" s="4"/>
      <c r="BU198" s="4"/>
      <c r="BV198" s="4"/>
      <c r="BW198" s="4"/>
    </row>
    <row r="199" spans="1:75" x14ac:dyDescent="0.25">
      <c r="A199" s="261"/>
      <c r="B199" s="257"/>
      <c r="C199" s="257"/>
      <c r="D199" s="52">
        <v>2</v>
      </c>
      <c r="E199" s="61"/>
      <c r="F199" s="63"/>
      <c r="G199" s="63"/>
      <c r="H199" s="63"/>
      <c r="I199" s="63"/>
      <c r="J199" s="63"/>
      <c r="K199" s="14"/>
      <c r="L199" s="14"/>
      <c r="M199" s="14"/>
      <c r="N199" s="14"/>
      <c r="O199" s="14"/>
      <c r="P199" s="14"/>
      <c r="Q199" s="14"/>
      <c r="R199" s="52"/>
      <c r="S199" s="52"/>
      <c r="T199" s="52"/>
      <c r="U199" s="52"/>
      <c r="V199" s="52"/>
      <c r="W199" s="52"/>
      <c r="X199" s="52"/>
      <c r="Y199" s="46" t="str">
        <f t="shared" si="1559"/>
        <v/>
      </c>
      <c r="Z199" s="61"/>
      <c r="AA199" s="63"/>
      <c r="AB199" s="63"/>
      <c r="AC199" s="63"/>
      <c r="AD199" s="63"/>
      <c r="AE199" s="63"/>
      <c r="AF199" s="66"/>
      <c r="AG199" s="46" t="str">
        <f t="shared" si="1632"/>
        <v/>
      </c>
      <c r="AH199" s="62"/>
      <c r="AI199" s="64"/>
      <c r="AJ199" s="64"/>
      <c r="AK199" s="64"/>
      <c r="AL199" s="64"/>
      <c r="AM199" s="64"/>
      <c r="AN199" s="67"/>
      <c r="AO199" s="46" t="str">
        <f t="shared" si="1560"/>
        <v/>
      </c>
      <c r="AP199" s="8"/>
      <c r="AQ199" s="8"/>
      <c r="AR199" s="8"/>
      <c r="AS199" s="8"/>
      <c r="AT199" s="8"/>
      <c r="AU199" s="8"/>
      <c r="AV199" s="8"/>
      <c r="AW199" s="46" t="str">
        <f t="shared" si="1561"/>
        <v/>
      </c>
      <c r="AX199" s="10"/>
      <c r="AY199" s="10"/>
      <c r="AZ199" s="10"/>
      <c r="BA199" s="10"/>
      <c r="BB199" s="10"/>
      <c r="BC199" s="10"/>
      <c r="BD199" s="10"/>
      <c r="BE199" s="46" t="str">
        <f t="shared" si="1562"/>
        <v/>
      </c>
      <c r="BF199" s="12"/>
      <c r="BG199" s="12"/>
      <c r="BH199" s="12"/>
      <c r="BI199" s="12"/>
      <c r="BJ199" s="12"/>
      <c r="BK199" s="12"/>
      <c r="BL199" s="12"/>
      <c r="BM199" s="46" t="str">
        <f t="shared" si="1563"/>
        <v/>
      </c>
      <c r="BN199" s="26">
        <f t="shared" si="1564"/>
        <v>0</v>
      </c>
      <c r="BO199" s="50" t="str">
        <f t="shared" si="1565"/>
        <v>Average</v>
      </c>
      <c r="BP199" s="20" t="str">
        <f t="shared" si="1567"/>
        <v/>
      </c>
      <c r="BQ199" s="20" t="str">
        <f t="shared" si="1566"/>
        <v/>
      </c>
      <c r="BR199" s="4"/>
      <c r="BS199" s="4"/>
      <c r="BT199" s="4"/>
      <c r="BU199" s="4"/>
      <c r="BV199" s="4"/>
      <c r="BW199" s="4"/>
    </row>
    <row r="200" spans="1:75" x14ac:dyDescent="0.25">
      <c r="A200" s="261"/>
      <c r="B200" s="257"/>
      <c r="C200" s="257"/>
      <c r="D200" s="52">
        <v>3</v>
      </c>
      <c r="E200" s="62"/>
      <c r="F200" s="64"/>
      <c r="G200" s="64"/>
      <c r="H200" s="64"/>
      <c r="I200" s="64"/>
      <c r="J200" s="64"/>
      <c r="K200" s="14"/>
      <c r="L200" s="14"/>
      <c r="M200" s="14"/>
      <c r="N200" s="14"/>
      <c r="O200" s="14"/>
      <c r="P200" s="14"/>
      <c r="Q200" s="14"/>
      <c r="R200" s="52"/>
      <c r="S200" s="52"/>
      <c r="T200" s="52"/>
      <c r="U200" s="52"/>
      <c r="V200" s="52"/>
      <c r="W200" s="52"/>
      <c r="X200" s="52"/>
      <c r="Y200" s="46" t="str">
        <f t="shared" si="1559"/>
        <v/>
      </c>
      <c r="Z200" s="62"/>
      <c r="AA200" s="64"/>
      <c r="AB200" s="64"/>
      <c r="AC200" s="64"/>
      <c r="AD200" s="64"/>
      <c r="AE200" s="64"/>
      <c r="AF200" s="67"/>
      <c r="AG200" s="46" t="str">
        <f t="shared" si="1632"/>
        <v/>
      </c>
      <c r="AH200" s="61"/>
      <c r="AI200" s="63"/>
      <c r="AJ200" s="63"/>
      <c r="AK200" s="63"/>
      <c r="AL200" s="63"/>
      <c r="AM200" s="63"/>
      <c r="AN200" s="66"/>
      <c r="AO200" s="46" t="str">
        <f t="shared" si="1560"/>
        <v/>
      </c>
      <c r="AP200" s="8"/>
      <c r="AQ200" s="8"/>
      <c r="AR200" s="8"/>
      <c r="AS200" s="8"/>
      <c r="AT200" s="8"/>
      <c r="AU200" s="8"/>
      <c r="AV200" s="8"/>
      <c r="AW200" s="46" t="str">
        <f t="shared" si="1561"/>
        <v/>
      </c>
      <c r="AX200" s="10"/>
      <c r="AY200" s="10"/>
      <c r="AZ200" s="10"/>
      <c r="BA200" s="10"/>
      <c r="BB200" s="10"/>
      <c r="BC200" s="10"/>
      <c r="BD200" s="10"/>
      <c r="BE200" s="46" t="str">
        <f t="shared" si="1562"/>
        <v/>
      </c>
      <c r="BF200" s="12"/>
      <c r="BG200" s="12"/>
      <c r="BH200" s="12"/>
      <c r="BI200" s="12"/>
      <c r="BJ200" s="12"/>
      <c r="BK200" s="12"/>
      <c r="BL200" s="12"/>
      <c r="BM200" s="46" t="str">
        <f t="shared" si="1563"/>
        <v/>
      </c>
      <c r="BN200" s="26">
        <f t="shared" si="1564"/>
        <v>0</v>
      </c>
      <c r="BO200" s="50" t="str">
        <f t="shared" si="1565"/>
        <v>Average</v>
      </c>
      <c r="BP200" s="20" t="str">
        <f t="shared" si="1567"/>
        <v/>
      </c>
      <c r="BQ200" s="20" t="str">
        <f t="shared" si="1566"/>
        <v/>
      </c>
      <c r="BR200" s="4"/>
      <c r="BS200" s="4"/>
      <c r="BT200" s="4"/>
      <c r="BU200" s="4"/>
      <c r="BV200" s="4"/>
      <c r="BW200" s="4"/>
    </row>
    <row r="201" spans="1:75" x14ac:dyDescent="0.25">
      <c r="A201" s="261"/>
      <c r="B201" s="257"/>
      <c r="C201" s="257"/>
      <c r="D201" s="52">
        <v>4</v>
      </c>
      <c r="E201" s="61"/>
      <c r="F201" s="63"/>
      <c r="G201" s="63"/>
      <c r="H201" s="63"/>
      <c r="I201" s="63"/>
      <c r="J201" s="63"/>
      <c r="K201" s="14"/>
      <c r="L201" s="14"/>
      <c r="M201" s="14"/>
      <c r="N201" s="14"/>
      <c r="O201" s="14"/>
      <c r="P201" s="14"/>
      <c r="Q201" s="14"/>
      <c r="R201" s="52"/>
      <c r="S201" s="52"/>
      <c r="T201" s="52"/>
      <c r="U201" s="52"/>
      <c r="V201" s="52"/>
      <c r="W201" s="52"/>
      <c r="X201" s="52"/>
      <c r="Y201" s="46" t="str">
        <f t="shared" si="1559"/>
        <v/>
      </c>
      <c r="Z201" s="61"/>
      <c r="AA201" s="63"/>
      <c r="AB201" s="63"/>
      <c r="AC201" s="63"/>
      <c r="AD201" s="63"/>
      <c r="AE201" s="63"/>
      <c r="AF201" s="66"/>
      <c r="AG201" s="46" t="str">
        <f t="shared" si="1632"/>
        <v/>
      </c>
      <c r="AH201" s="62"/>
      <c r="AI201" s="64"/>
      <c r="AJ201" s="64"/>
      <c r="AK201" s="64"/>
      <c r="AL201" s="64"/>
      <c r="AM201" s="64"/>
      <c r="AN201" s="67"/>
      <c r="AO201" s="46" t="str">
        <f t="shared" si="1560"/>
        <v/>
      </c>
      <c r="AP201" s="8"/>
      <c r="AQ201" s="8"/>
      <c r="AR201" s="8"/>
      <c r="AS201" s="8"/>
      <c r="AT201" s="8"/>
      <c r="AU201" s="8"/>
      <c r="AV201" s="8"/>
      <c r="AW201" s="46" t="str">
        <f t="shared" si="1561"/>
        <v/>
      </c>
      <c r="AX201" s="10"/>
      <c r="AY201" s="10"/>
      <c r="AZ201" s="10"/>
      <c r="BA201" s="10"/>
      <c r="BB201" s="10"/>
      <c r="BC201" s="10"/>
      <c r="BD201" s="10"/>
      <c r="BE201" s="46" t="str">
        <f t="shared" si="1562"/>
        <v/>
      </c>
      <c r="BF201" s="12"/>
      <c r="BG201" s="12"/>
      <c r="BH201" s="12"/>
      <c r="BI201" s="12"/>
      <c r="BJ201" s="12"/>
      <c r="BK201" s="12"/>
      <c r="BL201" s="12"/>
      <c r="BM201" s="46" t="str">
        <f t="shared" si="1563"/>
        <v/>
      </c>
      <c r="BN201" s="26">
        <f t="shared" si="1564"/>
        <v>0</v>
      </c>
      <c r="BO201" s="50" t="str">
        <f t="shared" si="1565"/>
        <v>Average</v>
      </c>
      <c r="BP201" s="20" t="str">
        <f t="shared" si="1567"/>
        <v/>
      </c>
      <c r="BQ201" s="20" t="str">
        <f t="shared" si="1566"/>
        <v/>
      </c>
      <c r="BR201" s="4"/>
      <c r="BS201" s="4"/>
      <c r="BT201" s="4"/>
      <c r="BU201" s="4"/>
      <c r="BV201" s="4"/>
      <c r="BW201" s="4"/>
    </row>
    <row r="202" spans="1:75" x14ac:dyDescent="0.25">
      <c r="A202" s="261"/>
      <c r="B202" s="257"/>
      <c r="C202" s="257"/>
      <c r="D202" s="52">
        <v>5</v>
      </c>
      <c r="E202" s="62"/>
      <c r="F202" s="64"/>
      <c r="G202" s="64"/>
      <c r="H202" s="64"/>
      <c r="I202" s="64"/>
      <c r="J202" s="64"/>
      <c r="K202" s="14"/>
      <c r="L202" s="14"/>
      <c r="M202" s="14"/>
      <c r="N202" s="14"/>
      <c r="O202" s="14"/>
      <c r="P202" s="14"/>
      <c r="Q202" s="14"/>
      <c r="R202" s="52"/>
      <c r="S202" s="52"/>
      <c r="T202" s="52"/>
      <c r="U202" s="52"/>
      <c r="V202" s="52"/>
      <c r="W202" s="52"/>
      <c r="X202" s="52"/>
      <c r="Y202" s="46" t="str">
        <f t="shared" si="1559"/>
        <v/>
      </c>
      <c r="Z202" s="62"/>
      <c r="AA202" s="64"/>
      <c r="AB202" s="64"/>
      <c r="AC202" s="64"/>
      <c r="AD202" s="64"/>
      <c r="AE202" s="64"/>
      <c r="AF202" s="67"/>
      <c r="AG202" s="46" t="str">
        <f t="shared" si="1632"/>
        <v/>
      </c>
      <c r="AH202" s="61"/>
      <c r="AI202" s="63"/>
      <c r="AJ202" s="63"/>
      <c r="AK202" s="63"/>
      <c r="AL202" s="63"/>
      <c r="AM202" s="63"/>
      <c r="AN202" s="66"/>
      <c r="AO202" s="46" t="str">
        <f t="shared" si="1560"/>
        <v/>
      </c>
      <c r="AP202" s="8"/>
      <c r="AQ202" s="8"/>
      <c r="AR202" s="8"/>
      <c r="AS202" s="8"/>
      <c r="AT202" s="8"/>
      <c r="AU202" s="8"/>
      <c r="AV202" s="8"/>
      <c r="AW202" s="46" t="str">
        <f t="shared" si="1561"/>
        <v/>
      </c>
      <c r="AX202" s="10"/>
      <c r="AY202" s="10"/>
      <c r="AZ202" s="10"/>
      <c r="BA202" s="10"/>
      <c r="BB202" s="10"/>
      <c r="BC202" s="10"/>
      <c r="BD202" s="10"/>
      <c r="BE202" s="46" t="str">
        <f t="shared" si="1562"/>
        <v/>
      </c>
      <c r="BF202" s="12"/>
      <c r="BG202" s="12"/>
      <c r="BH202" s="12"/>
      <c r="BI202" s="12"/>
      <c r="BJ202" s="12"/>
      <c r="BK202" s="12"/>
      <c r="BL202" s="12"/>
      <c r="BM202" s="46" t="str">
        <f t="shared" si="1563"/>
        <v/>
      </c>
      <c r="BN202" s="26">
        <f t="shared" si="1564"/>
        <v>0</v>
      </c>
      <c r="BO202" s="50" t="str">
        <f t="shared" si="1565"/>
        <v>Average</v>
      </c>
      <c r="BP202" s="20" t="str">
        <f t="shared" si="1567"/>
        <v/>
      </c>
      <c r="BQ202" s="20" t="str">
        <f t="shared" si="1566"/>
        <v/>
      </c>
      <c r="BR202" s="4"/>
      <c r="BS202" s="4"/>
      <c r="BT202" s="4"/>
      <c r="BU202" s="4"/>
      <c r="BV202" s="4"/>
      <c r="BW202" s="4"/>
    </row>
    <row r="203" spans="1:75" x14ac:dyDescent="0.25">
      <c r="A203" s="261"/>
      <c r="B203" s="257"/>
      <c r="C203" s="258"/>
      <c r="D203" s="50" t="s">
        <v>23</v>
      </c>
      <c r="E203" s="82" t="str">
        <f>IFERROR(AVERAGE(E198:E202),"")</f>
        <v/>
      </c>
      <c r="F203" s="82" t="str">
        <f t="shared" ref="F203" si="2019">IFERROR(AVERAGE(F198:F202),"")</f>
        <v/>
      </c>
      <c r="G203" s="82" t="str">
        <f t="shared" ref="G203" si="2020">IFERROR(AVERAGE(G198:G202),"")</f>
        <v/>
      </c>
      <c r="H203" s="82" t="str">
        <f t="shared" ref="H203" si="2021">IFERROR(AVERAGE(H198:H202),"")</f>
        <v/>
      </c>
      <c r="I203" s="82" t="str">
        <f t="shared" ref="I203" si="2022">IFERROR(AVERAGE(I198:I202),"")</f>
        <v/>
      </c>
      <c r="J203" s="82" t="str">
        <f t="shared" ref="J203" si="2023">IFERROR(AVERAGE(J198:J202),"")</f>
        <v/>
      </c>
      <c r="K203" s="82" t="str">
        <f t="shared" ref="K203" si="2024">IFERROR(AVERAGE(K198:K202),"")</f>
        <v/>
      </c>
      <c r="L203" s="82" t="str">
        <f t="shared" ref="L203" si="2025">IFERROR(AVERAGE(L198:L202),"")</f>
        <v/>
      </c>
      <c r="M203" s="82" t="str">
        <f t="shared" ref="M203" si="2026">IFERROR(AVERAGE(M198:M202),"")</f>
        <v/>
      </c>
      <c r="N203" s="82" t="str">
        <f t="shared" ref="N203" si="2027">IFERROR(AVERAGE(N198:N202),"")</f>
        <v/>
      </c>
      <c r="O203" s="82" t="str">
        <f t="shared" ref="O203" si="2028">IFERROR(AVERAGE(O198:O202),"")</f>
        <v/>
      </c>
      <c r="P203" s="82" t="str">
        <f t="shared" ref="P203" si="2029">IFERROR(AVERAGE(P198:P202),"")</f>
        <v/>
      </c>
      <c r="Q203" s="82" t="str">
        <f t="shared" ref="Q203" si="2030">IFERROR(AVERAGE(Q198:Q202),"")</f>
        <v/>
      </c>
      <c r="R203" s="82" t="str">
        <f t="shared" ref="R203" si="2031">IFERROR(AVERAGE(R198:R202),"")</f>
        <v/>
      </c>
      <c r="S203" s="82" t="str">
        <f t="shared" ref="S203" si="2032">IFERROR(AVERAGE(S198:S202),"")</f>
        <v/>
      </c>
      <c r="T203" s="82" t="str">
        <f t="shared" ref="T203" si="2033">IFERROR(AVERAGE(T198:T202),"")</f>
        <v/>
      </c>
      <c r="U203" s="82" t="str">
        <f t="shared" ref="U203" si="2034">IFERROR(AVERAGE(U198:U202),"")</f>
        <v/>
      </c>
      <c r="V203" s="82" t="str">
        <f t="shared" ref="V203" si="2035">IFERROR(AVERAGE(V198:V202),"")</f>
        <v/>
      </c>
      <c r="W203" s="82" t="str">
        <f t="shared" ref="W203" si="2036">IFERROR(AVERAGE(W198:W202),"")</f>
        <v/>
      </c>
      <c r="X203" s="82" t="str">
        <f t="shared" ref="X203" si="2037">IFERROR(AVERAGE(X198:X202),"")</f>
        <v/>
      </c>
      <c r="Y203" s="82" t="str">
        <f t="shared" ref="Y203" si="2038">IFERROR(AVERAGE(Y198:Y202),"")</f>
        <v/>
      </c>
      <c r="Z203" s="82" t="str">
        <f t="shared" ref="Z203" si="2039">IFERROR(AVERAGE(Z198:Z202),"")</f>
        <v/>
      </c>
      <c r="AA203" s="82" t="str">
        <f t="shared" ref="AA203" si="2040">IFERROR(AVERAGE(AA198:AA202),"")</f>
        <v/>
      </c>
      <c r="AB203" s="82" t="str">
        <f t="shared" ref="AB203" si="2041">IFERROR(AVERAGE(AB198:AB202),"")</f>
        <v/>
      </c>
      <c r="AC203" s="82" t="str">
        <f t="shared" ref="AC203" si="2042">IFERROR(AVERAGE(AC198:AC202),"")</f>
        <v/>
      </c>
      <c r="AD203" s="82" t="str">
        <f t="shared" ref="AD203" si="2043">IFERROR(AVERAGE(AD198:AD202),"")</f>
        <v/>
      </c>
      <c r="AE203" s="82" t="str">
        <f t="shared" ref="AE203" si="2044">IFERROR(AVERAGE(AE198:AE202),"")</f>
        <v/>
      </c>
      <c r="AF203" s="82" t="str">
        <f t="shared" ref="AF203" si="2045">IFERROR(AVERAGE(AF198:AF202),"")</f>
        <v/>
      </c>
      <c r="AG203" s="82" t="str">
        <f t="shared" ref="AG203" si="2046">IFERROR(AVERAGE(AG198:AG202),"")</f>
        <v/>
      </c>
      <c r="AH203" s="82" t="str">
        <f t="shared" ref="AH203" si="2047">IFERROR(AVERAGE(AH198:AH202),"")</f>
        <v/>
      </c>
      <c r="AI203" s="82" t="str">
        <f t="shared" ref="AI203" si="2048">IFERROR(AVERAGE(AI198:AI202),"")</f>
        <v/>
      </c>
      <c r="AJ203" s="82" t="str">
        <f t="shared" ref="AJ203" si="2049">IFERROR(AVERAGE(AJ198:AJ202),"")</f>
        <v/>
      </c>
      <c r="AK203" s="82" t="str">
        <f t="shared" ref="AK203" si="2050">IFERROR(AVERAGE(AK198:AK202),"")</f>
        <v/>
      </c>
      <c r="AL203" s="82" t="str">
        <f t="shared" ref="AL203" si="2051">IFERROR(AVERAGE(AL198:AL202),"")</f>
        <v/>
      </c>
      <c r="AM203" s="82" t="str">
        <f t="shared" ref="AM203" si="2052">IFERROR(AVERAGE(AM198:AM202),"")</f>
        <v/>
      </c>
      <c r="AN203" s="82" t="str">
        <f t="shared" ref="AN203" si="2053">IFERROR(AVERAGE(AN198:AN202),"")</f>
        <v/>
      </c>
      <c r="AO203" s="82" t="str">
        <f t="shared" ref="AO203" si="2054">IFERROR(AVERAGE(AO198:AO202),"")</f>
        <v/>
      </c>
      <c r="AP203" s="82" t="str">
        <f t="shared" ref="AP203" si="2055">IFERROR(AVERAGE(AP198:AP202),"")</f>
        <v/>
      </c>
      <c r="AQ203" s="82" t="str">
        <f t="shared" ref="AQ203" si="2056">IFERROR(AVERAGE(AQ198:AQ202),"")</f>
        <v/>
      </c>
      <c r="AR203" s="82" t="str">
        <f t="shared" ref="AR203" si="2057">IFERROR(AVERAGE(AR198:AR202),"")</f>
        <v/>
      </c>
      <c r="AS203" s="82" t="str">
        <f t="shared" ref="AS203" si="2058">IFERROR(AVERAGE(AS198:AS202),"")</f>
        <v/>
      </c>
      <c r="AT203" s="82" t="str">
        <f t="shared" ref="AT203" si="2059">IFERROR(AVERAGE(AT198:AT202),"")</f>
        <v/>
      </c>
      <c r="AU203" s="82" t="str">
        <f t="shared" ref="AU203" si="2060">IFERROR(AVERAGE(AU198:AU202),"")</f>
        <v/>
      </c>
      <c r="AV203" s="82" t="str">
        <f t="shared" ref="AV203" si="2061">IFERROR(AVERAGE(AV198:AV202),"")</f>
        <v/>
      </c>
      <c r="AW203" s="82" t="str">
        <f t="shared" ref="AW203" si="2062">IFERROR(AVERAGE(AW198:AW202),"")</f>
        <v/>
      </c>
      <c r="AX203" s="82" t="str">
        <f t="shared" ref="AX203" si="2063">IFERROR(AVERAGE(AX198:AX202),"")</f>
        <v/>
      </c>
      <c r="AY203" s="82" t="str">
        <f t="shared" ref="AY203" si="2064">IFERROR(AVERAGE(AY198:AY202),"")</f>
        <v/>
      </c>
      <c r="AZ203" s="82" t="str">
        <f t="shared" ref="AZ203" si="2065">IFERROR(AVERAGE(AZ198:AZ202),"")</f>
        <v/>
      </c>
      <c r="BA203" s="82" t="str">
        <f t="shared" ref="BA203" si="2066">IFERROR(AVERAGE(BA198:BA202),"")</f>
        <v/>
      </c>
      <c r="BB203" s="82" t="str">
        <f t="shared" ref="BB203" si="2067">IFERROR(AVERAGE(BB198:BB202),"")</f>
        <v/>
      </c>
      <c r="BC203" s="82" t="str">
        <f t="shared" ref="BC203" si="2068">IFERROR(AVERAGE(BC198:BC202),"")</f>
        <v/>
      </c>
      <c r="BD203" s="82" t="str">
        <f t="shared" ref="BD203" si="2069">IFERROR(AVERAGE(BD198:BD202),"")</f>
        <v/>
      </c>
      <c r="BE203" s="82" t="str">
        <f t="shared" ref="BE203" si="2070">IFERROR(AVERAGE(BE198:BE202),"")</f>
        <v/>
      </c>
      <c r="BF203" s="82" t="str">
        <f t="shared" ref="BF203" si="2071">IFERROR(AVERAGE(BF198:BF202),"")</f>
        <v/>
      </c>
      <c r="BG203" s="82" t="str">
        <f t="shared" ref="BG203" si="2072">IFERROR(AVERAGE(BG198:BG202),"")</f>
        <v/>
      </c>
      <c r="BH203" s="82" t="str">
        <f t="shared" ref="BH203" si="2073">IFERROR(AVERAGE(BH198:BH202),"")</f>
        <v/>
      </c>
      <c r="BI203" s="82" t="str">
        <f t="shared" ref="BI203" si="2074">IFERROR(AVERAGE(BI198:BI202),"")</f>
        <v/>
      </c>
      <c r="BJ203" s="82" t="str">
        <f t="shared" ref="BJ203" si="2075">IFERROR(AVERAGE(BJ198:BJ202),"")</f>
        <v/>
      </c>
      <c r="BK203" s="82" t="str">
        <f t="shared" ref="BK203" si="2076">IFERROR(AVERAGE(BK198:BK202),"")</f>
        <v/>
      </c>
      <c r="BL203" s="82" t="str">
        <f t="shared" ref="BL203" si="2077">IFERROR(AVERAGE(BL198:BL202),"")</f>
        <v/>
      </c>
      <c r="BM203" s="82" t="str">
        <f t="shared" ref="BM203" si="2078">IFERROR(AVERAGE(BM198:BM202),"")</f>
        <v/>
      </c>
      <c r="BN203" s="82">
        <f t="shared" ref="BN203" si="2079">IFERROR(AVERAGE(BN198:BN202),"")</f>
        <v>0</v>
      </c>
      <c r="BO203" s="82" t="str">
        <f t="shared" ref="BO203" si="2080">IFERROR(AVERAGE(BO198:BO202),"")</f>
        <v/>
      </c>
      <c r="BP203" s="82" t="str">
        <f t="shared" ref="BP203" si="2081">IFERROR(AVERAGE(BP198:BP202),"")</f>
        <v/>
      </c>
      <c r="BQ203" s="82" t="str">
        <f t="shared" ref="BQ203" si="2082">IFERROR(AVERAGE(BQ198:BQ202),"")</f>
        <v/>
      </c>
      <c r="BR203" s="2"/>
      <c r="BS203" s="2"/>
      <c r="BT203" s="2"/>
      <c r="BU203" s="2"/>
      <c r="BV203" s="2"/>
      <c r="BW203" s="2"/>
    </row>
    <row r="204" spans="1:75" x14ac:dyDescent="0.25">
      <c r="A204" s="261"/>
      <c r="B204" s="257"/>
      <c r="C204" s="256">
        <v>10</v>
      </c>
      <c r="D204" s="52">
        <v>1</v>
      </c>
      <c r="E204" s="61"/>
      <c r="F204" s="63"/>
      <c r="G204" s="63"/>
      <c r="H204" s="63"/>
      <c r="I204" s="63"/>
      <c r="J204" s="63"/>
      <c r="K204" s="14"/>
      <c r="L204" s="14"/>
      <c r="M204" s="14"/>
      <c r="N204" s="14"/>
      <c r="O204" s="14"/>
      <c r="P204" s="14"/>
      <c r="Q204" s="14"/>
      <c r="R204" s="52"/>
      <c r="S204" s="52"/>
      <c r="T204" s="52"/>
      <c r="U204" s="52"/>
      <c r="V204" s="52"/>
      <c r="W204" s="52"/>
      <c r="X204" s="52"/>
      <c r="Y204" s="46" t="str">
        <f t="shared" si="1559"/>
        <v/>
      </c>
      <c r="Z204" s="61"/>
      <c r="AA204" s="63"/>
      <c r="AB204" s="63"/>
      <c r="AC204" s="63"/>
      <c r="AD204" s="63"/>
      <c r="AE204" s="63"/>
      <c r="AF204" s="66"/>
      <c r="AG204" s="46" t="str">
        <f t="shared" si="1632"/>
        <v/>
      </c>
      <c r="AH204" s="61"/>
      <c r="AI204" s="63"/>
      <c r="AJ204" s="63"/>
      <c r="AK204" s="63"/>
      <c r="AL204" s="63"/>
      <c r="AM204" s="63"/>
      <c r="AN204" s="66"/>
      <c r="AO204" s="46" t="str">
        <f t="shared" si="1560"/>
        <v/>
      </c>
      <c r="AP204" s="8"/>
      <c r="AQ204" s="8"/>
      <c r="AR204" s="8"/>
      <c r="AS204" s="8"/>
      <c r="AT204" s="8"/>
      <c r="AU204" s="8"/>
      <c r="AV204" s="8"/>
      <c r="AW204" s="46" t="str">
        <f t="shared" si="1561"/>
        <v/>
      </c>
      <c r="AX204" s="10"/>
      <c r="AY204" s="10"/>
      <c r="AZ204" s="10"/>
      <c r="BA204" s="10"/>
      <c r="BB204" s="10"/>
      <c r="BC204" s="10"/>
      <c r="BD204" s="10"/>
      <c r="BE204" s="46" t="str">
        <f t="shared" si="1562"/>
        <v/>
      </c>
      <c r="BF204" s="12"/>
      <c r="BG204" s="12"/>
      <c r="BH204" s="12"/>
      <c r="BI204" s="12"/>
      <c r="BJ204" s="12"/>
      <c r="BK204" s="12"/>
      <c r="BL204" s="12"/>
      <c r="BM204" s="46" t="str">
        <f t="shared" si="1563"/>
        <v/>
      </c>
      <c r="BN204" s="26">
        <f t="shared" si="1564"/>
        <v>0</v>
      </c>
      <c r="BO204" s="50" t="str">
        <f t="shared" si="1565"/>
        <v>Average</v>
      </c>
      <c r="BP204" s="20" t="str">
        <f t="shared" si="1567"/>
        <v/>
      </c>
      <c r="BQ204" s="20" t="str">
        <f t="shared" si="1566"/>
        <v/>
      </c>
      <c r="BR204" s="4"/>
      <c r="BS204" s="4"/>
      <c r="BT204" s="4"/>
      <c r="BU204" s="4"/>
      <c r="BV204" s="4"/>
      <c r="BW204" s="4"/>
    </row>
    <row r="205" spans="1:75" x14ac:dyDescent="0.25">
      <c r="A205" s="261"/>
      <c r="B205" s="257"/>
      <c r="C205" s="257"/>
      <c r="D205" s="52">
        <v>2</v>
      </c>
      <c r="E205" s="62"/>
      <c r="F205" s="64"/>
      <c r="G205" s="64"/>
      <c r="H205" s="64"/>
      <c r="I205" s="64"/>
      <c r="J205" s="64"/>
      <c r="K205" s="14"/>
      <c r="L205" s="14"/>
      <c r="M205" s="14"/>
      <c r="N205" s="14"/>
      <c r="O205" s="14"/>
      <c r="P205" s="14"/>
      <c r="Q205" s="14"/>
      <c r="R205" s="52"/>
      <c r="S205" s="52"/>
      <c r="T205" s="52"/>
      <c r="U205" s="52"/>
      <c r="V205" s="52"/>
      <c r="W205" s="52"/>
      <c r="X205" s="52"/>
      <c r="Y205" s="46" t="str">
        <f t="shared" si="1559"/>
        <v/>
      </c>
      <c r="Z205" s="62"/>
      <c r="AA205" s="64"/>
      <c r="AB205" s="64"/>
      <c r="AC205" s="64"/>
      <c r="AD205" s="64"/>
      <c r="AE205" s="64"/>
      <c r="AF205" s="67"/>
      <c r="AG205" s="46" t="str">
        <f t="shared" si="1632"/>
        <v/>
      </c>
      <c r="AH205" s="62"/>
      <c r="AI205" s="64"/>
      <c r="AJ205" s="64"/>
      <c r="AK205" s="64"/>
      <c r="AL205" s="64"/>
      <c r="AM205" s="64"/>
      <c r="AN205" s="67"/>
      <c r="AO205" s="46" t="str">
        <f t="shared" si="1560"/>
        <v/>
      </c>
      <c r="AP205" s="8"/>
      <c r="AQ205" s="8"/>
      <c r="AR205" s="8"/>
      <c r="AS205" s="8"/>
      <c r="AT205" s="8"/>
      <c r="AU205" s="8"/>
      <c r="AV205" s="8"/>
      <c r="AW205" s="46" t="str">
        <f t="shared" si="1561"/>
        <v/>
      </c>
      <c r="AX205" s="10"/>
      <c r="AY205" s="10"/>
      <c r="AZ205" s="10"/>
      <c r="BA205" s="10"/>
      <c r="BB205" s="10"/>
      <c r="BC205" s="10"/>
      <c r="BD205" s="10"/>
      <c r="BE205" s="46" t="str">
        <f t="shared" si="1562"/>
        <v/>
      </c>
      <c r="BF205" s="12"/>
      <c r="BG205" s="12"/>
      <c r="BH205" s="12"/>
      <c r="BI205" s="12"/>
      <c r="BJ205" s="12"/>
      <c r="BK205" s="12"/>
      <c r="BL205" s="12"/>
      <c r="BM205" s="46" t="str">
        <f t="shared" si="1563"/>
        <v/>
      </c>
      <c r="BN205" s="26">
        <f t="shared" si="1564"/>
        <v>0</v>
      </c>
      <c r="BO205" s="50" t="str">
        <f t="shared" si="1565"/>
        <v>Average</v>
      </c>
      <c r="BP205" s="20" t="str">
        <f t="shared" si="1567"/>
        <v/>
      </c>
      <c r="BQ205" s="20" t="str">
        <f t="shared" si="1566"/>
        <v/>
      </c>
      <c r="BR205" s="4"/>
      <c r="BS205" s="4"/>
      <c r="BT205" s="4"/>
      <c r="BU205" s="4"/>
      <c r="BV205" s="4"/>
      <c r="BW205" s="4"/>
    </row>
    <row r="206" spans="1:75" x14ac:dyDescent="0.25">
      <c r="A206" s="261"/>
      <c r="B206" s="257"/>
      <c r="C206" s="257"/>
      <c r="D206" s="52">
        <v>3</v>
      </c>
      <c r="E206" s="61"/>
      <c r="F206" s="63"/>
      <c r="G206" s="63"/>
      <c r="H206" s="63"/>
      <c r="I206" s="63"/>
      <c r="J206" s="63"/>
      <c r="K206" s="14"/>
      <c r="L206" s="14"/>
      <c r="M206" s="14"/>
      <c r="N206" s="14"/>
      <c r="O206" s="14"/>
      <c r="P206" s="14"/>
      <c r="Q206" s="14"/>
      <c r="R206" s="52"/>
      <c r="S206" s="52"/>
      <c r="T206" s="52"/>
      <c r="U206" s="52"/>
      <c r="V206" s="52"/>
      <c r="W206" s="52"/>
      <c r="X206" s="52"/>
      <c r="Y206" s="46" t="str">
        <f t="shared" si="1559"/>
        <v/>
      </c>
      <c r="Z206" s="61"/>
      <c r="AA206" s="63"/>
      <c r="AB206" s="63"/>
      <c r="AC206" s="63"/>
      <c r="AD206" s="63"/>
      <c r="AE206" s="63"/>
      <c r="AF206" s="66"/>
      <c r="AG206" s="46" t="str">
        <f t="shared" si="1632"/>
        <v/>
      </c>
      <c r="AH206" s="61"/>
      <c r="AI206" s="63"/>
      <c r="AJ206" s="63"/>
      <c r="AK206" s="63"/>
      <c r="AL206" s="63"/>
      <c r="AM206" s="63"/>
      <c r="AN206" s="66"/>
      <c r="AO206" s="46" t="str">
        <f t="shared" si="1560"/>
        <v/>
      </c>
      <c r="AP206" s="8"/>
      <c r="AQ206" s="8"/>
      <c r="AR206" s="8"/>
      <c r="AS206" s="8"/>
      <c r="AT206" s="8"/>
      <c r="AU206" s="8"/>
      <c r="AV206" s="8"/>
      <c r="AW206" s="46" t="str">
        <f t="shared" si="1561"/>
        <v/>
      </c>
      <c r="AX206" s="10"/>
      <c r="AY206" s="10"/>
      <c r="AZ206" s="10"/>
      <c r="BA206" s="10"/>
      <c r="BB206" s="10"/>
      <c r="BC206" s="10"/>
      <c r="BD206" s="10"/>
      <c r="BE206" s="46" t="str">
        <f t="shared" si="1562"/>
        <v/>
      </c>
      <c r="BF206" s="12"/>
      <c r="BG206" s="12"/>
      <c r="BH206" s="12"/>
      <c r="BI206" s="12"/>
      <c r="BJ206" s="12"/>
      <c r="BK206" s="12"/>
      <c r="BL206" s="12"/>
      <c r="BM206" s="46" t="str">
        <f t="shared" si="1563"/>
        <v/>
      </c>
      <c r="BN206" s="26">
        <f t="shared" si="1564"/>
        <v>0</v>
      </c>
      <c r="BO206" s="50" t="str">
        <f t="shared" si="1565"/>
        <v>Average</v>
      </c>
      <c r="BP206" s="20" t="str">
        <f t="shared" si="1567"/>
        <v/>
      </c>
      <c r="BQ206" s="20" t="str">
        <f t="shared" si="1566"/>
        <v/>
      </c>
      <c r="BR206" s="4"/>
      <c r="BS206" s="4"/>
      <c r="BT206" s="4"/>
      <c r="BU206" s="4"/>
      <c r="BV206" s="4"/>
      <c r="BW206" s="4"/>
    </row>
    <row r="207" spans="1:75" x14ac:dyDescent="0.25">
      <c r="A207" s="261"/>
      <c r="B207" s="257"/>
      <c r="C207" s="257"/>
      <c r="D207" s="52">
        <v>4</v>
      </c>
      <c r="E207" s="62"/>
      <c r="F207" s="64"/>
      <c r="G207" s="64"/>
      <c r="H207" s="64"/>
      <c r="I207" s="64"/>
      <c r="J207" s="64"/>
      <c r="K207" s="14"/>
      <c r="L207" s="14"/>
      <c r="M207" s="14"/>
      <c r="N207" s="14"/>
      <c r="O207" s="14"/>
      <c r="P207" s="14"/>
      <c r="Q207" s="14"/>
      <c r="R207" s="52"/>
      <c r="S207" s="52"/>
      <c r="T207" s="52"/>
      <c r="U207" s="52"/>
      <c r="V207" s="52"/>
      <c r="W207" s="52"/>
      <c r="X207" s="52"/>
      <c r="Y207" s="46" t="str">
        <f t="shared" si="1559"/>
        <v/>
      </c>
      <c r="Z207" s="62"/>
      <c r="AA207" s="64"/>
      <c r="AB207" s="64"/>
      <c r="AC207" s="64"/>
      <c r="AD207" s="64"/>
      <c r="AE207" s="64"/>
      <c r="AF207" s="67"/>
      <c r="AG207" s="46" t="str">
        <f t="shared" si="1632"/>
        <v/>
      </c>
      <c r="AH207" s="62"/>
      <c r="AI207" s="64"/>
      <c r="AJ207" s="64"/>
      <c r="AK207" s="64"/>
      <c r="AL207" s="64"/>
      <c r="AM207" s="64"/>
      <c r="AN207" s="67"/>
      <c r="AO207" s="46" t="str">
        <f t="shared" si="1560"/>
        <v/>
      </c>
      <c r="AP207" s="8"/>
      <c r="AQ207" s="8"/>
      <c r="AR207" s="8"/>
      <c r="AS207" s="8"/>
      <c r="AT207" s="8"/>
      <c r="AU207" s="8"/>
      <c r="AV207" s="8"/>
      <c r="AW207" s="46" t="str">
        <f t="shared" si="1561"/>
        <v/>
      </c>
      <c r="AX207" s="10"/>
      <c r="AY207" s="10"/>
      <c r="AZ207" s="10"/>
      <c r="BA207" s="10"/>
      <c r="BB207" s="10"/>
      <c r="BC207" s="10"/>
      <c r="BD207" s="10"/>
      <c r="BE207" s="46" t="str">
        <f t="shared" si="1562"/>
        <v/>
      </c>
      <c r="BF207" s="12"/>
      <c r="BG207" s="12"/>
      <c r="BH207" s="12"/>
      <c r="BI207" s="12"/>
      <c r="BJ207" s="12"/>
      <c r="BK207" s="12"/>
      <c r="BL207" s="12"/>
      <c r="BM207" s="46" t="str">
        <f t="shared" si="1563"/>
        <v/>
      </c>
      <c r="BN207" s="26">
        <f t="shared" si="1564"/>
        <v>0</v>
      </c>
      <c r="BO207" s="50" t="str">
        <f t="shared" si="1565"/>
        <v>Average</v>
      </c>
      <c r="BP207" s="20" t="str">
        <f t="shared" si="1567"/>
        <v/>
      </c>
      <c r="BQ207" s="20" t="str">
        <f t="shared" si="1566"/>
        <v/>
      </c>
      <c r="BR207" s="4"/>
      <c r="BS207" s="4"/>
      <c r="BT207" s="4"/>
      <c r="BU207" s="4"/>
      <c r="BV207" s="4"/>
      <c r="BW207" s="4"/>
    </row>
    <row r="208" spans="1:75" x14ac:dyDescent="0.25">
      <c r="A208" s="261"/>
      <c r="B208" s="257"/>
      <c r="C208" s="257"/>
      <c r="D208" s="52">
        <v>5</v>
      </c>
      <c r="E208" s="61"/>
      <c r="F208" s="63"/>
      <c r="G208" s="63"/>
      <c r="H208" s="63"/>
      <c r="I208" s="63"/>
      <c r="J208" s="63"/>
      <c r="K208" s="14"/>
      <c r="L208" s="14"/>
      <c r="M208" s="14"/>
      <c r="N208" s="14"/>
      <c r="O208" s="14"/>
      <c r="P208" s="14"/>
      <c r="Q208" s="14"/>
      <c r="R208" s="52"/>
      <c r="S208" s="52"/>
      <c r="T208" s="52"/>
      <c r="U208" s="52"/>
      <c r="V208" s="52"/>
      <c r="W208" s="52"/>
      <c r="X208" s="52"/>
      <c r="Y208" s="46" t="str">
        <f t="shared" si="1559"/>
        <v/>
      </c>
      <c r="Z208" s="61"/>
      <c r="AA208" s="63"/>
      <c r="AB208" s="63"/>
      <c r="AC208" s="63"/>
      <c r="AD208" s="63"/>
      <c r="AE208" s="63"/>
      <c r="AF208" s="66"/>
      <c r="AG208" s="46" t="str">
        <f t="shared" si="1632"/>
        <v/>
      </c>
      <c r="AH208" s="61"/>
      <c r="AI208" s="63"/>
      <c r="AJ208" s="63"/>
      <c r="AK208" s="63"/>
      <c r="AL208" s="63"/>
      <c r="AM208" s="63"/>
      <c r="AN208" s="66"/>
      <c r="AO208" s="46" t="str">
        <f t="shared" si="1560"/>
        <v/>
      </c>
      <c r="AP208" s="8"/>
      <c r="AQ208" s="8"/>
      <c r="AR208" s="8"/>
      <c r="AS208" s="8"/>
      <c r="AT208" s="8"/>
      <c r="AU208" s="8"/>
      <c r="AV208" s="8"/>
      <c r="AW208" s="46" t="str">
        <f t="shared" si="1561"/>
        <v/>
      </c>
      <c r="AX208" s="10"/>
      <c r="AY208" s="10"/>
      <c r="AZ208" s="10"/>
      <c r="BA208" s="10"/>
      <c r="BB208" s="10"/>
      <c r="BC208" s="10"/>
      <c r="BD208" s="10"/>
      <c r="BE208" s="46" t="str">
        <f t="shared" si="1562"/>
        <v/>
      </c>
      <c r="BF208" s="12"/>
      <c r="BG208" s="12"/>
      <c r="BH208" s="12"/>
      <c r="BI208" s="12"/>
      <c r="BJ208" s="12"/>
      <c r="BK208" s="12"/>
      <c r="BL208" s="12"/>
      <c r="BM208" s="46" t="str">
        <f t="shared" si="1563"/>
        <v/>
      </c>
      <c r="BN208" s="26">
        <f t="shared" si="1564"/>
        <v>0</v>
      </c>
      <c r="BO208" s="50" t="str">
        <f t="shared" si="1565"/>
        <v>Average</v>
      </c>
      <c r="BP208" s="20" t="str">
        <f t="shared" si="1567"/>
        <v/>
      </c>
      <c r="BQ208" s="20" t="str">
        <f t="shared" si="1566"/>
        <v/>
      </c>
      <c r="BR208" s="4"/>
      <c r="BS208" s="4"/>
      <c r="BT208" s="4"/>
      <c r="BU208" s="4"/>
      <c r="BV208" s="4"/>
      <c r="BW208" s="4"/>
    </row>
    <row r="209" spans="1:75" x14ac:dyDescent="0.25">
      <c r="A209" s="261"/>
      <c r="B209" s="257"/>
      <c r="C209" s="258"/>
      <c r="D209" s="50" t="s">
        <v>23</v>
      </c>
      <c r="E209" s="82" t="str">
        <f>IFERROR(AVERAGE(E204:E208),"")</f>
        <v/>
      </c>
      <c r="F209" s="82" t="str">
        <f t="shared" ref="F209" si="2083">IFERROR(AVERAGE(F204:F208),"")</f>
        <v/>
      </c>
      <c r="G209" s="82" t="str">
        <f t="shared" ref="G209" si="2084">IFERROR(AVERAGE(G204:G208),"")</f>
        <v/>
      </c>
      <c r="H209" s="82" t="str">
        <f t="shared" ref="H209" si="2085">IFERROR(AVERAGE(H204:H208),"")</f>
        <v/>
      </c>
      <c r="I209" s="82" t="str">
        <f t="shared" ref="I209" si="2086">IFERROR(AVERAGE(I204:I208),"")</f>
        <v/>
      </c>
      <c r="J209" s="82" t="str">
        <f t="shared" ref="J209" si="2087">IFERROR(AVERAGE(J204:J208),"")</f>
        <v/>
      </c>
      <c r="K209" s="82" t="str">
        <f t="shared" ref="K209" si="2088">IFERROR(AVERAGE(K204:K208),"")</f>
        <v/>
      </c>
      <c r="L209" s="82" t="str">
        <f t="shared" ref="L209" si="2089">IFERROR(AVERAGE(L204:L208),"")</f>
        <v/>
      </c>
      <c r="M209" s="82" t="str">
        <f t="shared" ref="M209" si="2090">IFERROR(AVERAGE(M204:M208),"")</f>
        <v/>
      </c>
      <c r="N209" s="82" t="str">
        <f t="shared" ref="N209" si="2091">IFERROR(AVERAGE(N204:N208),"")</f>
        <v/>
      </c>
      <c r="O209" s="82" t="str">
        <f t="shared" ref="O209" si="2092">IFERROR(AVERAGE(O204:O208),"")</f>
        <v/>
      </c>
      <c r="P209" s="82" t="str">
        <f t="shared" ref="P209" si="2093">IFERROR(AVERAGE(P204:P208),"")</f>
        <v/>
      </c>
      <c r="Q209" s="82" t="str">
        <f t="shared" ref="Q209" si="2094">IFERROR(AVERAGE(Q204:Q208),"")</f>
        <v/>
      </c>
      <c r="R209" s="82" t="str">
        <f t="shared" ref="R209" si="2095">IFERROR(AVERAGE(R204:R208),"")</f>
        <v/>
      </c>
      <c r="S209" s="82" t="str">
        <f t="shared" ref="S209" si="2096">IFERROR(AVERAGE(S204:S208),"")</f>
        <v/>
      </c>
      <c r="T209" s="82" t="str">
        <f t="shared" ref="T209" si="2097">IFERROR(AVERAGE(T204:T208),"")</f>
        <v/>
      </c>
      <c r="U209" s="82" t="str">
        <f t="shared" ref="U209" si="2098">IFERROR(AVERAGE(U204:U208),"")</f>
        <v/>
      </c>
      <c r="V209" s="82" t="str">
        <f t="shared" ref="V209" si="2099">IFERROR(AVERAGE(V204:V208),"")</f>
        <v/>
      </c>
      <c r="W209" s="82" t="str">
        <f t="shared" ref="W209" si="2100">IFERROR(AVERAGE(W204:W208),"")</f>
        <v/>
      </c>
      <c r="X209" s="82" t="str">
        <f t="shared" ref="X209" si="2101">IFERROR(AVERAGE(X204:X208),"")</f>
        <v/>
      </c>
      <c r="Y209" s="82" t="str">
        <f t="shared" ref="Y209" si="2102">IFERROR(AVERAGE(Y204:Y208),"")</f>
        <v/>
      </c>
      <c r="Z209" s="82" t="str">
        <f t="shared" ref="Z209" si="2103">IFERROR(AVERAGE(Z204:Z208),"")</f>
        <v/>
      </c>
      <c r="AA209" s="82" t="str">
        <f t="shared" ref="AA209" si="2104">IFERROR(AVERAGE(AA204:AA208),"")</f>
        <v/>
      </c>
      <c r="AB209" s="82" t="str">
        <f t="shared" ref="AB209" si="2105">IFERROR(AVERAGE(AB204:AB208),"")</f>
        <v/>
      </c>
      <c r="AC209" s="82" t="str">
        <f t="shared" ref="AC209" si="2106">IFERROR(AVERAGE(AC204:AC208),"")</f>
        <v/>
      </c>
      <c r="AD209" s="82" t="str">
        <f t="shared" ref="AD209" si="2107">IFERROR(AVERAGE(AD204:AD208),"")</f>
        <v/>
      </c>
      <c r="AE209" s="82" t="str">
        <f t="shared" ref="AE209" si="2108">IFERROR(AVERAGE(AE204:AE208),"")</f>
        <v/>
      </c>
      <c r="AF209" s="82" t="str">
        <f t="shared" ref="AF209" si="2109">IFERROR(AVERAGE(AF204:AF208),"")</f>
        <v/>
      </c>
      <c r="AG209" s="82" t="str">
        <f t="shared" ref="AG209" si="2110">IFERROR(AVERAGE(AG204:AG208),"")</f>
        <v/>
      </c>
      <c r="AH209" s="82" t="str">
        <f t="shared" ref="AH209" si="2111">IFERROR(AVERAGE(AH204:AH208),"")</f>
        <v/>
      </c>
      <c r="AI209" s="82" t="str">
        <f t="shared" ref="AI209" si="2112">IFERROR(AVERAGE(AI204:AI208),"")</f>
        <v/>
      </c>
      <c r="AJ209" s="82" t="str">
        <f t="shared" ref="AJ209" si="2113">IFERROR(AVERAGE(AJ204:AJ208),"")</f>
        <v/>
      </c>
      <c r="AK209" s="82" t="str">
        <f t="shared" ref="AK209" si="2114">IFERROR(AVERAGE(AK204:AK208),"")</f>
        <v/>
      </c>
      <c r="AL209" s="82" t="str">
        <f t="shared" ref="AL209" si="2115">IFERROR(AVERAGE(AL204:AL208),"")</f>
        <v/>
      </c>
      <c r="AM209" s="82" t="str">
        <f t="shared" ref="AM209" si="2116">IFERROR(AVERAGE(AM204:AM208),"")</f>
        <v/>
      </c>
      <c r="AN209" s="82" t="str">
        <f t="shared" ref="AN209" si="2117">IFERROR(AVERAGE(AN204:AN208),"")</f>
        <v/>
      </c>
      <c r="AO209" s="82" t="str">
        <f t="shared" ref="AO209" si="2118">IFERROR(AVERAGE(AO204:AO208),"")</f>
        <v/>
      </c>
      <c r="AP209" s="82" t="str">
        <f t="shared" ref="AP209" si="2119">IFERROR(AVERAGE(AP204:AP208),"")</f>
        <v/>
      </c>
      <c r="AQ209" s="82" t="str">
        <f t="shared" ref="AQ209" si="2120">IFERROR(AVERAGE(AQ204:AQ208),"")</f>
        <v/>
      </c>
      <c r="AR209" s="82" t="str">
        <f t="shared" ref="AR209" si="2121">IFERROR(AVERAGE(AR204:AR208),"")</f>
        <v/>
      </c>
      <c r="AS209" s="82" t="str">
        <f t="shared" ref="AS209" si="2122">IFERROR(AVERAGE(AS204:AS208),"")</f>
        <v/>
      </c>
      <c r="AT209" s="82" t="str">
        <f t="shared" ref="AT209" si="2123">IFERROR(AVERAGE(AT204:AT208),"")</f>
        <v/>
      </c>
      <c r="AU209" s="82" t="str">
        <f t="shared" ref="AU209" si="2124">IFERROR(AVERAGE(AU204:AU208),"")</f>
        <v/>
      </c>
      <c r="AV209" s="82" t="str">
        <f t="shared" ref="AV209" si="2125">IFERROR(AVERAGE(AV204:AV208),"")</f>
        <v/>
      </c>
      <c r="AW209" s="82" t="str">
        <f t="shared" ref="AW209" si="2126">IFERROR(AVERAGE(AW204:AW208),"")</f>
        <v/>
      </c>
      <c r="AX209" s="82" t="str">
        <f t="shared" ref="AX209" si="2127">IFERROR(AVERAGE(AX204:AX208),"")</f>
        <v/>
      </c>
      <c r="AY209" s="82" t="str">
        <f t="shared" ref="AY209" si="2128">IFERROR(AVERAGE(AY204:AY208),"")</f>
        <v/>
      </c>
      <c r="AZ209" s="82" t="str">
        <f t="shared" ref="AZ209" si="2129">IFERROR(AVERAGE(AZ204:AZ208),"")</f>
        <v/>
      </c>
      <c r="BA209" s="82" t="str">
        <f t="shared" ref="BA209" si="2130">IFERROR(AVERAGE(BA204:BA208),"")</f>
        <v/>
      </c>
      <c r="BB209" s="82" t="str">
        <f t="shared" ref="BB209" si="2131">IFERROR(AVERAGE(BB204:BB208),"")</f>
        <v/>
      </c>
      <c r="BC209" s="82" t="str">
        <f t="shared" ref="BC209" si="2132">IFERROR(AVERAGE(BC204:BC208),"")</f>
        <v/>
      </c>
      <c r="BD209" s="82" t="str">
        <f t="shared" ref="BD209" si="2133">IFERROR(AVERAGE(BD204:BD208),"")</f>
        <v/>
      </c>
      <c r="BE209" s="82" t="str">
        <f t="shared" ref="BE209" si="2134">IFERROR(AVERAGE(BE204:BE208),"")</f>
        <v/>
      </c>
      <c r="BF209" s="82" t="str">
        <f t="shared" ref="BF209" si="2135">IFERROR(AVERAGE(BF204:BF208),"")</f>
        <v/>
      </c>
      <c r="BG209" s="82" t="str">
        <f t="shared" ref="BG209" si="2136">IFERROR(AVERAGE(BG204:BG208),"")</f>
        <v/>
      </c>
      <c r="BH209" s="82" t="str">
        <f t="shared" ref="BH209" si="2137">IFERROR(AVERAGE(BH204:BH208),"")</f>
        <v/>
      </c>
      <c r="BI209" s="82" t="str">
        <f t="shared" ref="BI209" si="2138">IFERROR(AVERAGE(BI204:BI208),"")</f>
        <v/>
      </c>
      <c r="BJ209" s="82" t="str">
        <f t="shared" ref="BJ209" si="2139">IFERROR(AVERAGE(BJ204:BJ208),"")</f>
        <v/>
      </c>
      <c r="BK209" s="82" t="str">
        <f t="shared" ref="BK209" si="2140">IFERROR(AVERAGE(BK204:BK208),"")</f>
        <v/>
      </c>
      <c r="BL209" s="82" t="str">
        <f t="shared" ref="BL209" si="2141">IFERROR(AVERAGE(BL204:BL208),"")</f>
        <v/>
      </c>
      <c r="BM209" s="82" t="str">
        <f t="shared" ref="BM209" si="2142">IFERROR(AVERAGE(BM204:BM208),"")</f>
        <v/>
      </c>
      <c r="BN209" s="82">
        <f t="shared" ref="BN209" si="2143">IFERROR(AVERAGE(BN204:BN208),"")</f>
        <v>0</v>
      </c>
      <c r="BO209" s="82" t="str">
        <f t="shared" ref="BO209" si="2144">IFERROR(AVERAGE(BO204:BO208),"")</f>
        <v/>
      </c>
      <c r="BP209" s="82" t="str">
        <f t="shared" ref="BP209" si="2145">IFERROR(AVERAGE(BP204:BP208),"")</f>
        <v/>
      </c>
      <c r="BQ209" s="82" t="str">
        <f t="shared" ref="BQ209" si="2146">IFERROR(AVERAGE(BQ204:BQ208),"")</f>
        <v/>
      </c>
      <c r="BR209" s="2"/>
      <c r="BS209" s="2"/>
      <c r="BT209" s="2"/>
      <c r="BU209" s="2"/>
      <c r="BV209" s="2"/>
      <c r="BW209" s="2"/>
    </row>
    <row r="210" spans="1:75" x14ac:dyDescent="0.25">
      <c r="A210" s="261"/>
      <c r="B210" s="257"/>
      <c r="C210" s="256">
        <v>15</v>
      </c>
      <c r="D210" s="52">
        <v>1</v>
      </c>
      <c r="E210" s="62"/>
      <c r="F210" s="64"/>
      <c r="G210" s="64"/>
      <c r="H210" s="64"/>
      <c r="I210" s="64"/>
      <c r="J210" s="64"/>
      <c r="K210" s="14"/>
      <c r="L210" s="14"/>
      <c r="M210" s="14"/>
      <c r="N210" s="14"/>
      <c r="O210" s="14"/>
      <c r="P210" s="14"/>
      <c r="Q210" s="14"/>
      <c r="R210" s="52"/>
      <c r="S210" s="52"/>
      <c r="T210" s="52"/>
      <c r="U210" s="52"/>
      <c r="V210" s="52"/>
      <c r="W210" s="52"/>
      <c r="X210" s="52"/>
      <c r="Y210" s="46" t="str">
        <f t="shared" si="1559"/>
        <v/>
      </c>
      <c r="Z210" s="62"/>
      <c r="AA210" s="64"/>
      <c r="AB210" s="64"/>
      <c r="AC210" s="64"/>
      <c r="AD210" s="64"/>
      <c r="AE210" s="64"/>
      <c r="AF210" s="67"/>
      <c r="AG210" s="46" t="str">
        <f t="shared" si="1632"/>
        <v/>
      </c>
      <c r="AH210" s="62"/>
      <c r="AI210" s="64"/>
      <c r="AJ210" s="64"/>
      <c r="AK210" s="64"/>
      <c r="AL210" s="64"/>
      <c r="AM210" s="64"/>
      <c r="AN210" s="67"/>
      <c r="AO210" s="46" t="str">
        <f t="shared" si="1560"/>
        <v/>
      </c>
      <c r="AP210" s="8"/>
      <c r="AQ210" s="8"/>
      <c r="AR210" s="8"/>
      <c r="AS210" s="8"/>
      <c r="AT210" s="8"/>
      <c r="AU210" s="8"/>
      <c r="AV210" s="8"/>
      <c r="AW210" s="46" t="str">
        <f t="shared" si="1561"/>
        <v/>
      </c>
      <c r="AX210" s="10"/>
      <c r="AY210" s="10"/>
      <c r="AZ210" s="10"/>
      <c r="BA210" s="10"/>
      <c r="BB210" s="10"/>
      <c r="BC210" s="10"/>
      <c r="BD210" s="10"/>
      <c r="BE210" s="46" t="str">
        <f t="shared" si="1562"/>
        <v/>
      </c>
      <c r="BF210" s="12"/>
      <c r="BG210" s="12"/>
      <c r="BH210" s="12"/>
      <c r="BI210" s="12"/>
      <c r="BJ210" s="12"/>
      <c r="BK210" s="12"/>
      <c r="BL210" s="12"/>
      <c r="BM210" s="46" t="str">
        <f t="shared" si="1563"/>
        <v/>
      </c>
      <c r="BN210" s="26">
        <f t="shared" si="1564"/>
        <v>0</v>
      </c>
      <c r="BO210" s="50" t="str">
        <f t="shared" si="1565"/>
        <v>Average</v>
      </c>
      <c r="BP210" s="20" t="str">
        <f t="shared" si="1567"/>
        <v/>
      </c>
      <c r="BQ210" s="20" t="str">
        <f t="shared" si="1566"/>
        <v/>
      </c>
      <c r="BR210" s="4"/>
      <c r="BS210" s="4"/>
      <c r="BT210" s="4"/>
      <c r="BU210" s="4"/>
      <c r="BV210" s="4"/>
      <c r="BW210" s="4"/>
    </row>
    <row r="211" spans="1:75" x14ac:dyDescent="0.25">
      <c r="A211" s="261"/>
      <c r="B211" s="257"/>
      <c r="C211" s="257"/>
      <c r="D211" s="52">
        <v>2</v>
      </c>
      <c r="E211" s="61"/>
      <c r="F211" s="63"/>
      <c r="G211" s="63"/>
      <c r="H211" s="63"/>
      <c r="I211" s="63"/>
      <c r="J211" s="63"/>
      <c r="K211" s="14"/>
      <c r="L211" s="14"/>
      <c r="M211" s="14"/>
      <c r="N211" s="14"/>
      <c r="O211" s="14"/>
      <c r="P211" s="14"/>
      <c r="Q211" s="14"/>
      <c r="R211" s="52"/>
      <c r="S211" s="52"/>
      <c r="T211" s="52"/>
      <c r="U211" s="52"/>
      <c r="V211" s="52"/>
      <c r="W211" s="52"/>
      <c r="X211" s="52"/>
      <c r="Y211" s="46" t="str">
        <f t="shared" si="1559"/>
        <v/>
      </c>
      <c r="Z211" s="61"/>
      <c r="AA211" s="63"/>
      <c r="AB211" s="63"/>
      <c r="AC211" s="63"/>
      <c r="AD211" s="63"/>
      <c r="AE211" s="63"/>
      <c r="AF211" s="66"/>
      <c r="AG211" s="46" t="str">
        <f t="shared" si="1632"/>
        <v/>
      </c>
      <c r="AH211" s="61"/>
      <c r="AI211" s="63"/>
      <c r="AJ211" s="63"/>
      <c r="AK211" s="63"/>
      <c r="AL211" s="63"/>
      <c r="AM211" s="63"/>
      <c r="AN211" s="66"/>
      <c r="AO211" s="46" t="str">
        <f t="shared" si="1560"/>
        <v/>
      </c>
      <c r="AP211" s="8"/>
      <c r="AQ211" s="8"/>
      <c r="AR211" s="8"/>
      <c r="AS211" s="8"/>
      <c r="AT211" s="8"/>
      <c r="AU211" s="8"/>
      <c r="AV211" s="8"/>
      <c r="AW211" s="46" t="str">
        <f t="shared" si="1561"/>
        <v/>
      </c>
      <c r="AX211" s="10"/>
      <c r="AY211" s="10"/>
      <c r="AZ211" s="10"/>
      <c r="BA211" s="10"/>
      <c r="BB211" s="10"/>
      <c r="BC211" s="10"/>
      <c r="BD211" s="10"/>
      <c r="BE211" s="46" t="str">
        <f t="shared" si="1562"/>
        <v/>
      </c>
      <c r="BF211" s="12"/>
      <c r="BG211" s="12"/>
      <c r="BH211" s="12"/>
      <c r="BI211" s="12"/>
      <c r="BJ211" s="12"/>
      <c r="BK211" s="12"/>
      <c r="BL211" s="12"/>
      <c r="BM211" s="46" t="str">
        <f t="shared" si="1563"/>
        <v/>
      </c>
      <c r="BN211" s="26">
        <f t="shared" si="1564"/>
        <v>0</v>
      </c>
      <c r="BO211" s="50" t="str">
        <f t="shared" si="1565"/>
        <v>Average</v>
      </c>
      <c r="BP211" s="20" t="str">
        <f t="shared" si="1567"/>
        <v/>
      </c>
      <c r="BQ211" s="20" t="str">
        <f t="shared" si="1566"/>
        <v/>
      </c>
      <c r="BR211" s="4"/>
      <c r="BS211" s="4"/>
      <c r="BT211" s="4"/>
      <c r="BU211" s="4"/>
      <c r="BV211" s="4"/>
      <c r="BW211" s="4"/>
    </row>
    <row r="212" spans="1:75" x14ac:dyDescent="0.25">
      <c r="A212" s="261"/>
      <c r="B212" s="257"/>
      <c r="C212" s="257"/>
      <c r="D212" s="52">
        <v>3</v>
      </c>
      <c r="E212" s="62"/>
      <c r="F212" s="64"/>
      <c r="G212" s="64"/>
      <c r="H212" s="64"/>
      <c r="I212" s="64"/>
      <c r="J212" s="64"/>
      <c r="K212" s="14"/>
      <c r="L212" s="14"/>
      <c r="M212" s="14"/>
      <c r="N212" s="14"/>
      <c r="O212" s="14"/>
      <c r="P212" s="14"/>
      <c r="Q212" s="14"/>
      <c r="R212" s="52"/>
      <c r="S212" s="52"/>
      <c r="T212" s="52"/>
      <c r="U212" s="52"/>
      <c r="V212" s="52"/>
      <c r="W212" s="52"/>
      <c r="X212" s="52"/>
      <c r="Y212" s="46" t="str">
        <f t="shared" si="1559"/>
        <v/>
      </c>
      <c r="Z212" s="62"/>
      <c r="AA212" s="64"/>
      <c r="AB212" s="64"/>
      <c r="AC212" s="64"/>
      <c r="AD212" s="64"/>
      <c r="AE212" s="64"/>
      <c r="AF212" s="67"/>
      <c r="AG212" s="46" t="str">
        <f t="shared" si="1632"/>
        <v/>
      </c>
      <c r="AH212" s="62"/>
      <c r="AI212" s="64"/>
      <c r="AJ212" s="64"/>
      <c r="AK212" s="64"/>
      <c r="AL212" s="64"/>
      <c r="AM212" s="64"/>
      <c r="AN212" s="67"/>
      <c r="AO212" s="46" t="str">
        <f t="shared" si="1560"/>
        <v/>
      </c>
      <c r="AP212" s="8"/>
      <c r="AQ212" s="8"/>
      <c r="AR212" s="8"/>
      <c r="AS212" s="8"/>
      <c r="AT212" s="8"/>
      <c r="AU212" s="8"/>
      <c r="AV212" s="8"/>
      <c r="AW212" s="46" t="str">
        <f t="shared" si="1561"/>
        <v/>
      </c>
      <c r="AX212" s="10"/>
      <c r="AY212" s="10"/>
      <c r="AZ212" s="10"/>
      <c r="BA212" s="10"/>
      <c r="BB212" s="10"/>
      <c r="BC212" s="10"/>
      <c r="BD212" s="10"/>
      <c r="BE212" s="46" t="str">
        <f t="shared" si="1562"/>
        <v/>
      </c>
      <c r="BF212" s="12"/>
      <c r="BG212" s="12"/>
      <c r="BH212" s="12"/>
      <c r="BI212" s="12"/>
      <c r="BJ212" s="12"/>
      <c r="BK212" s="12"/>
      <c r="BL212" s="12"/>
      <c r="BM212" s="46" t="str">
        <f t="shared" si="1563"/>
        <v/>
      </c>
      <c r="BN212" s="26">
        <f t="shared" si="1564"/>
        <v>0</v>
      </c>
      <c r="BO212" s="50" t="str">
        <f t="shared" si="1565"/>
        <v>Average</v>
      </c>
      <c r="BP212" s="20" t="str">
        <f t="shared" si="1567"/>
        <v/>
      </c>
      <c r="BQ212" s="20" t="str">
        <f t="shared" si="1566"/>
        <v/>
      </c>
      <c r="BR212" s="4"/>
      <c r="BS212" s="4"/>
      <c r="BT212" s="4"/>
      <c r="BU212" s="4"/>
      <c r="BV212" s="4"/>
      <c r="BW212" s="4"/>
    </row>
    <row r="213" spans="1:75" x14ac:dyDescent="0.25">
      <c r="A213" s="261"/>
      <c r="B213" s="257"/>
      <c r="C213" s="257"/>
      <c r="D213" s="52">
        <v>4</v>
      </c>
      <c r="E213" s="61"/>
      <c r="F213" s="63"/>
      <c r="G213" s="63"/>
      <c r="H213" s="63"/>
      <c r="I213" s="63"/>
      <c r="J213" s="63"/>
      <c r="K213" s="14"/>
      <c r="L213" s="14"/>
      <c r="M213" s="14"/>
      <c r="N213" s="14"/>
      <c r="O213" s="14"/>
      <c r="P213" s="14"/>
      <c r="Q213" s="14"/>
      <c r="R213" s="52"/>
      <c r="S213" s="52"/>
      <c r="T213" s="52"/>
      <c r="U213" s="52"/>
      <c r="V213" s="52"/>
      <c r="W213" s="52"/>
      <c r="X213" s="52"/>
      <c r="Y213" s="46" t="str">
        <f t="shared" si="1559"/>
        <v/>
      </c>
      <c r="Z213" s="61"/>
      <c r="AA213" s="63"/>
      <c r="AB213" s="63"/>
      <c r="AC213" s="63"/>
      <c r="AD213" s="63"/>
      <c r="AE213" s="63"/>
      <c r="AF213" s="66"/>
      <c r="AG213" s="46" t="str">
        <f t="shared" si="1632"/>
        <v/>
      </c>
      <c r="AH213" s="61"/>
      <c r="AI213" s="63"/>
      <c r="AJ213" s="63"/>
      <c r="AK213" s="63"/>
      <c r="AL213" s="63"/>
      <c r="AM213" s="63"/>
      <c r="AN213" s="66"/>
      <c r="AO213" s="46" t="str">
        <f t="shared" si="1560"/>
        <v/>
      </c>
      <c r="AP213" s="8"/>
      <c r="AQ213" s="8"/>
      <c r="AR213" s="8"/>
      <c r="AS213" s="8"/>
      <c r="AT213" s="8"/>
      <c r="AU213" s="8"/>
      <c r="AV213" s="8"/>
      <c r="AW213" s="46" t="str">
        <f t="shared" si="1561"/>
        <v/>
      </c>
      <c r="AX213" s="10"/>
      <c r="AY213" s="10"/>
      <c r="AZ213" s="10"/>
      <c r="BA213" s="10"/>
      <c r="BB213" s="10"/>
      <c r="BC213" s="10"/>
      <c r="BD213" s="10"/>
      <c r="BE213" s="46" t="str">
        <f t="shared" si="1562"/>
        <v/>
      </c>
      <c r="BF213" s="12"/>
      <c r="BG213" s="12"/>
      <c r="BH213" s="12"/>
      <c r="BI213" s="12"/>
      <c r="BJ213" s="12"/>
      <c r="BK213" s="12"/>
      <c r="BL213" s="12"/>
      <c r="BM213" s="46" t="str">
        <f t="shared" si="1563"/>
        <v/>
      </c>
      <c r="BN213" s="26">
        <f t="shared" si="1564"/>
        <v>0</v>
      </c>
      <c r="BO213" s="50" t="str">
        <f t="shared" si="1565"/>
        <v>Average</v>
      </c>
      <c r="BP213" s="20" t="str">
        <f t="shared" si="1567"/>
        <v/>
      </c>
      <c r="BQ213" s="20" t="str">
        <f t="shared" si="1566"/>
        <v/>
      </c>
      <c r="BR213" s="4"/>
      <c r="BS213" s="4"/>
      <c r="BT213" s="4"/>
      <c r="BU213" s="4"/>
      <c r="BV213" s="4"/>
      <c r="BW213" s="4"/>
    </row>
    <row r="214" spans="1:75" x14ac:dyDescent="0.25">
      <c r="A214" s="261"/>
      <c r="B214" s="257"/>
      <c r="C214" s="257"/>
      <c r="D214" s="52">
        <v>5</v>
      </c>
      <c r="E214" s="62"/>
      <c r="F214" s="64"/>
      <c r="G214" s="64"/>
      <c r="H214" s="64"/>
      <c r="I214" s="64"/>
      <c r="J214" s="64"/>
      <c r="K214" s="14"/>
      <c r="L214" s="14"/>
      <c r="M214" s="14"/>
      <c r="N214" s="14"/>
      <c r="O214" s="14"/>
      <c r="P214" s="14"/>
      <c r="Q214" s="14"/>
      <c r="R214" s="52"/>
      <c r="S214" s="52"/>
      <c r="T214" s="52"/>
      <c r="U214" s="52"/>
      <c r="V214" s="52"/>
      <c r="W214" s="52"/>
      <c r="X214" s="52"/>
      <c r="Y214" s="46" t="str">
        <f t="shared" si="1559"/>
        <v/>
      </c>
      <c r="Z214" s="62"/>
      <c r="AA214" s="64"/>
      <c r="AB214" s="64"/>
      <c r="AC214" s="64"/>
      <c r="AD214" s="64"/>
      <c r="AE214" s="64"/>
      <c r="AF214" s="67"/>
      <c r="AG214" s="46" t="str">
        <f t="shared" si="1632"/>
        <v/>
      </c>
      <c r="AH214" s="62"/>
      <c r="AI214" s="64"/>
      <c r="AJ214" s="64"/>
      <c r="AK214" s="64"/>
      <c r="AL214" s="64"/>
      <c r="AM214" s="64"/>
      <c r="AN214" s="67"/>
      <c r="AO214" s="46" t="str">
        <f t="shared" si="1560"/>
        <v/>
      </c>
      <c r="AP214" s="8"/>
      <c r="AQ214" s="8"/>
      <c r="AR214" s="8"/>
      <c r="AS214" s="8"/>
      <c r="AT214" s="8"/>
      <c r="AU214" s="8"/>
      <c r="AV214" s="8"/>
      <c r="AW214" s="46" t="str">
        <f t="shared" si="1561"/>
        <v/>
      </c>
      <c r="AX214" s="10"/>
      <c r="AY214" s="10"/>
      <c r="AZ214" s="10"/>
      <c r="BA214" s="10"/>
      <c r="BB214" s="10"/>
      <c r="BC214" s="10"/>
      <c r="BD214" s="10"/>
      <c r="BE214" s="46" t="str">
        <f t="shared" si="1562"/>
        <v/>
      </c>
      <c r="BF214" s="12"/>
      <c r="BG214" s="12"/>
      <c r="BH214" s="12"/>
      <c r="BI214" s="12"/>
      <c r="BJ214" s="12"/>
      <c r="BK214" s="12"/>
      <c r="BL214" s="12"/>
      <c r="BM214" s="46" t="str">
        <f t="shared" si="1563"/>
        <v/>
      </c>
      <c r="BN214" s="26">
        <f t="shared" si="1564"/>
        <v>0</v>
      </c>
      <c r="BO214" s="50" t="str">
        <f t="shared" si="1565"/>
        <v>Average</v>
      </c>
      <c r="BP214" s="20" t="str">
        <f t="shared" si="1567"/>
        <v/>
      </c>
      <c r="BQ214" s="20" t="str">
        <f t="shared" si="1566"/>
        <v/>
      </c>
      <c r="BR214" s="4"/>
      <c r="BS214" s="4"/>
      <c r="BT214" s="4"/>
      <c r="BU214" s="4"/>
      <c r="BV214" s="4"/>
      <c r="BW214" s="4"/>
    </row>
    <row r="215" spans="1:75" x14ac:dyDescent="0.25">
      <c r="A215" s="261"/>
      <c r="B215" s="257"/>
      <c r="C215" s="258"/>
      <c r="D215" s="50" t="s">
        <v>23</v>
      </c>
      <c r="E215" s="82" t="str">
        <f>IFERROR(AVERAGE(E210:E214),"")</f>
        <v/>
      </c>
      <c r="F215" s="82" t="str">
        <f t="shared" ref="F215" si="2147">IFERROR(AVERAGE(F210:F214),"")</f>
        <v/>
      </c>
      <c r="G215" s="82" t="str">
        <f t="shared" ref="G215" si="2148">IFERROR(AVERAGE(G210:G214),"")</f>
        <v/>
      </c>
      <c r="H215" s="82" t="str">
        <f t="shared" ref="H215" si="2149">IFERROR(AVERAGE(H210:H214),"")</f>
        <v/>
      </c>
      <c r="I215" s="82" t="str">
        <f t="shared" ref="I215" si="2150">IFERROR(AVERAGE(I210:I214),"")</f>
        <v/>
      </c>
      <c r="J215" s="82" t="str">
        <f t="shared" ref="J215" si="2151">IFERROR(AVERAGE(J210:J214),"")</f>
        <v/>
      </c>
      <c r="K215" s="82" t="str">
        <f t="shared" ref="K215" si="2152">IFERROR(AVERAGE(K210:K214),"")</f>
        <v/>
      </c>
      <c r="L215" s="82" t="str">
        <f t="shared" ref="L215" si="2153">IFERROR(AVERAGE(L210:L214),"")</f>
        <v/>
      </c>
      <c r="M215" s="82" t="str">
        <f t="shared" ref="M215" si="2154">IFERROR(AVERAGE(M210:M214),"")</f>
        <v/>
      </c>
      <c r="N215" s="82" t="str">
        <f t="shared" ref="N215" si="2155">IFERROR(AVERAGE(N210:N214),"")</f>
        <v/>
      </c>
      <c r="O215" s="82" t="str">
        <f t="shared" ref="O215" si="2156">IFERROR(AVERAGE(O210:O214),"")</f>
        <v/>
      </c>
      <c r="P215" s="82" t="str">
        <f t="shared" ref="P215" si="2157">IFERROR(AVERAGE(P210:P214),"")</f>
        <v/>
      </c>
      <c r="Q215" s="82" t="str">
        <f t="shared" ref="Q215" si="2158">IFERROR(AVERAGE(Q210:Q214),"")</f>
        <v/>
      </c>
      <c r="R215" s="82" t="str">
        <f t="shared" ref="R215" si="2159">IFERROR(AVERAGE(R210:R214),"")</f>
        <v/>
      </c>
      <c r="S215" s="82" t="str">
        <f t="shared" ref="S215" si="2160">IFERROR(AVERAGE(S210:S214),"")</f>
        <v/>
      </c>
      <c r="T215" s="82" t="str">
        <f t="shared" ref="T215" si="2161">IFERROR(AVERAGE(T210:T214),"")</f>
        <v/>
      </c>
      <c r="U215" s="82" t="str">
        <f t="shared" ref="U215" si="2162">IFERROR(AVERAGE(U210:U214),"")</f>
        <v/>
      </c>
      <c r="V215" s="82" t="str">
        <f t="shared" ref="V215" si="2163">IFERROR(AVERAGE(V210:V214),"")</f>
        <v/>
      </c>
      <c r="W215" s="82" t="str">
        <f t="shared" ref="W215" si="2164">IFERROR(AVERAGE(W210:W214),"")</f>
        <v/>
      </c>
      <c r="X215" s="82" t="str">
        <f t="shared" ref="X215" si="2165">IFERROR(AVERAGE(X210:X214),"")</f>
        <v/>
      </c>
      <c r="Y215" s="82" t="str">
        <f t="shared" ref="Y215" si="2166">IFERROR(AVERAGE(Y210:Y214),"")</f>
        <v/>
      </c>
      <c r="Z215" s="82" t="str">
        <f t="shared" ref="Z215" si="2167">IFERROR(AVERAGE(Z210:Z214),"")</f>
        <v/>
      </c>
      <c r="AA215" s="82" t="str">
        <f t="shared" ref="AA215" si="2168">IFERROR(AVERAGE(AA210:AA214),"")</f>
        <v/>
      </c>
      <c r="AB215" s="82" t="str">
        <f t="shared" ref="AB215" si="2169">IFERROR(AVERAGE(AB210:AB214),"")</f>
        <v/>
      </c>
      <c r="AC215" s="82" t="str">
        <f t="shared" ref="AC215" si="2170">IFERROR(AVERAGE(AC210:AC214),"")</f>
        <v/>
      </c>
      <c r="AD215" s="82" t="str">
        <f t="shared" ref="AD215" si="2171">IFERROR(AVERAGE(AD210:AD214),"")</f>
        <v/>
      </c>
      <c r="AE215" s="82" t="str">
        <f t="shared" ref="AE215" si="2172">IFERROR(AVERAGE(AE210:AE214),"")</f>
        <v/>
      </c>
      <c r="AF215" s="82" t="str">
        <f t="shared" ref="AF215" si="2173">IFERROR(AVERAGE(AF210:AF214),"")</f>
        <v/>
      </c>
      <c r="AG215" s="82" t="str">
        <f t="shared" ref="AG215" si="2174">IFERROR(AVERAGE(AG210:AG214),"")</f>
        <v/>
      </c>
      <c r="AH215" s="82" t="str">
        <f t="shared" ref="AH215" si="2175">IFERROR(AVERAGE(AH210:AH214),"")</f>
        <v/>
      </c>
      <c r="AI215" s="82" t="str">
        <f t="shared" ref="AI215" si="2176">IFERROR(AVERAGE(AI210:AI214),"")</f>
        <v/>
      </c>
      <c r="AJ215" s="82" t="str">
        <f t="shared" ref="AJ215" si="2177">IFERROR(AVERAGE(AJ210:AJ214),"")</f>
        <v/>
      </c>
      <c r="AK215" s="82" t="str">
        <f t="shared" ref="AK215" si="2178">IFERROR(AVERAGE(AK210:AK214),"")</f>
        <v/>
      </c>
      <c r="AL215" s="82" t="str">
        <f t="shared" ref="AL215" si="2179">IFERROR(AVERAGE(AL210:AL214),"")</f>
        <v/>
      </c>
      <c r="AM215" s="82" t="str">
        <f t="shared" ref="AM215" si="2180">IFERROR(AVERAGE(AM210:AM214),"")</f>
        <v/>
      </c>
      <c r="AN215" s="82" t="str">
        <f t="shared" ref="AN215" si="2181">IFERROR(AVERAGE(AN210:AN214),"")</f>
        <v/>
      </c>
      <c r="AO215" s="82" t="str">
        <f t="shared" ref="AO215" si="2182">IFERROR(AVERAGE(AO210:AO214),"")</f>
        <v/>
      </c>
      <c r="AP215" s="82" t="str">
        <f t="shared" ref="AP215" si="2183">IFERROR(AVERAGE(AP210:AP214),"")</f>
        <v/>
      </c>
      <c r="AQ215" s="82" t="str">
        <f t="shared" ref="AQ215" si="2184">IFERROR(AVERAGE(AQ210:AQ214),"")</f>
        <v/>
      </c>
      <c r="AR215" s="82" t="str">
        <f t="shared" ref="AR215" si="2185">IFERROR(AVERAGE(AR210:AR214),"")</f>
        <v/>
      </c>
      <c r="AS215" s="82" t="str">
        <f t="shared" ref="AS215" si="2186">IFERROR(AVERAGE(AS210:AS214),"")</f>
        <v/>
      </c>
      <c r="AT215" s="82" t="str">
        <f t="shared" ref="AT215" si="2187">IFERROR(AVERAGE(AT210:AT214),"")</f>
        <v/>
      </c>
      <c r="AU215" s="82" t="str">
        <f t="shared" ref="AU215" si="2188">IFERROR(AVERAGE(AU210:AU214),"")</f>
        <v/>
      </c>
      <c r="AV215" s="82" t="str">
        <f t="shared" ref="AV215" si="2189">IFERROR(AVERAGE(AV210:AV214),"")</f>
        <v/>
      </c>
      <c r="AW215" s="82" t="str">
        <f t="shared" ref="AW215" si="2190">IFERROR(AVERAGE(AW210:AW214),"")</f>
        <v/>
      </c>
      <c r="AX215" s="82" t="str">
        <f t="shared" ref="AX215" si="2191">IFERROR(AVERAGE(AX210:AX214),"")</f>
        <v/>
      </c>
      <c r="AY215" s="82" t="str">
        <f t="shared" ref="AY215" si="2192">IFERROR(AVERAGE(AY210:AY214),"")</f>
        <v/>
      </c>
      <c r="AZ215" s="82" t="str">
        <f t="shared" ref="AZ215" si="2193">IFERROR(AVERAGE(AZ210:AZ214),"")</f>
        <v/>
      </c>
      <c r="BA215" s="82" t="str">
        <f t="shared" ref="BA215" si="2194">IFERROR(AVERAGE(BA210:BA214),"")</f>
        <v/>
      </c>
      <c r="BB215" s="82" t="str">
        <f t="shared" ref="BB215" si="2195">IFERROR(AVERAGE(BB210:BB214),"")</f>
        <v/>
      </c>
      <c r="BC215" s="82" t="str">
        <f t="shared" ref="BC215" si="2196">IFERROR(AVERAGE(BC210:BC214),"")</f>
        <v/>
      </c>
      <c r="BD215" s="82" t="str">
        <f t="shared" ref="BD215" si="2197">IFERROR(AVERAGE(BD210:BD214),"")</f>
        <v/>
      </c>
      <c r="BE215" s="82" t="str">
        <f t="shared" ref="BE215" si="2198">IFERROR(AVERAGE(BE210:BE214),"")</f>
        <v/>
      </c>
      <c r="BF215" s="82" t="str">
        <f t="shared" ref="BF215" si="2199">IFERROR(AVERAGE(BF210:BF214),"")</f>
        <v/>
      </c>
      <c r="BG215" s="82" t="str">
        <f t="shared" ref="BG215" si="2200">IFERROR(AVERAGE(BG210:BG214),"")</f>
        <v/>
      </c>
      <c r="BH215" s="82" t="str">
        <f t="shared" ref="BH215" si="2201">IFERROR(AVERAGE(BH210:BH214),"")</f>
        <v/>
      </c>
      <c r="BI215" s="82" t="str">
        <f t="shared" ref="BI215" si="2202">IFERROR(AVERAGE(BI210:BI214),"")</f>
        <v/>
      </c>
      <c r="BJ215" s="82" t="str">
        <f t="shared" ref="BJ215" si="2203">IFERROR(AVERAGE(BJ210:BJ214),"")</f>
        <v/>
      </c>
      <c r="BK215" s="82" t="str">
        <f t="shared" ref="BK215" si="2204">IFERROR(AVERAGE(BK210:BK214),"")</f>
        <v/>
      </c>
      <c r="BL215" s="82" t="str">
        <f t="shared" ref="BL215" si="2205">IFERROR(AVERAGE(BL210:BL214),"")</f>
        <v/>
      </c>
      <c r="BM215" s="82" t="str">
        <f t="shared" ref="BM215" si="2206">IFERROR(AVERAGE(BM210:BM214),"")</f>
        <v/>
      </c>
      <c r="BN215" s="82">
        <f t="shared" ref="BN215" si="2207">IFERROR(AVERAGE(BN210:BN214),"")</f>
        <v>0</v>
      </c>
      <c r="BO215" s="82" t="str">
        <f t="shared" ref="BO215" si="2208">IFERROR(AVERAGE(BO210:BO214),"")</f>
        <v/>
      </c>
      <c r="BP215" s="82" t="str">
        <f t="shared" ref="BP215" si="2209">IFERROR(AVERAGE(BP210:BP214),"")</f>
        <v/>
      </c>
      <c r="BQ215" s="82" t="str">
        <f t="shared" ref="BQ215" si="2210">IFERROR(AVERAGE(BQ210:BQ214),"")</f>
        <v/>
      </c>
      <c r="BR215" s="2"/>
      <c r="BS215" s="2"/>
      <c r="BT215" s="2"/>
      <c r="BU215" s="2"/>
      <c r="BV215" s="2"/>
      <c r="BW215" s="2"/>
    </row>
    <row r="216" spans="1:75" x14ac:dyDescent="0.25">
      <c r="A216" s="261"/>
      <c r="B216" s="257"/>
      <c r="C216" s="256">
        <v>20</v>
      </c>
      <c r="D216" s="52">
        <v>1</v>
      </c>
      <c r="E216" s="61"/>
      <c r="F216" s="63"/>
      <c r="G216" s="63"/>
      <c r="H216" s="63"/>
      <c r="I216" s="63"/>
      <c r="J216" s="63"/>
      <c r="K216" s="14"/>
      <c r="L216" s="14"/>
      <c r="M216" s="14"/>
      <c r="N216" s="14"/>
      <c r="O216" s="14"/>
      <c r="P216" s="14"/>
      <c r="Q216" s="14"/>
      <c r="R216" s="52"/>
      <c r="S216" s="52"/>
      <c r="T216" s="52"/>
      <c r="U216" s="52"/>
      <c r="V216" s="52"/>
      <c r="W216" s="52"/>
      <c r="X216" s="52"/>
      <c r="Y216" s="46" t="str">
        <f t="shared" si="1559"/>
        <v/>
      </c>
      <c r="Z216" s="61"/>
      <c r="AA216" s="63"/>
      <c r="AB216" s="63"/>
      <c r="AC216" s="63"/>
      <c r="AD216" s="63"/>
      <c r="AE216" s="63"/>
      <c r="AF216" s="66"/>
      <c r="AG216" s="46" t="str">
        <f t="shared" si="1632"/>
        <v/>
      </c>
      <c r="AH216" s="61"/>
      <c r="AI216" s="63"/>
      <c r="AJ216" s="63"/>
      <c r="AK216" s="63"/>
      <c r="AL216" s="63"/>
      <c r="AM216" s="63"/>
      <c r="AN216" s="66"/>
      <c r="AO216" s="46" t="str">
        <f t="shared" si="1560"/>
        <v/>
      </c>
      <c r="AP216" s="8"/>
      <c r="AQ216" s="8"/>
      <c r="AR216" s="8"/>
      <c r="AS216" s="8"/>
      <c r="AT216" s="8"/>
      <c r="AU216" s="8"/>
      <c r="AV216" s="8"/>
      <c r="AW216" s="46" t="str">
        <f t="shared" si="1561"/>
        <v/>
      </c>
      <c r="AX216" s="10"/>
      <c r="AY216" s="10"/>
      <c r="AZ216" s="10"/>
      <c r="BA216" s="10"/>
      <c r="BB216" s="10"/>
      <c r="BC216" s="10"/>
      <c r="BD216" s="10"/>
      <c r="BE216" s="46" t="str">
        <f t="shared" si="1562"/>
        <v/>
      </c>
      <c r="BF216" s="12"/>
      <c r="BG216" s="12"/>
      <c r="BH216" s="12"/>
      <c r="BI216" s="12"/>
      <c r="BJ216" s="12"/>
      <c r="BK216" s="12"/>
      <c r="BL216" s="12"/>
      <c r="BM216" s="46" t="str">
        <f t="shared" si="1563"/>
        <v/>
      </c>
      <c r="BN216" s="26">
        <f t="shared" si="1564"/>
        <v>0</v>
      </c>
      <c r="BO216" s="50" t="str">
        <f t="shared" si="1565"/>
        <v>Average</v>
      </c>
      <c r="BP216" s="20" t="str">
        <f t="shared" si="1567"/>
        <v/>
      </c>
      <c r="BQ216" s="20" t="str">
        <f t="shared" si="1566"/>
        <v/>
      </c>
      <c r="BR216" s="4"/>
      <c r="BS216" s="4"/>
      <c r="BT216" s="4"/>
      <c r="BU216" s="4"/>
      <c r="BV216" s="4"/>
      <c r="BW216" s="4"/>
    </row>
    <row r="217" spans="1:75" x14ac:dyDescent="0.25">
      <c r="A217" s="261"/>
      <c r="B217" s="257"/>
      <c r="C217" s="257"/>
      <c r="D217" s="52">
        <v>2</v>
      </c>
      <c r="E217" s="62"/>
      <c r="F217" s="64"/>
      <c r="G217" s="64"/>
      <c r="H217" s="64"/>
      <c r="I217" s="64"/>
      <c r="J217" s="64"/>
      <c r="K217" s="14"/>
      <c r="L217" s="14"/>
      <c r="M217" s="14"/>
      <c r="N217" s="14"/>
      <c r="O217" s="14"/>
      <c r="P217" s="14"/>
      <c r="Q217" s="14"/>
      <c r="R217" s="52"/>
      <c r="S217" s="52"/>
      <c r="T217" s="52"/>
      <c r="U217" s="52"/>
      <c r="V217" s="52"/>
      <c r="W217" s="52"/>
      <c r="X217" s="52"/>
      <c r="Y217" s="46" t="str">
        <f t="shared" si="1559"/>
        <v/>
      </c>
      <c r="Z217" s="62"/>
      <c r="AA217" s="64"/>
      <c r="AB217" s="64"/>
      <c r="AC217" s="64"/>
      <c r="AD217" s="64"/>
      <c r="AE217" s="64"/>
      <c r="AF217" s="67"/>
      <c r="AG217" s="46" t="str">
        <f t="shared" si="1632"/>
        <v/>
      </c>
      <c r="AH217" s="62"/>
      <c r="AI217" s="64"/>
      <c r="AJ217" s="64"/>
      <c r="AK217" s="64"/>
      <c r="AL217" s="64"/>
      <c r="AM217" s="64"/>
      <c r="AN217" s="67"/>
      <c r="AO217" s="46" t="str">
        <f t="shared" si="1560"/>
        <v/>
      </c>
      <c r="AP217" s="8"/>
      <c r="AQ217" s="8"/>
      <c r="AR217" s="8"/>
      <c r="AS217" s="8"/>
      <c r="AT217" s="8"/>
      <c r="AU217" s="8"/>
      <c r="AV217" s="8"/>
      <c r="AW217" s="46" t="str">
        <f t="shared" si="1561"/>
        <v/>
      </c>
      <c r="AX217" s="10"/>
      <c r="AY217" s="10"/>
      <c r="AZ217" s="10"/>
      <c r="BA217" s="10"/>
      <c r="BB217" s="10"/>
      <c r="BC217" s="10"/>
      <c r="BD217" s="10"/>
      <c r="BE217" s="46" t="str">
        <f t="shared" si="1562"/>
        <v/>
      </c>
      <c r="BF217" s="12"/>
      <c r="BG217" s="12"/>
      <c r="BH217" s="12"/>
      <c r="BI217" s="12"/>
      <c r="BJ217" s="12"/>
      <c r="BK217" s="12"/>
      <c r="BL217" s="12"/>
      <c r="BM217" s="46" t="str">
        <f t="shared" si="1563"/>
        <v/>
      </c>
      <c r="BN217" s="26">
        <f t="shared" si="1564"/>
        <v>0</v>
      </c>
      <c r="BO217" s="50" t="str">
        <f t="shared" si="1565"/>
        <v>Average</v>
      </c>
      <c r="BP217" s="20" t="str">
        <f t="shared" si="1567"/>
        <v/>
      </c>
      <c r="BQ217" s="20" t="str">
        <f t="shared" si="1566"/>
        <v/>
      </c>
      <c r="BR217" s="4"/>
      <c r="BS217" s="4"/>
      <c r="BT217" s="4"/>
      <c r="BU217" s="4"/>
      <c r="BV217" s="4"/>
      <c r="BW217" s="4"/>
    </row>
    <row r="218" spans="1:75" x14ac:dyDescent="0.25">
      <c r="A218" s="261"/>
      <c r="B218" s="257"/>
      <c r="C218" s="257"/>
      <c r="D218" s="52">
        <v>3</v>
      </c>
      <c r="E218" s="61"/>
      <c r="F218" s="63"/>
      <c r="G218" s="63"/>
      <c r="H218" s="63"/>
      <c r="I218" s="63"/>
      <c r="J218" s="63"/>
      <c r="K218" s="14"/>
      <c r="L218" s="14"/>
      <c r="M218" s="14"/>
      <c r="N218" s="14"/>
      <c r="O218" s="14"/>
      <c r="P218" s="14"/>
      <c r="Q218" s="14"/>
      <c r="R218" s="52"/>
      <c r="S218" s="52"/>
      <c r="T218" s="52"/>
      <c r="U218" s="52"/>
      <c r="V218" s="52"/>
      <c r="W218" s="52"/>
      <c r="X218" s="52"/>
      <c r="Y218" s="46" t="str">
        <f t="shared" si="1559"/>
        <v/>
      </c>
      <c r="Z218" s="61"/>
      <c r="AA218" s="63"/>
      <c r="AB218" s="63"/>
      <c r="AC218" s="63"/>
      <c r="AD218" s="63"/>
      <c r="AE218" s="63"/>
      <c r="AF218" s="66"/>
      <c r="AG218" s="46" t="str">
        <f t="shared" si="1632"/>
        <v/>
      </c>
      <c r="AH218" s="61"/>
      <c r="AI218" s="63"/>
      <c r="AJ218" s="63"/>
      <c r="AK218" s="63"/>
      <c r="AL218" s="63"/>
      <c r="AM218" s="63"/>
      <c r="AN218" s="66"/>
      <c r="AO218" s="46" t="str">
        <f t="shared" si="1560"/>
        <v/>
      </c>
      <c r="AP218" s="8"/>
      <c r="AQ218" s="8"/>
      <c r="AR218" s="8"/>
      <c r="AS218" s="8"/>
      <c r="AT218" s="8"/>
      <c r="AU218" s="8"/>
      <c r="AV218" s="8"/>
      <c r="AW218" s="46" t="str">
        <f t="shared" si="1561"/>
        <v/>
      </c>
      <c r="AX218" s="10"/>
      <c r="AY218" s="10"/>
      <c r="AZ218" s="10"/>
      <c r="BA218" s="10"/>
      <c r="BB218" s="10"/>
      <c r="BC218" s="10"/>
      <c r="BD218" s="10"/>
      <c r="BE218" s="46" t="str">
        <f t="shared" si="1562"/>
        <v/>
      </c>
      <c r="BF218" s="12"/>
      <c r="BG218" s="12"/>
      <c r="BH218" s="12"/>
      <c r="BI218" s="12"/>
      <c r="BJ218" s="12"/>
      <c r="BK218" s="12"/>
      <c r="BL218" s="12"/>
      <c r="BM218" s="46" t="str">
        <f t="shared" si="1563"/>
        <v/>
      </c>
      <c r="BN218" s="26">
        <f t="shared" si="1564"/>
        <v>0</v>
      </c>
      <c r="BO218" s="50" t="str">
        <f t="shared" si="1565"/>
        <v>Average</v>
      </c>
      <c r="BP218" s="20" t="str">
        <f t="shared" si="1567"/>
        <v/>
      </c>
      <c r="BQ218" s="20" t="str">
        <f t="shared" si="1566"/>
        <v/>
      </c>
      <c r="BR218" s="4"/>
      <c r="BS218" s="4"/>
      <c r="BT218" s="4"/>
      <c r="BU218" s="4"/>
      <c r="BV218" s="4"/>
      <c r="BW218" s="4"/>
    </row>
    <row r="219" spans="1:75" x14ac:dyDescent="0.25">
      <c r="A219" s="261"/>
      <c r="B219" s="257"/>
      <c r="C219" s="257"/>
      <c r="D219" s="52">
        <v>4</v>
      </c>
      <c r="E219" s="62"/>
      <c r="F219" s="64"/>
      <c r="G219" s="64"/>
      <c r="H219" s="64"/>
      <c r="I219" s="64"/>
      <c r="J219" s="64"/>
      <c r="K219" s="14"/>
      <c r="L219" s="14"/>
      <c r="M219" s="14"/>
      <c r="N219" s="14"/>
      <c r="O219" s="14"/>
      <c r="P219" s="14"/>
      <c r="Q219" s="14"/>
      <c r="R219" s="52"/>
      <c r="S219" s="52"/>
      <c r="T219" s="52"/>
      <c r="U219" s="52"/>
      <c r="V219" s="52"/>
      <c r="W219" s="52"/>
      <c r="X219" s="52"/>
      <c r="Y219" s="46" t="str">
        <f t="shared" si="1559"/>
        <v/>
      </c>
      <c r="Z219" s="62"/>
      <c r="AA219" s="64"/>
      <c r="AB219" s="64"/>
      <c r="AC219" s="64"/>
      <c r="AD219" s="64"/>
      <c r="AE219" s="64"/>
      <c r="AF219" s="67"/>
      <c r="AG219" s="46" t="str">
        <f t="shared" si="1632"/>
        <v/>
      </c>
      <c r="AH219" s="62"/>
      <c r="AI219" s="64"/>
      <c r="AJ219" s="64"/>
      <c r="AK219" s="64"/>
      <c r="AL219" s="64"/>
      <c r="AM219" s="64"/>
      <c r="AN219" s="67"/>
      <c r="AO219" s="46" t="str">
        <f t="shared" si="1560"/>
        <v/>
      </c>
      <c r="AP219" s="8"/>
      <c r="AQ219" s="8"/>
      <c r="AR219" s="8"/>
      <c r="AS219" s="8"/>
      <c r="AT219" s="8"/>
      <c r="AU219" s="8"/>
      <c r="AV219" s="8"/>
      <c r="AW219" s="46" t="str">
        <f t="shared" si="1561"/>
        <v/>
      </c>
      <c r="AX219" s="10"/>
      <c r="AY219" s="10"/>
      <c r="AZ219" s="10"/>
      <c r="BA219" s="10"/>
      <c r="BB219" s="10"/>
      <c r="BC219" s="10"/>
      <c r="BD219" s="10"/>
      <c r="BE219" s="46" t="str">
        <f t="shared" si="1562"/>
        <v/>
      </c>
      <c r="BF219" s="12"/>
      <c r="BG219" s="12"/>
      <c r="BH219" s="12"/>
      <c r="BI219" s="12"/>
      <c r="BJ219" s="12"/>
      <c r="BK219" s="12"/>
      <c r="BL219" s="12"/>
      <c r="BM219" s="46" t="str">
        <f t="shared" si="1563"/>
        <v/>
      </c>
      <c r="BN219" s="26">
        <f t="shared" si="1564"/>
        <v>0</v>
      </c>
      <c r="BO219" s="50" t="str">
        <f t="shared" si="1565"/>
        <v>Average</v>
      </c>
      <c r="BP219" s="20" t="str">
        <f t="shared" si="1567"/>
        <v/>
      </c>
      <c r="BQ219" s="20" t="str">
        <f t="shared" si="1566"/>
        <v/>
      </c>
      <c r="BR219" s="4"/>
      <c r="BS219" s="4"/>
      <c r="BT219" s="4"/>
      <c r="BU219" s="4"/>
      <c r="BV219" s="4"/>
      <c r="BW219" s="4"/>
    </row>
    <row r="220" spans="1:75" x14ac:dyDescent="0.25">
      <c r="A220" s="261"/>
      <c r="B220" s="257"/>
      <c r="C220" s="257"/>
      <c r="D220" s="52">
        <v>5</v>
      </c>
      <c r="E220" s="61"/>
      <c r="F220" s="63"/>
      <c r="G220" s="63"/>
      <c r="H220" s="63"/>
      <c r="I220" s="63"/>
      <c r="J220" s="63"/>
      <c r="K220" s="14"/>
      <c r="L220" s="14"/>
      <c r="M220" s="14"/>
      <c r="N220" s="14"/>
      <c r="O220" s="14"/>
      <c r="P220" s="14"/>
      <c r="Q220" s="14"/>
      <c r="R220" s="52"/>
      <c r="S220" s="52"/>
      <c r="T220" s="52"/>
      <c r="U220" s="52"/>
      <c r="V220" s="52"/>
      <c r="W220" s="52"/>
      <c r="X220" s="52"/>
      <c r="Y220" s="46" t="str">
        <f t="shared" si="1559"/>
        <v/>
      </c>
      <c r="Z220" s="61"/>
      <c r="AA220" s="63"/>
      <c r="AB220" s="63"/>
      <c r="AC220" s="63"/>
      <c r="AD220" s="63"/>
      <c r="AE220" s="63"/>
      <c r="AF220" s="66"/>
      <c r="AG220" s="46" t="str">
        <f t="shared" si="1632"/>
        <v/>
      </c>
      <c r="AH220" s="61"/>
      <c r="AI220" s="63"/>
      <c r="AJ220" s="63"/>
      <c r="AK220" s="63"/>
      <c r="AL220" s="63"/>
      <c r="AM220" s="63"/>
      <c r="AN220" s="66"/>
      <c r="AO220" s="46" t="str">
        <f t="shared" si="1560"/>
        <v/>
      </c>
      <c r="AP220" s="8"/>
      <c r="AQ220" s="8"/>
      <c r="AR220" s="8"/>
      <c r="AS220" s="8"/>
      <c r="AT220" s="8"/>
      <c r="AU220" s="8"/>
      <c r="AV220" s="8"/>
      <c r="AW220" s="46" t="str">
        <f t="shared" si="1561"/>
        <v/>
      </c>
      <c r="AX220" s="10"/>
      <c r="AY220" s="10"/>
      <c r="AZ220" s="10"/>
      <c r="BA220" s="10"/>
      <c r="BB220" s="10"/>
      <c r="BC220" s="10"/>
      <c r="BD220" s="10"/>
      <c r="BE220" s="46" t="str">
        <f t="shared" si="1562"/>
        <v/>
      </c>
      <c r="BF220" s="12"/>
      <c r="BG220" s="12"/>
      <c r="BH220" s="12"/>
      <c r="BI220" s="12"/>
      <c r="BJ220" s="12"/>
      <c r="BK220" s="12"/>
      <c r="BL220" s="12"/>
      <c r="BM220" s="46" t="str">
        <f t="shared" si="1563"/>
        <v/>
      </c>
      <c r="BN220" s="26">
        <f t="shared" si="1564"/>
        <v>0</v>
      </c>
      <c r="BO220" s="50" t="str">
        <f t="shared" si="1565"/>
        <v>Average</v>
      </c>
      <c r="BP220" s="20" t="str">
        <f t="shared" si="1567"/>
        <v/>
      </c>
      <c r="BQ220" s="20" t="str">
        <f t="shared" si="1566"/>
        <v/>
      </c>
      <c r="BR220" s="4"/>
      <c r="BS220" s="4"/>
      <c r="BT220" s="4"/>
      <c r="BU220" s="4"/>
      <c r="BV220" s="4"/>
      <c r="BW220" s="4"/>
    </row>
    <row r="221" spans="1:75" x14ac:dyDescent="0.25">
      <c r="A221" s="261"/>
      <c r="B221" s="258"/>
      <c r="C221" s="258"/>
      <c r="D221" s="50" t="s">
        <v>23</v>
      </c>
      <c r="E221" s="82" t="str">
        <f>IFERROR(AVERAGE(E216:E220),"")</f>
        <v/>
      </c>
      <c r="F221" s="82" t="str">
        <f t="shared" ref="F221" si="2211">IFERROR(AVERAGE(F216:F220),"")</f>
        <v/>
      </c>
      <c r="G221" s="82" t="str">
        <f t="shared" ref="G221" si="2212">IFERROR(AVERAGE(G216:G220),"")</f>
        <v/>
      </c>
      <c r="H221" s="82" t="str">
        <f t="shared" ref="H221" si="2213">IFERROR(AVERAGE(H216:H220),"")</f>
        <v/>
      </c>
      <c r="I221" s="82" t="str">
        <f t="shared" ref="I221" si="2214">IFERROR(AVERAGE(I216:I220),"")</f>
        <v/>
      </c>
      <c r="J221" s="82" t="str">
        <f t="shared" ref="J221" si="2215">IFERROR(AVERAGE(J216:J220),"")</f>
        <v/>
      </c>
      <c r="K221" s="82" t="str">
        <f t="shared" ref="K221" si="2216">IFERROR(AVERAGE(K216:K220),"")</f>
        <v/>
      </c>
      <c r="L221" s="82" t="str">
        <f t="shared" ref="L221" si="2217">IFERROR(AVERAGE(L216:L220),"")</f>
        <v/>
      </c>
      <c r="M221" s="82" t="str">
        <f t="shared" ref="M221" si="2218">IFERROR(AVERAGE(M216:M220),"")</f>
        <v/>
      </c>
      <c r="N221" s="82" t="str">
        <f t="shared" ref="N221" si="2219">IFERROR(AVERAGE(N216:N220),"")</f>
        <v/>
      </c>
      <c r="O221" s="82" t="str">
        <f t="shared" ref="O221" si="2220">IFERROR(AVERAGE(O216:O220),"")</f>
        <v/>
      </c>
      <c r="P221" s="82" t="str">
        <f t="shared" ref="P221" si="2221">IFERROR(AVERAGE(P216:P220),"")</f>
        <v/>
      </c>
      <c r="Q221" s="82" t="str">
        <f t="shared" ref="Q221" si="2222">IFERROR(AVERAGE(Q216:Q220),"")</f>
        <v/>
      </c>
      <c r="R221" s="82" t="str">
        <f t="shared" ref="R221" si="2223">IFERROR(AVERAGE(R216:R220),"")</f>
        <v/>
      </c>
      <c r="S221" s="82" t="str">
        <f t="shared" ref="S221" si="2224">IFERROR(AVERAGE(S216:S220),"")</f>
        <v/>
      </c>
      <c r="T221" s="82" t="str">
        <f t="shared" ref="T221" si="2225">IFERROR(AVERAGE(T216:T220),"")</f>
        <v/>
      </c>
      <c r="U221" s="82" t="str">
        <f t="shared" ref="U221" si="2226">IFERROR(AVERAGE(U216:U220),"")</f>
        <v/>
      </c>
      <c r="V221" s="82" t="str">
        <f t="shared" ref="V221" si="2227">IFERROR(AVERAGE(V216:V220),"")</f>
        <v/>
      </c>
      <c r="W221" s="82" t="str">
        <f t="shared" ref="W221" si="2228">IFERROR(AVERAGE(W216:W220),"")</f>
        <v/>
      </c>
      <c r="X221" s="82" t="str">
        <f t="shared" ref="X221" si="2229">IFERROR(AVERAGE(X216:X220),"")</f>
        <v/>
      </c>
      <c r="Y221" s="82" t="str">
        <f t="shared" ref="Y221" si="2230">IFERROR(AVERAGE(Y216:Y220),"")</f>
        <v/>
      </c>
      <c r="Z221" s="82" t="str">
        <f t="shared" ref="Z221" si="2231">IFERROR(AVERAGE(Z216:Z220),"")</f>
        <v/>
      </c>
      <c r="AA221" s="82" t="str">
        <f t="shared" ref="AA221" si="2232">IFERROR(AVERAGE(AA216:AA220),"")</f>
        <v/>
      </c>
      <c r="AB221" s="82" t="str">
        <f t="shared" ref="AB221" si="2233">IFERROR(AVERAGE(AB216:AB220),"")</f>
        <v/>
      </c>
      <c r="AC221" s="82" t="str">
        <f t="shared" ref="AC221" si="2234">IFERROR(AVERAGE(AC216:AC220),"")</f>
        <v/>
      </c>
      <c r="AD221" s="82" t="str">
        <f t="shared" ref="AD221" si="2235">IFERROR(AVERAGE(AD216:AD220),"")</f>
        <v/>
      </c>
      <c r="AE221" s="82" t="str">
        <f t="shared" ref="AE221" si="2236">IFERROR(AVERAGE(AE216:AE220),"")</f>
        <v/>
      </c>
      <c r="AF221" s="82" t="str">
        <f t="shared" ref="AF221" si="2237">IFERROR(AVERAGE(AF216:AF220),"")</f>
        <v/>
      </c>
      <c r="AG221" s="82" t="str">
        <f t="shared" ref="AG221" si="2238">IFERROR(AVERAGE(AG216:AG220),"")</f>
        <v/>
      </c>
      <c r="AH221" s="82" t="str">
        <f t="shared" ref="AH221" si="2239">IFERROR(AVERAGE(AH216:AH220),"")</f>
        <v/>
      </c>
      <c r="AI221" s="82" t="str">
        <f t="shared" ref="AI221" si="2240">IFERROR(AVERAGE(AI216:AI220),"")</f>
        <v/>
      </c>
      <c r="AJ221" s="82" t="str">
        <f t="shared" ref="AJ221" si="2241">IFERROR(AVERAGE(AJ216:AJ220),"")</f>
        <v/>
      </c>
      <c r="AK221" s="82" t="str">
        <f t="shared" ref="AK221" si="2242">IFERROR(AVERAGE(AK216:AK220),"")</f>
        <v/>
      </c>
      <c r="AL221" s="82" t="str">
        <f t="shared" ref="AL221" si="2243">IFERROR(AVERAGE(AL216:AL220),"")</f>
        <v/>
      </c>
      <c r="AM221" s="82" t="str">
        <f t="shared" ref="AM221" si="2244">IFERROR(AVERAGE(AM216:AM220),"")</f>
        <v/>
      </c>
      <c r="AN221" s="82" t="str">
        <f t="shared" ref="AN221" si="2245">IFERROR(AVERAGE(AN216:AN220),"")</f>
        <v/>
      </c>
      <c r="AO221" s="82" t="str">
        <f t="shared" ref="AO221" si="2246">IFERROR(AVERAGE(AO216:AO220),"")</f>
        <v/>
      </c>
      <c r="AP221" s="82" t="str">
        <f t="shared" ref="AP221" si="2247">IFERROR(AVERAGE(AP216:AP220),"")</f>
        <v/>
      </c>
      <c r="AQ221" s="82" t="str">
        <f t="shared" ref="AQ221" si="2248">IFERROR(AVERAGE(AQ216:AQ220),"")</f>
        <v/>
      </c>
      <c r="AR221" s="82" t="str">
        <f t="shared" ref="AR221" si="2249">IFERROR(AVERAGE(AR216:AR220),"")</f>
        <v/>
      </c>
      <c r="AS221" s="82" t="str">
        <f t="shared" ref="AS221" si="2250">IFERROR(AVERAGE(AS216:AS220),"")</f>
        <v/>
      </c>
      <c r="AT221" s="82" t="str">
        <f t="shared" ref="AT221" si="2251">IFERROR(AVERAGE(AT216:AT220),"")</f>
        <v/>
      </c>
      <c r="AU221" s="82" t="str">
        <f t="shared" ref="AU221" si="2252">IFERROR(AVERAGE(AU216:AU220),"")</f>
        <v/>
      </c>
      <c r="AV221" s="82" t="str">
        <f t="shared" ref="AV221" si="2253">IFERROR(AVERAGE(AV216:AV220),"")</f>
        <v/>
      </c>
      <c r="AW221" s="82" t="str">
        <f t="shared" ref="AW221" si="2254">IFERROR(AVERAGE(AW216:AW220),"")</f>
        <v/>
      </c>
      <c r="AX221" s="82" t="str">
        <f t="shared" ref="AX221" si="2255">IFERROR(AVERAGE(AX216:AX220),"")</f>
        <v/>
      </c>
      <c r="AY221" s="82" t="str">
        <f t="shared" ref="AY221" si="2256">IFERROR(AVERAGE(AY216:AY220),"")</f>
        <v/>
      </c>
      <c r="AZ221" s="82" t="str">
        <f t="shared" ref="AZ221" si="2257">IFERROR(AVERAGE(AZ216:AZ220),"")</f>
        <v/>
      </c>
      <c r="BA221" s="82" t="str">
        <f t="shared" ref="BA221" si="2258">IFERROR(AVERAGE(BA216:BA220),"")</f>
        <v/>
      </c>
      <c r="BB221" s="82" t="str">
        <f t="shared" ref="BB221" si="2259">IFERROR(AVERAGE(BB216:BB220),"")</f>
        <v/>
      </c>
      <c r="BC221" s="82" t="str">
        <f t="shared" ref="BC221" si="2260">IFERROR(AVERAGE(BC216:BC220),"")</f>
        <v/>
      </c>
      <c r="BD221" s="82" t="str">
        <f t="shared" ref="BD221" si="2261">IFERROR(AVERAGE(BD216:BD220),"")</f>
        <v/>
      </c>
      <c r="BE221" s="82" t="str">
        <f t="shared" ref="BE221" si="2262">IFERROR(AVERAGE(BE216:BE220),"")</f>
        <v/>
      </c>
      <c r="BF221" s="82" t="str">
        <f t="shared" ref="BF221" si="2263">IFERROR(AVERAGE(BF216:BF220),"")</f>
        <v/>
      </c>
      <c r="BG221" s="82" t="str">
        <f t="shared" ref="BG221" si="2264">IFERROR(AVERAGE(BG216:BG220),"")</f>
        <v/>
      </c>
      <c r="BH221" s="82" t="str">
        <f t="shared" ref="BH221" si="2265">IFERROR(AVERAGE(BH216:BH220),"")</f>
        <v/>
      </c>
      <c r="BI221" s="82" t="str">
        <f t="shared" ref="BI221" si="2266">IFERROR(AVERAGE(BI216:BI220),"")</f>
        <v/>
      </c>
      <c r="BJ221" s="82" t="str">
        <f t="shared" ref="BJ221" si="2267">IFERROR(AVERAGE(BJ216:BJ220),"")</f>
        <v/>
      </c>
      <c r="BK221" s="82" t="str">
        <f t="shared" ref="BK221" si="2268">IFERROR(AVERAGE(BK216:BK220),"")</f>
        <v/>
      </c>
      <c r="BL221" s="82" t="str">
        <f t="shared" ref="BL221" si="2269">IFERROR(AVERAGE(BL216:BL220),"")</f>
        <v/>
      </c>
      <c r="BM221" s="82" t="str">
        <f t="shared" ref="BM221" si="2270">IFERROR(AVERAGE(BM216:BM220),"")</f>
        <v/>
      </c>
      <c r="BN221" s="82">
        <f t="shared" ref="BN221" si="2271">IFERROR(AVERAGE(BN216:BN220),"")</f>
        <v>0</v>
      </c>
      <c r="BO221" s="82" t="str">
        <f t="shared" ref="BO221" si="2272">IFERROR(AVERAGE(BO216:BO220),"")</f>
        <v/>
      </c>
      <c r="BP221" s="82" t="str">
        <f t="shared" ref="BP221" si="2273">IFERROR(AVERAGE(BP216:BP220),"")</f>
        <v/>
      </c>
      <c r="BQ221" s="82" t="str">
        <f t="shared" ref="BQ221" si="2274">IFERROR(AVERAGE(BQ216:BQ220),"")</f>
        <v/>
      </c>
      <c r="BR221" s="2"/>
      <c r="BS221" s="2"/>
      <c r="BT221" s="2"/>
      <c r="BU221" s="2"/>
      <c r="BV221" s="2"/>
      <c r="BW221" s="2"/>
    </row>
    <row r="222" spans="1:75" x14ac:dyDescent="0.25">
      <c r="A222" s="261"/>
      <c r="B222" s="256">
        <v>10</v>
      </c>
      <c r="C222" s="256">
        <v>5</v>
      </c>
      <c r="D222" s="52">
        <v>1</v>
      </c>
      <c r="E222" s="61"/>
      <c r="F222" s="63"/>
      <c r="G222" s="63"/>
      <c r="H222" s="63"/>
      <c r="I222" s="63"/>
      <c r="J222" s="63"/>
      <c r="K222" s="14"/>
      <c r="L222" s="14"/>
      <c r="M222" s="14"/>
      <c r="N222" s="14"/>
      <c r="O222" s="14"/>
      <c r="P222" s="14"/>
      <c r="Q222" s="14"/>
      <c r="R222" s="52"/>
      <c r="S222" s="52"/>
      <c r="T222" s="52"/>
      <c r="U222" s="52"/>
      <c r="V222" s="52"/>
      <c r="W222" s="52"/>
      <c r="X222" s="52"/>
      <c r="Y222" s="46" t="str">
        <f t="shared" si="1559"/>
        <v/>
      </c>
      <c r="Z222" s="61"/>
      <c r="AA222" s="63"/>
      <c r="AB222" s="63"/>
      <c r="AC222" s="63"/>
      <c r="AD222" s="63"/>
      <c r="AE222" s="63"/>
      <c r="AF222" s="66"/>
      <c r="AG222" s="46" t="str">
        <f t="shared" si="1632"/>
        <v/>
      </c>
      <c r="AH222" s="61"/>
      <c r="AI222" s="63"/>
      <c r="AJ222" s="63"/>
      <c r="AK222" s="63"/>
      <c r="AL222" s="63"/>
      <c r="AM222" s="63"/>
      <c r="AN222" s="66"/>
      <c r="AO222" s="46" t="str">
        <f t="shared" si="1560"/>
        <v/>
      </c>
      <c r="AP222" s="8"/>
      <c r="AQ222" s="8"/>
      <c r="AR222" s="8"/>
      <c r="AS222" s="8"/>
      <c r="AT222" s="8"/>
      <c r="AU222" s="8"/>
      <c r="AV222" s="8"/>
      <c r="AW222" s="46" t="str">
        <f t="shared" si="1561"/>
        <v/>
      </c>
      <c r="AX222" s="10"/>
      <c r="AY222" s="10"/>
      <c r="AZ222" s="10"/>
      <c r="BA222" s="10"/>
      <c r="BB222" s="10"/>
      <c r="BC222" s="10"/>
      <c r="BD222" s="10"/>
      <c r="BE222" s="46" t="str">
        <f t="shared" si="1562"/>
        <v/>
      </c>
      <c r="BF222" s="12"/>
      <c r="BG222" s="12"/>
      <c r="BH222" s="12"/>
      <c r="BI222" s="12"/>
      <c r="BJ222" s="12"/>
      <c r="BK222" s="12"/>
      <c r="BL222" s="12"/>
      <c r="BM222" s="46" t="str">
        <f t="shared" si="1563"/>
        <v/>
      </c>
      <c r="BN222" s="26">
        <f t="shared" si="1564"/>
        <v>0</v>
      </c>
      <c r="BO222" s="50" t="str">
        <f t="shared" si="1565"/>
        <v>Average</v>
      </c>
      <c r="BP222" s="20" t="str">
        <f t="shared" si="1567"/>
        <v/>
      </c>
      <c r="BQ222" s="20" t="str">
        <f t="shared" si="1566"/>
        <v/>
      </c>
      <c r="BR222" s="4"/>
      <c r="BS222" s="4"/>
      <c r="BT222" s="4"/>
      <c r="BU222" s="4"/>
      <c r="BV222" s="4"/>
      <c r="BW222" s="4"/>
    </row>
    <row r="223" spans="1:75" x14ac:dyDescent="0.25">
      <c r="A223" s="261"/>
      <c r="B223" s="257"/>
      <c r="C223" s="257"/>
      <c r="D223" s="52">
        <v>2</v>
      </c>
      <c r="E223" s="62"/>
      <c r="F223" s="64"/>
      <c r="G223" s="64"/>
      <c r="H223" s="64"/>
      <c r="I223" s="64"/>
      <c r="J223" s="64"/>
      <c r="K223" s="14"/>
      <c r="L223" s="14"/>
      <c r="M223" s="14"/>
      <c r="N223" s="14"/>
      <c r="O223" s="14"/>
      <c r="P223" s="14"/>
      <c r="Q223" s="14"/>
      <c r="R223" s="52"/>
      <c r="S223" s="52"/>
      <c r="T223" s="52"/>
      <c r="U223" s="52"/>
      <c r="V223" s="52"/>
      <c r="W223" s="52"/>
      <c r="X223" s="52"/>
      <c r="Y223" s="46" t="str">
        <f t="shared" si="1559"/>
        <v/>
      </c>
      <c r="Z223" s="62"/>
      <c r="AA223" s="64"/>
      <c r="AB223" s="64"/>
      <c r="AC223" s="64"/>
      <c r="AD223" s="64"/>
      <c r="AE223" s="64"/>
      <c r="AF223" s="67"/>
      <c r="AG223" s="46" t="str">
        <f t="shared" si="1632"/>
        <v/>
      </c>
      <c r="AH223" s="62"/>
      <c r="AI223" s="64"/>
      <c r="AJ223" s="64"/>
      <c r="AK223" s="64"/>
      <c r="AL223" s="64"/>
      <c r="AM223" s="64"/>
      <c r="AN223" s="67"/>
      <c r="AO223" s="46" t="str">
        <f t="shared" si="1560"/>
        <v/>
      </c>
      <c r="AP223" s="8"/>
      <c r="AQ223" s="8"/>
      <c r="AR223" s="8"/>
      <c r="AS223" s="8"/>
      <c r="AT223" s="8"/>
      <c r="AU223" s="8"/>
      <c r="AV223" s="8"/>
      <c r="AW223" s="46" t="str">
        <f t="shared" si="1561"/>
        <v/>
      </c>
      <c r="AX223" s="10"/>
      <c r="AY223" s="10"/>
      <c r="AZ223" s="10"/>
      <c r="BA223" s="10"/>
      <c r="BB223" s="10"/>
      <c r="BC223" s="10"/>
      <c r="BD223" s="10"/>
      <c r="BE223" s="46" t="str">
        <f t="shared" si="1562"/>
        <v/>
      </c>
      <c r="BF223" s="12"/>
      <c r="BG223" s="12"/>
      <c r="BH223" s="12"/>
      <c r="BI223" s="12"/>
      <c r="BJ223" s="12"/>
      <c r="BK223" s="12"/>
      <c r="BL223" s="12"/>
      <c r="BM223" s="46" t="str">
        <f t="shared" si="1563"/>
        <v/>
      </c>
      <c r="BN223" s="26">
        <f t="shared" si="1564"/>
        <v>0</v>
      </c>
      <c r="BO223" s="50" t="str">
        <f t="shared" si="1565"/>
        <v>Average</v>
      </c>
      <c r="BP223" s="20" t="str">
        <f t="shared" si="1567"/>
        <v/>
      </c>
      <c r="BQ223" s="20" t="str">
        <f t="shared" si="1566"/>
        <v/>
      </c>
      <c r="BR223" s="4"/>
      <c r="BS223" s="4"/>
      <c r="BT223" s="4"/>
      <c r="BU223" s="4"/>
      <c r="BV223" s="4"/>
      <c r="BW223" s="4"/>
    </row>
    <row r="224" spans="1:75" x14ac:dyDescent="0.25">
      <c r="A224" s="261"/>
      <c r="B224" s="257"/>
      <c r="C224" s="257"/>
      <c r="D224" s="52">
        <v>3</v>
      </c>
      <c r="E224" s="61"/>
      <c r="F224" s="63"/>
      <c r="G224" s="63"/>
      <c r="H224" s="63"/>
      <c r="I224" s="63"/>
      <c r="J224" s="63"/>
      <c r="K224" s="14"/>
      <c r="L224" s="14"/>
      <c r="M224" s="14"/>
      <c r="N224" s="14"/>
      <c r="O224" s="14"/>
      <c r="P224" s="14"/>
      <c r="Q224" s="14"/>
      <c r="R224" s="52"/>
      <c r="S224" s="52"/>
      <c r="T224" s="52"/>
      <c r="U224" s="52"/>
      <c r="V224" s="52"/>
      <c r="W224" s="52"/>
      <c r="X224" s="52"/>
      <c r="Y224" s="46" t="str">
        <f t="shared" si="1559"/>
        <v/>
      </c>
      <c r="Z224" s="61"/>
      <c r="AA224" s="63"/>
      <c r="AB224" s="63"/>
      <c r="AC224" s="63"/>
      <c r="AD224" s="63"/>
      <c r="AE224" s="63"/>
      <c r="AF224" s="66"/>
      <c r="AG224" s="46" t="str">
        <f t="shared" si="1632"/>
        <v/>
      </c>
      <c r="AH224" s="61"/>
      <c r="AI224" s="63"/>
      <c r="AJ224" s="63"/>
      <c r="AK224" s="63"/>
      <c r="AL224" s="63"/>
      <c r="AM224" s="63"/>
      <c r="AN224" s="66"/>
      <c r="AO224" s="46" t="str">
        <f t="shared" si="1560"/>
        <v/>
      </c>
      <c r="AP224" s="8"/>
      <c r="AQ224" s="8"/>
      <c r="AR224" s="8"/>
      <c r="AS224" s="8"/>
      <c r="AT224" s="8"/>
      <c r="AU224" s="8"/>
      <c r="AV224" s="8"/>
      <c r="AW224" s="46" t="str">
        <f t="shared" si="1561"/>
        <v/>
      </c>
      <c r="AX224" s="10"/>
      <c r="AY224" s="10"/>
      <c r="AZ224" s="10"/>
      <c r="BA224" s="10"/>
      <c r="BB224" s="10"/>
      <c r="BC224" s="10"/>
      <c r="BD224" s="10"/>
      <c r="BE224" s="46" t="str">
        <f t="shared" si="1562"/>
        <v/>
      </c>
      <c r="BF224" s="12"/>
      <c r="BG224" s="12"/>
      <c r="BH224" s="12"/>
      <c r="BI224" s="12"/>
      <c r="BJ224" s="12"/>
      <c r="BK224" s="12"/>
      <c r="BL224" s="12"/>
      <c r="BM224" s="46" t="str">
        <f t="shared" si="1563"/>
        <v/>
      </c>
      <c r="BN224" s="26">
        <f t="shared" si="1564"/>
        <v>0</v>
      </c>
      <c r="BO224" s="50" t="str">
        <f t="shared" si="1565"/>
        <v>Average</v>
      </c>
      <c r="BP224" s="20" t="str">
        <f t="shared" si="1567"/>
        <v/>
      </c>
      <c r="BQ224" s="20" t="str">
        <f t="shared" si="1566"/>
        <v/>
      </c>
      <c r="BR224" s="4"/>
      <c r="BS224" s="4"/>
      <c r="BT224" s="4"/>
      <c r="BU224" s="4"/>
      <c r="BV224" s="4"/>
      <c r="BW224" s="4"/>
    </row>
    <row r="225" spans="1:75" x14ac:dyDescent="0.25">
      <c r="A225" s="261"/>
      <c r="B225" s="257"/>
      <c r="C225" s="257"/>
      <c r="D225" s="52">
        <v>4</v>
      </c>
      <c r="E225" s="62"/>
      <c r="F225" s="64"/>
      <c r="G225" s="64"/>
      <c r="H225" s="64"/>
      <c r="I225" s="64"/>
      <c r="J225" s="64"/>
      <c r="K225" s="14"/>
      <c r="L225" s="14"/>
      <c r="M225" s="14"/>
      <c r="N225" s="14"/>
      <c r="O225" s="14"/>
      <c r="P225" s="14"/>
      <c r="Q225" s="14"/>
      <c r="R225" s="52"/>
      <c r="S225" s="52"/>
      <c r="T225" s="52"/>
      <c r="U225" s="52"/>
      <c r="V225" s="52"/>
      <c r="W225" s="52"/>
      <c r="X225" s="52"/>
      <c r="Y225" s="46" t="str">
        <f t="shared" si="1559"/>
        <v/>
      </c>
      <c r="Z225" s="62"/>
      <c r="AA225" s="64"/>
      <c r="AB225" s="64"/>
      <c r="AC225" s="64"/>
      <c r="AD225" s="64"/>
      <c r="AE225" s="64"/>
      <c r="AF225" s="67"/>
      <c r="AG225" s="46" t="str">
        <f t="shared" si="1632"/>
        <v/>
      </c>
      <c r="AH225" s="62"/>
      <c r="AI225" s="64"/>
      <c r="AJ225" s="64"/>
      <c r="AK225" s="64"/>
      <c r="AL225" s="64"/>
      <c r="AM225" s="64"/>
      <c r="AN225" s="67"/>
      <c r="AO225" s="46" t="str">
        <f t="shared" si="1560"/>
        <v/>
      </c>
      <c r="AP225" s="8"/>
      <c r="AQ225" s="8"/>
      <c r="AR225" s="8"/>
      <c r="AS225" s="8"/>
      <c r="AT225" s="8"/>
      <c r="AU225" s="8"/>
      <c r="AV225" s="8"/>
      <c r="AW225" s="46" t="str">
        <f t="shared" si="1561"/>
        <v/>
      </c>
      <c r="AX225" s="10"/>
      <c r="AY225" s="10"/>
      <c r="AZ225" s="10"/>
      <c r="BA225" s="10"/>
      <c r="BB225" s="10"/>
      <c r="BC225" s="10"/>
      <c r="BD225" s="10"/>
      <c r="BE225" s="46" t="str">
        <f t="shared" si="1562"/>
        <v/>
      </c>
      <c r="BF225" s="12"/>
      <c r="BG225" s="12"/>
      <c r="BH225" s="12"/>
      <c r="BI225" s="12"/>
      <c r="BJ225" s="12"/>
      <c r="BK225" s="12"/>
      <c r="BL225" s="12"/>
      <c r="BM225" s="46" t="str">
        <f t="shared" si="1563"/>
        <v/>
      </c>
      <c r="BN225" s="26">
        <f t="shared" si="1564"/>
        <v>0</v>
      </c>
      <c r="BO225" s="50" t="str">
        <f t="shared" si="1565"/>
        <v>Average</v>
      </c>
      <c r="BP225" s="20" t="str">
        <f t="shared" si="1567"/>
        <v/>
      </c>
      <c r="BQ225" s="20" t="str">
        <f t="shared" si="1566"/>
        <v/>
      </c>
      <c r="BR225" s="4"/>
      <c r="BS225" s="4"/>
      <c r="BT225" s="4"/>
      <c r="BU225" s="4"/>
      <c r="BV225" s="4"/>
      <c r="BW225" s="4"/>
    </row>
    <row r="226" spans="1:75" x14ac:dyDescent="0.25">
      <c r="A226" s="261"/>
      <c r="B226" s="257"/>
      <c r="C226" s="257"/>
      <c r="D226" s="52">
        <v>5</v>
      </c>
      <c r="E226" s="61"/>
      <c r="F226" s="63"/>
      <c r="G226" s="63"/>
      <c r="H226" s="63"/>
      <c r="I226" s="63"/>
      <c r="J226" s="63"/>
      <c r="K226" s="14"/>
      <c r="L226" s="14"/>
      <c r="M226" s="14"/>
      <c r="N226" s="14"/>
      <c r="O226" s="14"/>
      <c r="P226" s="14"/>
      <c r="Q226" s="14"/>
      <c r="R226" s="52"/>
      <c r="S226" s="52"/>
      <c r="T226" s="52"/>
      <c r="U226" s="52"/>
      <c r="V226" s="52"/>
      <c r="W226" s="52"/>
      <c r="X226" s="52"/>
      <c r="Y226" s="46" t="str">
        <f t="shared" si="1559"/>
        <v/>
      </c>
      <c r="Z226" s="61"/>
      <c r="AA226" s="63"/>
      <c r="AB226" s="63"/>
      <c r="AC226" s="63"/>
      <c r="AD226" s="63"/>
      <c r="AE226" s="63"/>
      <c r="AF226" s="66"/>
      <c r="AG226" s="46" t="str">
        <f t="shared" si="1632"/>
        <v/>
      </c>
      <c r="AH226" s="61"/>
      <c r="AI226" s="63"/>
      <c r="AJ226" s="63"/>
      <c r="AK226" s="63"/>
      <c r="AL226" s="63"/>
      <c r="AM226" s="63"/>
      <c r="AN226" s="66"/>
      <c r="AO226" s="46" t="str">
        <f t="shared" si="1560"/>
        <v/>
      </c>
      <c r="AP226" s="8"/>
      <c r="AQ226" s="8"/>
      <c r="AR226" s="8"/>
      <c r="AS226" s="8"/>
      <c r="AT226" s="8"/>
      <c r="AU226" s="8"/>
      <c r="AV226" s="8"/>
      <c r="AW226" s="46" t="str">
        <f t="shared" si="1561"/>
        <v/>
      </c>
      <c r="AX226" s="10"/>
      <c r="AY226" s="10"/>
      <c r="AZ226" s="10"/>
      <c r="BA226" s="10"/>
      <c r="BB226" s="10"/>
      <c r="BC226" s="10"/>
      <c r="BD226" s="10"/>
      <c r="BE226" s="46" t="str">
        <f t="shared" si="1562"/>
        <v/>
      </c>
      <c r="BF226" s="12"/>
      <c r="BG226" s="12"/>
      <c r="BH226" s="12"/>
      <c r="BI226" s="12"/>
      <c r="BJ226" s="12"/>
      <c r="BK226" s="12"/>
      <c r="BL226" s="12"/>
      <c r="BM226" s="46" t="str">
        <f t="shared" si="1563"/>
        <v/>
      </c>
      <c r="BN226" s="26">
        <f t="shared" si="1564"/>
        <v>0</v>
      </c>
      <c r="BO226" s="50" t="str">
        <f t="shared" si="1565"/>
        <v>Average</v>
      </c>
      <c r="BP226" s="20" t="str">
        <f t="shared" si="1567"/>
        <v/>
      </c>
      <c r="BQ226" s="20" t="str">
        <f t="shared" si="1566"/>
        <v/>
      </c>
      <c r="BR226" s="4"/>
      <c r="BS226" s="4"/>
      <c r="BT226" s="4"/>
      <c r="BU226" s="4"/>
      <c r="BV226" s="4"/>
      <c r="BW226" s="4"/>
    </row>
    <row r="227" spans="1:75" x14ac:dyDescent="0.25">
      <c r="A227" s="261"/>
      <c r="B227" s="257"/>
      <c r="C227" s="258"/>
      <c r="D227" s="50" t="s">
        <v>23</v>
      </c>
      <c r="E227" s="82" t="str">
        <f>IFERROR(AVERAGE(E222:E226),"")</f>
        <v/>
      </c>
      <c r="F227" s="82" t="str">
        <f t="shared" ref="F227" si="2275">IFERROR(AVERAGE(F222:F226),"")</f>
        <v/>
      </c>
      <c r="G227" s="82" t="str">
        <f t="shared" ref="G227" si="2276">IFERROR(AVERAGE(G222:G226),"")</f>
        <v/>
      </c>
      <c r="H227" s="82" t="str">
        <f t="shared" ref="H227" si="2277">IFERROR(AVERAGE(H222:H226),"")</f>
        <v/>
      </c>
      <c r="I227" s="82" t="str">
        <f t="shared" ref="I227" si="2278">IFERROR(AVERAGE(I222:I226),"")</f>
        <v/>
      </c>
      <c r="J227" s="82" t="str">
        <f t="shared" ref="J227" si="2279">IFERROR(AVERAGE(J222:J226),"")</f>
        <v/>
      </c>
      <c r="K227" s="82" t="str">
        <f t="shared" ref="K227" si="2280">IFERROR(AVERAGE(K222:K226),"")</f>
        <v/>
      </c>
      <c r="L227" s="82" t="str">
        <f t="shared" ref="L227" si="2281">IFERROR(AVERAGE(L222:L226),"")</f>
        <v/>
      </c>
      <c r="M227" s="82" t="str">
        <f t="shared" ref="M227" si="2282">IFERROR(AVERAGE(M222:M226),"")</f>
        <v/>
      </c>
      <c r="N227" s="82" t="str">
        <f t="shared" ref="N227" si="2283">IFERROR(AVERAGE(N222:N226),"")</f>
        <v/>
      </c>
      <c r="O227" s="82" t="str">
        <f t="shared" ref="O227" si="2284">IFERROR(AVERAGE(O222:O226),"")</f>
        <v/>
      </c>
      <c r="P227" s="82" t="str">
        <f t="shared" ref="P227" si="2285">IFERROR(AVERAGE(P222:P226),"")</f>
        <v/>
      </c>
      <c r="Q227" s="82" t="str">
        <f t="shared" ref="Q227" si="2286">IFERROR(AVERAGE(Q222:Q226),"")</f>
        <v/>
      </c>
      <c r="R227" s="82" t="str">
        <f t="shared" ref="R227" si="2287">IFERROR(AVERAGE(R222:R226),"")</f>
        <v/>
      </c>
      <c r="S227" s="82" t="str">
        <f t="shared" ref="S227" si="2288">IFERROR(AVERAGE(S222:S226),"")</f>
        <v/>
      </c>
      <c r="T227" s="82" t="str">
        <f t="shared" ref="T227" si="2289">IFERROR(AVERAGE(T222:T226),"")</f>
        <v/>
      </c>
      <c r="U227" s="82" t="str">
        <f t="shared" ref="U227" si="2290">IFERROR(AVERAGE(U222:U226),"")</f>
        <v/>
      </c>
      <c r="V227" s="82" t="str">
        <f t="shared" ref="V227" si="2291">IFERROR(AVERAGE(V222:V226),"")</f>
        <v/>
      </c>
      <c r="W227" s="82" t="str">
        <f t="shared" ref="W227" si="2292">IFERROR(AVERAGE(W222:W226),"")</f>
        <v/>
      </c>
      <c r="X227" s="82" t="str">
        <f t="shared" ref="X227" si="2293">IFERROR(AVERAGE(X222:X226),"")</f>
        <v/>
      </c>
      <c r="Y227" s="82" t="str">
        <f t="shared" ref="Y227" si="2294">IFERROR(AVERAGE(Y222:Y226),"")</f>
        <v/>
      </c>
      <c r="Z227" s="82" t="str">
        <f t="shared" ref="Z227" si="2295">IFERROR(AVERAGE(Z222:Z226),"")</f>
        <v/>
      </c>
      <c r="AA227" s="82" t="str">
        <f t="shared" ref="AA227" si="2296">IFERROR(AVERAGE(AA222:AA226),"")</f>
        <v/>
      </c>
      <c r="AB227" s="82" t="str">
        <f t="shared" ref="AB227" si="2297">IFERROR(AVERAGE(AB222:AB226),"")</f>
        <v/>
      </c>
      <c r="AC227" s="82" t="str">
        <f t="shared" ref="AC227" si="2298">IFERROR(AVERAGE(AC222:AC226),"")</f>
        <v/>
      </c>
      <c r="AD227" s="82" t="str">
        <f t="shared" ref="AD227" si="2299">IFERROR(AVERAGE(AD222:AD226),"")</f>
        <v/>
      </c>
      <c r="AE227" s="82" t="str">
        <f t="shared" ref="AE227" si="2300">IFERROR(AVERAGE(AE222:AE226),"")</f>
        <v/>
      </c>
      <c r="AF227" s="82" t="str">
        <f t="shared" ref="AF227" si="2301">IFERROR(AVERAGE(AF222:AF226),"")</f>
        <v/>
      </c>
      <c r="AG227" s="82" t="str">
        <f t="shared" ref="AG227" si="2302">IFERROR(AVERAGE(AG222:AG226),"")</f>
        <v/>
      </c>
      <c r="AH227" s="82" t="str">
        <f t="shared" ref="AH227" si="2303">IFERROR(AVERAGE(AH222:AH226),"")</f>
        <v/>
      </c>
      <c r="AI227" s="82" t="str">
        <f t="shared" ref="AI227" si="2304">IFERROR(AVERAGE(AI222:AI226),"")</f>
        <v/>
      </c>
      <c r="AJ227" s="82" t="str">
        <f t="shared" ref="AJ227" si="2305">IFERROR(AVERAGE(AJ222:AJ226),"")</f>
        <v/>
      </c>
      <c r="AK227" s="82" t="str">
        <f t="shared" ref="AK227" si="2306">IFERROR(AVERAGE(AK222:AK226),"")</f>
        <v/>
      </c>
      <c r="AL227" s="82" t="str">
        <f t="shared" ref="AL227" si="2307">IFERROR(AVERAGE(AL222:AL226),"")</f>
        <v/>
      </c>
      <c r="AM227" s="82" t="str">
        <f t="shared" ref="AM227" si="2308">IFERROR(AVERAGE(AM222:AM226),"")</f>
        <v/>
      </c>
      <c r="AN227" s="82" t="str">
        <f t="shared" ref="AN227" si="2309">IFERROR(AVERAGE(AN222:AN226),"")</f>
        <v/>
      </c>
      <c r="AO227" s="82" t="str">
        <f t="shared" ref="AO227" si="2310">IFERROR(AVERAGE(AO222:AO226),"")</f>
        <v/>
      </c>
      <c r="AP227" s="82" t="str">
        <f t="shared" ref="AP227" si="2311">IFERROR(AVERAGE(AP222:AP226),"")</f>
        <v/>
      </c>
      <c r="AQ227" s="82" t="str">
        <f t="shared" ref="AQ227" si="2312">IFERROR(AVERAGE(AQ222:AQ226),"")</f>
        <v/>
      </c>
      <c r="AR227" s="82" t="str">
        <f t="shared" ref="AR227" si="2313">IFERROR(AVERAGE(AR222:AR226),"")</f>
        <v/>
      </c>
      <c r="AS227" s="82" t="str">
        <f t="shared" ref="AS227" si="2314">IFERROR(AVERAGE(AS222:AS226),"")</f>
        <v/>
      </c>
      <c r="AT227" s="82" t="str">
        <f t="shared" ref="AT227" si="2315">IFERROR(AVERAGE(AT222:AT226),"")</f>
        <v/>
      </c>
      <c r="AU227" s="82" t="str">
        <f t="shared" ref="AU227" si="2316">IFERROR(AVERAGE(AU222:AU226),"")</f>
        <v/>
      </c>
      <c r="AV227" s="82" t="str">
        <f t="shared" ref="AV227" si="2317">IFERROR(AVERAGE(AV222:AV226),"")</f>
        <v/>
      </c>
      <c r="AW227" s="82" t="str">
        <f t="shared" ref="AW227" si="2318">IFERROR(AVERAGE(AW222:AW226),"")</f>
        <v/>
      </c>
      <c r="AX227" s="82" t="str">
        <f t="shared" ref="AX227" si="2319">IFERROR(AVERAGE(AX222:AX226),"")</f>
        <v/>
      </c>
      <c r="AY227" s="82" t="str">
        <f t="shared" ref="AY227" si="2320">IFERROR(AVERAGE(AY222:AY226),"")</f>
        <v/>
      </c>
      <c r="AZ227" s="82" t="str">
        <f t="shared" ref="AZ227" si="2321">IFERROR(AVERAGE(AZ222:AZ226),"")</f>
        <v/>
      </c>
      <c r="BA227" s="82" t="str">
        <f t="shared" ref="BA227" si="2322">IFERROR(AVERAGE(BA222:BA226),"")</f>
        <v/>
      </c>
      <c r="BB227" s="82" t="str">
        <f t="shared" ref="BB227" si="2323">IFERROR(AVERAGE(BB222:BB226),"")</f>
        <v/>
      </c>
      <c r="BC227" s="82" t="str">
        <f t="shared" ref="BC227" si="2324">IFERROR(AVERAGE(BC222:BC226),"")</f>
        <v/>
      </c>
      <c r="BD227" s="82" t="str">
        <f t="shared" ref="BD227" si="2325">IFERROR(AVERAGE(BD222:BD226),"")</f>
        <v/>
      </c>
      <c r="BE227" s="82" t="str">
        <f t="shared" ref="BE227" si="2326">IFERROR(AVERAGE(BE222:BE226),"")</f>
        <v/>
      </c>
      <c r="BF227" s="82" t="str">
        <f t="shared" ref="BF227" si="2327">IFERROR(AVERAGE(BF222:BF226),"")</f>
        <v/>
      </c>
      <c r="BG227" s="82" t="str">
        <f t="shared" ref="BG227" si="2328">IFERROR(AVERAGE(BG222:BG226),"")</f>
        <v/>
      </c>
      <c r="BH227" s="82" t="str">
        <f t="shared" ref="BH227" si="2329">IFERROR(AVERAGE(BH222:BH226),"")</f>
        <v/>
      </c>
      <c r="BI227" s="82" t="str">
        <f t="shared" ref="BI227" si="2330">IFERROR(AVERAGE(BI222:BI226),"")</f>
        <v/>
      </c>
      <c r="BJ227" s="82" t="str">
        <f t="shared" ref="BJ227" si="2331">IFERROR(AVERAGE(BJ222:BJ226),"")</f>
        <v/>
      </c>
      <c r="BK227" s="82" t="str">
        <f t="shared" ref="BK227" si="2332">IFERROR(AVERAGE(BK222:BK226),"")</f>
        <v/>
      </c>
      <c r="BL227" s="82" t="str">
        <f t="shared" ref="BL227" si="2333">IFERROR(AVERAGE(BL222:BL226),"")</f>
        <v/>
      </c>
      <c r="BM227" s="82" t="str">
        <f t="shared" ref="BM227" si="2334">IFERROR(AVERAGE(BM222:BM226),"")</f>
        <v/>
      </c>
      <c r="BN227" s="82">
        <f t="shared" ref="BN227" si="2335">IFERROR(AVERAGE(BN222:BN226),"")</f>
        <v>0</v>
      </c>
      <c r="BO227" s="82" t="str">
        <f t="shared" ref="BO227" si="2336">IFERROR(AVERAGE(BO222:BO226),"")</f>
        <v/>
      </c>
      <c r="BP227" s="82" t="str">
        <f t="shared" ref="BP227" si="2337">IFERROR(AVERAGE(BP222:BP226),"")</f>
        <v/>
      </c>
      <c r="BQ227" s="82" t="str">
        <f t="shared" ref="BQ227" si="2338">IFERROR(AVERAGE(BQ222:BQ226),"")</f>
        <v/>
      </c>
      <c r="BR227" s="2"/>
      <c r="BS227" s="2"/>
      <c r="BT227" s="2"/>
      <c r="BU227" s="2"/>
      <c r="BV227" s="2"/>
      <c r="BW227" s="2"/>
    </row>
    <row r="228" spans="1:75" x14ac:dyDescent="0.25">
      <c r="A228" s="261"/>
      <c r="B228" s="257"/>
      <c r="C228" s="256">
        <v>10</v>
      </c>
      <c r="D228" s="52">
        <v>1</v>
      </c>
      <c r="E228" s="61"/>
      <c r="F228" s="63"/>
      <c r="G228" s="63"/>
      <c r="H228" s="63"/>
      <c r="I228" s="63"/>
      <c r="J228" s="63"/>
      <c r="K228" s="14"/>
      <c r="L228" s="14"/>
      <c r="M228" s="14"/>
      <c r="N228" s="14"/>
      <c r="O228" s="14"/>
      <c r="P228" s="14"/>
      <c r="Q228" s="14"/>
      <c r="R228" s="52"/>
      <c r="S228" s="52"/>
      <c r="T228" s="52"/>
      <c r="U228" s="52"/>
      <c r="V228" s="52"/>
      <c r="W228" s="52"/>
      <c r="X228" s="52"/>
      <c r="Y228" s="46" t="str">
        <f t="shared" si="1559"/>
        <v/>
      </c>
      <c r="Z228" s="61"/>
      <c r="AA228" s="63"/>
      <c r="AB228" s="63"/>
      <c r="AC228" s="63"/>
      <c r="AD228" s="63"/>
      <c r="AE228" s="63"/>
      <c r="AF228" s="66"/>
      <c r="AG228" s="46" t="str">
        <f t="shared" si="1632"/>
        <v/>
      </c>
      <c r="AH228" s="61"/>
      <c r="AI228" s="63"/>
      <c r="AJ228" s="63"/>
      <c r="AK228" s="63"/>
      <c r="AL228" s="63"/>
      <c r="AM228" s="63"/>
      <c r="AN228" s="66"/>
      <c r="AO228" s="46" t="str">
        <f t="shared" si="1560"/>
        <v/>
      </c>
      <c r="AP228" s="8"/>
      <c r="AQ228" s="8"/>
      <c r="AR228" s="8"/>
      <c r="AS228" s="8"/>
      <c r="AT228" s="8"/>
      <c r="AU228" s="8"/>
      <c r="AV228" s="8"/>
      <c r="AW228" s="46" t="str">
        <f t="shared" si="1561"/>
        <v/>
      </c>
      <c r="AX228" s="10"/>
      <c r="AY228" s="10"/>
      <c r="AZ228" s="10"/>
      <c r="BA228" s="10"/>
      <c r="BB228" s="10"/>
      <c r="BC228" s="10"/>
      <c r="BD228" s="10"/>
      <c r="BE228" s="46" t="str">
        <f t="shared" si="1562"/>
        <v/>
      </c>
      <c r="BF228" s="12"/>
      <c r="BG228" s="12"/>
      <c r="BH228" s="12"/>
      <c r="BI228" s="12"/>
      <c r="BJ228" s="12"/>
      <c r="BK228" s="12"/>
      <c r="BL228" s="12"/>
      <c r="BM228" s="46" t="str">
        <f t="shared" si="1563"/>
        <v/>
      </c>
      <c r="BN228" s="26">
        <f t="shared" si="1564"/>
        <v>0</v>
      </c>
      <c r="BO228" s="50" t="str">
        <f t="shared" si="1565"/>
        <v>Average</v>
      </c>
      <c r="BP228" s="20" t="str">
        <f t="shared" si="1567"/>
        <v/>
      </c>
      <c r="BQ228" s="20" t="str">
        <f t="shared" si="1566"/>
        <v/>
      </c>
      <c r="BR228" s="4"/>
      <c r="BS228" s="4"/>
      <c r="BT228" s="4"/>
      <c r="BU228" s="4"/>
      <c r="BV228" s="4"/>
      <c r="BW228" s="4"/>
    </row>
    <row r="229" spans="1:75" x14ac:dyDescent="0.25">
      <c r="A229" s="261"/>
      <c r="B229" s="257"/>
      <c r="C229" s="257"/>
      <c r="D229" s="52">
        <v>2</v>
      </c>
      <c r="E229" s="62"/>
      <c r="F229" s="64"/>
      <c r="G229" s="64"/>
      <c r="H229" s="64"/>
      <c r="I229" s="64"/>
      <c r="J229" s="64"/>
      <c r="K229" s="14"/>
      <c r="L229" s="14"/>
      <c r="M229" s="14"/>
      <c r="N229" s="14"/>
      <c r="O229" s="14"/>
      <c r="P229" s="14"/>
      <c r="Q229" s="14"/>
      <c r="R229" s="52"/>
      <c r="S229" s="52"/>
      <c r="T229" s="52"/>
      <c r="U229" s="52"/>
      <c r="V229" s="52"/>
      <c r="W229" s="52"/>
      <c r="X229" s="52"/>
      <c r="Y229" s="46" t="str">
        <f t="shared" si="1559"/>
        <v/>
      </c>
      <c r="Z229" s="62"/>
      <c r="AA229" s="64"/>
      <c r="AB229" s="64"/>
      <c r="AC229" s="64"/>
      <c r="AD229" s="64"/>
      <c r="AE229" s="64"/>
      <c r="AF229" s="67"/>
      <c r="AG229" s="46" t="str">
        <f t="shared" si="1632"/>
        <v/>
      </c>
      <c r="AH229" s="62"/>
      <c r="AI229" s="64"/>
      <c r="AJ229" s="64"/>
      <c r="AK229" s="64"/>
      <c r="AL229" s="64"/>
      <c r="AM229" s="64"/>
      <c r="AN229" s="67"/>
      <c r="AO229" s="46" t="str">
        <f t="shared" si="1560"/>
        <v/>
      </c>
      <c r="AP229" s="8"/>
      <c r="AQ229" s="8"/>
      <c r="AR229" s="8"/>
      <c r="AS229" s="8"/>
      <c r="AT229" s="8"/>
      <c r="AU229" s="8"/>
      <c r="AV229" s="8"/>
      <c r="AW229" s="46" t="str">
        <f t="shared" si="1561"/>
        <v/>
      </c>
      <c r="AX229" s="10"/>
      <c r="AY229" s="10"/>
      <c r="AZ229" s="10"/>
      <c r="BA229" s="10"/>
      <c r="BB229" s="10"/>
      <c r="BC229" s="10"/>
      <c r="BD229" s="10"/>
      <c r="BE229" s="46" t="str">
        <f t="shared" si="1562"/>
        <v/>
      </c>
      <c r="BF229" s="12"/>
      <c r="BG229" s="12"/>
      <c r="BH229" s="12"/>
      <c r="BI229" s="12"/>
      <c r="BJ229" s="12"/>
      <c r="BK229" s="12"/>
      <c r="BL229" s="12"/>
      <c r="BM229" s="46" t="str">
        <f t="shared" si="1563"/>
        <v/>
      </c>
      <c r="BN229" s="26">
        <f t="shared" si="1564"/>
        <v>0</v>
      </c>
      <c r="BO229" s="50" t="str">
        <f t="shared" si="1565"/>
        <v>Average</v>
      </c>
      <c r="BP229" s="20" t="str">
        <f t="shared" si="1567"/>
        <v/>
      </c>
      <c r="BQ229" s="20" t="str">
        <f t="shared" si="1566"/>
        <v/>
      </c>
      <c r="BR229" s="4"/>
      <c r="BS229" s="4"/>
      <c r="BT229" s="4"/>
      <c r="BU229" s="4"/>
      <c r="BV229" s="4"/>
      <c r="BW229" s="4"/>
    </row>
    <row r="230" spans="1:75" x14ac:dyDescent="0.25">
      <c r="A230" s="261"/>
      <c r="B230" s="257"/>
      <c r="C230" s="257"/>
      <c r="D230" s="52">
        <v>3</v>
      </c>
      <c r="E230" s="61"/>
      <c r="F230" s="63"/>
      <c r="G230" s="63"/>
      <c r="H230" s="63"/>
      <c r="I230" s="63"/>
      <c r="J230" s="63"/>
      <c r="K230" s="14"/>
      <c r="L230" s="14"/>
      <c r="M230" s="14"/>
      <c r="N230" s="14"/>
      <c r="O230" s="14"/>
      <c r="P230" s="14"/>
      <c r="Q230" s="14"/>
      <c r="R230" s="52"/>
      <c r="S230" s="52"/>
      <c r="T230" s="52"/>
      <c r="U230" s="52"/>
      <c r="V230" s="52"/>
      <c r="W230" s="52"/>
      <c r="X230" s="52"/>
      <c r="Y230" s="46" t="str">
        <f t="shared" si="1559"/>
        <v/>
      </c>
      <c r="Z230" s="61"/>
      <c r="AA230" s="63"/>
      <c r="AB230" s="63"/>
      <c r="AC230" s="63"/>
      <c r="AD230" s="63"/>
      <c r="AE230" s="63"/>
      <c r="AF230" s="66"/>
      <c r="AG230" s="46" t="str">
        <f t="shared" si="1632"/>
        <v/>
      </c>
      <c r="AH230" s="61"/>
      <c r="AI230" s="63"/>
      <c r="AJ230" s="63"/>
      <c r="AK230" s="63"/>
      <c r="AL230" s="63"/>
      <c r="AM230" s="63"/>
      <c r="AN230" s="66"/>
      <c r="AO230" s="46" t="str">
        <f t="shared" si="1560"/>
        <v/>
      </c>
      <c r="AP230" s="8"/>
      <c r="AQ230" s="8"/>
      <c r="AR230" s="8"/>
      <c r="AS230" s="8"/>
      <c r="AT230" s="8"/>
      <c r="AU230" s="8"/>
      <c r="AV230" s="8"/>
      <c r="AW230" s="46" t="str">
        <f t="shared" si="1561"/>
        <v/>
      </c>
      <c r="AX230" s="10"/>
      <c r="AY230" s="10"/>
      <c r="AZ230" s="10"/>
      <c r="BA230" s="10"/>
      <c r="BB230" s="10"/>
      <c r="BC230" s="10"/>
      <c r="BD230" s="10"/>
      <c r="BE230" s="46" t="str">
        <f t="shared" si="1562"/>
        <v/>
      </c>
      <c r="BF230" s="12"/>
      <c r="BG230" s="12"/>
      <c r="BH230" s="12"/>
      <c r="BI230" s="12"/>
      <c r="BJ230" s="12"/>
      <c r="BK230" s="12"/>
      <c r="BL230" s="12"/>
      <c r="BM230" s="46" t="str">
        <f t="shared" si="1563"/>
        <v/>
      </c>
      <c r="BN230" s="26">
        <f t="shared" si="1564"/>
        <v>0</v>
      </c>
      <c r="BO230" s="50" t="str">
        <f t="shared" si="1565"/>
        <v>Average</v>
      </c>
      <c r="BP230" s="20" t="str">
        <f t="shared" si="1567"/>
        <v/>
      </c>
      <c r="BQ230" s="20" t="str">
        <f t="shared" si="1566"/>
        <v/>
      </c>
      <c r="BR230" s="4"/>
      <c r="BS230" s="4"/>
      <c r="BT230" s="4"/>
      <c r="BU230" s="4"/>
      <c r="BV230" s="4"/>
      <c r="BW230" s="4"/>
    </row>
    <row r="231" spans="1:75" x14ac:dyDescent="0.25">
      <c r="A231" s="261"/>
      <c r="B231" s="257"/>
      <c r="C231" s="257"/>
      <c r="D231" s="52">
        <v>4</v>
      </c>
      <c r="E231" s="62"/>
      <c r="F231" s="64"/>
      <c r="G231" s="64"/>
      <c r="H231" s="64"/>
      <c r="I231" s="64"/>
      <c r="J231" s="64"/>
      <c r="K231" s="14"/>
      <c r="L231" s="14"/>
      <c r="M231" s="14"/>
      <c r="N231" s="14"/>
      <c r="O231" s="14"/>
      <c r="P231" s="14"/>
      <c r="Q231" s="14"/>
      <c r="R231" s="52"/>
      <c r="S231" s="52"/>
      <c r="T231" s="52"/>
      <c r="U231" s="52"/>
      <c r="V231" s="52"/>
      <c r="W231" s="52"/>
      <c r="X231" s="52"/>
      <c r="Y231" s="46" t="str">
        <f t="shared" si="1559"/>
        <v/>
      </c>
      <c r="Z231" s="62"/>
      <c r="AA231" s="64"/>
      <c r="AB231" s="64"/>
      <c r="AC231" s="64"/>
      <c r="AD231" s="64"/>
      <c r="AE231" s="64"/>
      <c r="AF231" s="67"/>
      <c r="AG231" s="46" t="str">
        <f t="shared" si="1632"/>
        <v/>
      </c>
      <c r="AH231" s="62"/>
      <c r="AI231" s="64"/>
      <c r="AJ231" s="64"/>
      <c r="AK231" s="64"/>
      <c r="AL231" s="64"/>
      <c r="AM231" s="64"/>
      <c r="AN231" s="67"/>
      <c r="AO231" s="46" t="str">
        <f t="shared" si="1560"/>
        <v/>
      </c>
      <c r="AP231" s="8"/>
      <c r="AQ231" s="8"/>
      <c r="AR231" s="8"/>
      <c r="AS231" s="8"/>
      <c r="AT231" s="8"/>
      <c r="AU231" s="8"/>
      <c r="AV231" s="8"/>
      <c r="AW231" s="46" t="str">
        <f t="shared" si="1561"/>
        <v/>
      </c>
      <c r="AX231" s="10"/>
      <c r="AY231" s="10"/>
      <c r="AZ231" s="10"/>
      <c r="BA231" s="10"/>
      <c r="BB231" s="10"/>
      <c r="BC231" s="10"/>
      <c r="BD231" s="10"/>
      <c r="BE231" s="46" t="str">
        <f t="shared" si="1562"/>
        <v/>
      </c>
      <c r="BF231" s="12"/>
      <c r="BG231" s="12"/>
      <c r="BH231" s="12"/>
      <c r="BI231" s="12"/>
      <c r="BJ231" s="12"/>
      <c r="BK231" s="12"/>
      <c r="BL231" s="12"/>
      <c r="BM231" s="46" t="str">
        <f t="shared" si="1563"/>
        <v/>
      </c>
      <c r="BN231" s="26">
        <f t="shared" si="1564"/>
        <v>0</v>
      </c>
      <c r="BO231" s="50" t="str">
        <f t="shared" si="1565"/>
        <v>Average</v>
      </c>
      <c r="BP231" s="20" t="str">
        <f t="shared" si="1567"/>
        <v/>
      </c>
      <c r="BQ231" s="20" t="str">
        <f t="shared" si="1566"/>
        <v/>
      </c>
      <c r="BR231" s="4"/>
      <c r="BS231" s="4"/>
      <c r="BT231" s="4"/>
      <c r="BU231" s="4"/>
      <c r="BV231" s="4"/>
      <c r="BW231" s="4"/>
    </row>
    <row r="232" spans="1:75" x14ac:dyDescent="0.25">
      <c r="A232" s="261"/>
      <c r="B232" s="257"/>
      <c r="C232" s="257"/>
      <c r="D232" s="52">
        <v>5</v>
      </c>
      <c r="E232" s="61"/>
      <c r="F232" s="63"/>
      <c r="G232" s="63"/>
      <c r="H232" s="63"/>
      <c r="I232" s="63"/>
      <c r="J232" s="63"/>
      <c r="K232" s="14"/>
      <c r="L232" s="14"/>
      <c r="M232" s="14"/>
      <c r="N232" s="14"/>
      <c r="O232" s="14"/>
      <c r="P232" s="14"/>
      <c r="Q232" s="14"/>
      <c r="R232" s="52"/>
      <c r="S232" s="52"/>
      <c r="T232" s="52"/>
      <c r="U232" s="52"/>
      <c r="V232" s="52"/>
      <c r="W232" s="52"/>
      <c r="X232" s="52"/>
      <c r="Y232" s="46" t="str">
        <f t="shared" si="1559"/>
        <v/>
      </c>
      <c r="Z232" s="61"/>
      <c r="AA232" s="63"/>
      <c r="AB232" s="63"/>
      <c r="AC232" s="63"/>
      <c r="AD232" s="63"/>
      <c r="AE232" s="63"/>
      <c r="AF232" s="66"/>
      <c r="AG232" s="46" t="str">
        <f t="shared" si="1632"/>
        <v/>
      </c>
      <c r="AH232" s="61"/>
      <c r="AI232" s="63"/>
      <c r="AJ232" s="63"/>
      <c r="AK232" s="63"/>
      <c r="AL232" s="63"/>
      <c r="AM232" s="63"/>
      <c r="AN232" s="66"/>
      <c r="AO232" s="46" t="str">
        <f t="shared" si="1560"/>
        <v/>
      </c>
      <c r="AP232" s="8"/>
      <c r="AQ232" s="8"/>
      <c r="AR232" s="8"/>
      <c r="AS232" s="8"/>
      <c r="AT232" s="8"/>
      <c r="AU232" s="8"/>
      <c r="AV232" s="8"/>
      <c r="AW232" s="46" t="str">
        <f t="shared" si="1561"/>
        <v/>
      </c>
      <c r="AX232" s="10"/>
      <c r="AY232" s="10"/>
      <c r="AZ232" s="10"/>
      <c r="BA232" s="10"/>
      <c r="BB232" s="10"/>
      <c r="BC232" s="10"/>
      <c r="BD232" s="10"/>
      <c r="BE232" s="46" t="str">
        <f t="shared" si="1562"/>
        <v/>
      </c>
      <c r="BF232" s="12"/>
      <c r="BG232" s="12"/>
      <c r="BH232" s="12"/>
      <c r="BI232" s="12"/>
      <c r="BJ232" s="12"/>
      <c r="BK232" s="12"/>
      <c r="BL232" s="12"/>
      <c r="BM232" s="46" t="str">
        <f t="shared" si="1563"/>
        <v/>
      </c>
      <c r="BN232" s="26">
        <f t="shared" si="1564"/>
        <v>0</v>
      </c>
      <c r="BO232" s="50" t="str">
        <f t="shared" si="1565"/>
        <v>Average</v>
      </c>
      <c r="BP232" s="20" t="str">
        <f t="shared" si="1567"/>
        <v/>
      </c>
      <c r="BQ232" s="20" t="str">
        <f t="shared" si="1566"/>
        <v/>
      </c>
      <c r="BR232" s="4"/>
      <c r="BS232" s="4"/>
      <c r="BT232" s="4"/>
      <c r="BU232" s="4"/>
      <c r="BV232" s="4"/>
      <c r="BW232" s="4"/>
    </row>
    <row r="233" spans="1:75" x14ac:dyDescent="0.25">
      <c r="A233" s="261"/>
      <c r="B233" s="257"/>
      <c r="C233" s="258"/>
      <c r="D233" s="50" t="s">
        <v>23</v>
      </c>
      <c r="E233" s="82" t="str">
        <f>IFERROR(AVERAGE(E228:E232),"")</f>
        <v/>
      </c>
      <c r="F233" s="82" t="str">
        <f t="shared" ref="F233" si="2339">IFERROR(AVERAGE(F228:F232),"")</f>
        <v/>
      </c>
      <c r="G233" s="82" t="str">
        <f t="shared" ref="G233" si="2340">IFERROR(AVERAGE(G228:G232),"")</f>
        <v/>
      </c>
      <c r="H233" s="82" t="str">
        <f t="shared" ref="H233" si="2341">IFERROR(AVERAGE(H228:H232),"")</f>
        <v/>
      </c>
      <c r="I233" s="82" t="str">
        <f t="shared" ref="I233" si="2342">IFERROR(AVERAGE(I228:I232),"")</f>
        <v/>
      </c>
      <c r="J233" s="82" t="str">
        <f t="shared" ref="J233" si="2343">IFERROR(AVERAGE(J228:J232),"")</f>
        <v/>
      </c>
      <c r="K233" s="82" t="str">
        <f t="shared" ref="K233" si="2344">IFERROR(AVERAGE(K228:K232),"")</f>
        <v/>
      </c>
      <c r="L233" s="82" t="str">
        <f t="shared" ref="L233" si="2345">IFERROR(AVERAGE(L228:L232),"")</f>
        <v/>
      </c>
      <c r="M233" s="82" t="str">
        <f t="shared" ref="M233" si="2346">IFERROR(AVERAGE(M228:M232),"")</f>
        <v/>
      </c>
      <c r="N233" s="82" t="str">
        <f t="shared" ref="N233" si="2347">IFERROR(AVERAGE(N228:N232),"")</f>
        <v/>
      </c>
      <c r="O233" s="82" t="str">
        <f t="shared" ref="O233" si="2348">IFERROR(AVERAGE(O228:O232),"")</f>
        <v/>
      </c>
      <c r="P233" s="82" t="str">
        <f t="shared" ref="P233" si="2349">IFERROR(AVERAGE(P228:P232),"")</f>
        <v/>
      </c>
      <c r="Q233" s="82" t="str">
        <f t="shared" ref="Q233" si="2350">IFERROR(AVERAGE(Q228:Q232),"")</f>
        <v/>
      </c>
      <c r="R233" s="82" t="str">
        <f t="shared" ref="R233" si="2351">IFERROR(AVERAGE(R228:R232),"")</f>
        <v/>
      </c>
      <c r="S233" s="82" t="str">
        <f t="shared" ref="S233" si="2352">IFERROR(AVERAGE(S228:S232),"")</f>
        <v/>
      </c>
      <c r="T233" s="82" t="str">
        <f t="shared" ref="T233" si="2353">IFERROR(AVERAGE(T228:T232),"")</f>
        <v/>
      </c>
      <c r="U233" s="82" t="str">
        <f t="shared" ref="U233" si="2354">IFERROR(AVERAGE(U228:U232),"")</f>
        <v/>
      </c>
      <c r="V233" s="82" t="str">
        <f t="shared" ref="V233" si="2355">IFERROR(AVERAGE(V228:V232),"")</f>
        <v/>
      </c>
      <c r="W233" s="82" t="str">
        <f t="shared" ref="W233" si="2356">IFERROR(AVERAGE(W228:W232),"")</f>
        <v/>
      </c>
      <c r="X233" s="82" t="str">
        <f t="shared" ref="X233" si="2357">IFERROR(AVERAGE(X228:X232),"")</f>
        <v/>
      </c>
      <c r="Y233" s="82" t="str">
        <f t="shared" ref="Y233" si="2358">IFERROR(AVERAGE(Y228:Y232),"")</f>
        <v/>
      </c>
      <c r="Z233" s="82" t="str">
        <f t="shared" ref="Z233" si="2359">IFERROR(AVERAGE(Z228:Z232),"")</f>
        <v/>
      </c>
      <c r="AA233" s="82" t="str">
        <f t="shared" ref="AA233" si="2360">IFERROR(AVERAGE(AA228:AA232),"")</f>
        <v/>
      </c>
      <c r="AB233" s="82" t="str">
        <f t="shared" ref="AB233" si="2361">IFERROR(AVERAGE(AB228:AB232),"")</f>
        <v/>
      </c>
      <c r="AC233" s="82" t="str">
        <f t="shared" ref="AC233" si="2362">IFERROR(AVERAGE(AC228:AC232),"")</f>
        <v/>
      </c>
      <c r="AD233" s="82" t="str">
        <f t="shared" ref="AD233" si="2363">IFERROR(AVERAGE(AD228:AD232),"")</f>
        <v/>
      </c>
      <c r="AE233" s="82" t="str">
        <f t="shared" ref="AE233" si="2364">IFERROR(AVERAGE(AE228:AE232),"")</f>
        <v/>
      </c>
      <c r="AF233" s="82" t="str">
        <f t="shared" ref="AF233" si="2365">IFERROR(AVERAGE(AF228:AF232),"")</f>
        <v/>
      </c>
      <c r="AG233" s="82" t="str">
        <f t="shared" ref="AG233" si="2366">IFERROR(AVERAGE(AG228:AG232),"")</f>
        <v/>
      </c>
      <c r="AH233" s="82" t="str">
        <f t="shared" ref="AH233" si="2367">IFERROR(AVERAGE(AH228:AH232),"")</f>
        <v/>
      </c>
      <c r="AI233" s="82" t="str">
        <f t="shared" ref="AI233" si="2368">IFERROR(AVERAGE(AI228:AI232),"")</f>
        <v/>
      </c>
      <c r="AJ233" s="82" t="str">
        <f t="shared" ref="AJ233" si="2369">IFERROR(AVERAGE(AJ228:AJ232),"")</f>
        <v/>
      </c>
      <c r="AK233" s="82" t="str">
        <f t="shared" ref="AK233" si="2370">IFERROR(AVERAGE(AK228:AK232),"")</f>
        <v/>
      </c>
      <c r="AL233" s="82" t="str">
        <f t="shared" ref="AL233" si="2371">IFERROR(AVERAGE(AL228:AL232),"")</f>
        <v/>
      </c>
      <c r="AM233" s="82" t="str">
        <f t="shared" ref="AM233" si="2372">IFERROR(AVERAGE(AM228:AM232),"")</f>
        <v/>
      </c>
      <c r="AN233" s="82" t="str">
        <f t="shared" ref="AN233" si="2373">IFERROR(AVERAGE(AN228:AN232),"")</f>
        <v/>
      </c>
      <c r="AO233" s="82" t="str">
        <f t="shared" ref="AO233" si="2374">IFERROR(AVERAGE(AO228:AO232),"")</f>
        <v/>
      </c>
      <c r="AP233" s="82" t="str">
        <f t="shared" ref="AP233" si="2375">IFERROR(AVERAGE(AP228:AP232),"")</f>
        <v/>
      </c>
      <c r="AQ233" s="82" t="str">
        <f t="shared" ref="AQ233" si="2376">IFERROR(AVERAGE(AQ228:AQ232),"")</f>
        <v/>
      </c>
      <c r="AR233" s="82" t="str">
        <f t="shared" ref="AR233" si="2377">IFERROR(AVERAGE(AR228:AR232),"")</f>
        <v/>
      </c>
      <c r="AS233" s="82" t="str">
        <f t="shared" ref="AS233" si="2378">IFERROR(AVERAGE(AS228:AS232),"")</f>
        <v/>
      </c>
      <c r="AT233" s="82" t="str">
        <f t="shared" ref="AT233" si="2379">IFERROR(AVERAGE(AT228:AT232),"")</f>
        <v/>
      </c>
      <c r="AU233" s="82" t="str">
        <f t="shared" ref="AU233" si="2380">IFERROR(AVERAGE(AU228:AU232),"")</f>
        <v/>
      </c>
      <c r="AV233" s="82" t="str">
        <f t="shared" ref="AV233" si="2381">IFERROR(AVERAGE(AV228:AV232),"")</f>
        <v/>
      </c>
      <c r="AW233" s="82" t="str">
        <f t="shared" ref="AW233" si="2382">IFERROR(AVERAGE(AW228:AW232),"")</f>
        <v/>
      </c>
      <c r="AX233" s="82" t="str">
        <f t="shared" ref="AX233" si="2383">IFERROR(AVERAGE(AX228:AX232),"")</f>
        <v/>
      </c>
      <c r="AY233" s="82" t="str">
        <f t="shared" ref="AY233" si="2384">IFERROR(AVERAGE(AY228:AY232),"")</f>
        <v/>
      </c>
      <c r="AZ233" s="82" t="str">
        <f t="shared" ref="AZ233" si="2385">IFERROR(AVERAGE(AZ228:AZ232),"")</f>
        <v/>
      </c>
      <c r="BA233" s="82" t="str">
        <f t="shared" ref="BA233" si="2386">IFERROR(AVERAGE(BA228:BA232),"")</f>
        <v/>
      </c>
      <c r="BB233" s="82" t="str">
        <f t="shared" ref="BB233" si="2387">IFERROR(AVERAGE(BB228:BB232),"")</f>
        <v/>
      </c>
      <c r="BC233" s="82" t="str">
        <f t="shared" ref="BC233" si="2388">IFERROR(AVERAGE(BC228:BC232),"")</f>
        <v/>
      </c>
      <c r="BD233" s="82" t="str">
        <f t="shared" ref="BD233" si="2389">IFERROR(AVERAGE(BD228:BD232),"")</f>
        <v/>
      </c>
      <c r="BE233" s="82" t="str">
        <f t="shared" ref="BE233" si="2390">IFERROR(AVERAGE(BE228:BE232),"")</f>
        <v/>
      </c>
      <c r="BF233" s="82" t="str">
        <f t="shared" ref="BF233" si="2391">IFERROR(AVERAGE(BF228:BF232),"")</f>
        <v/>
      </c>
      <c r="BG233" s="82" t="str">
        <f t="shared" ref="BG233" si="2392">IFERROR(AVERAGE(BG228:BG232),"")</f>
        <v/>
      </c>
      <c r="BH233" s="82" t="str">
        <f t="shared" ref="BH233" si="2393">IFERROR(AVERAGE(BH228:BH232),"")</f>
        <v/>
      </c>
      <c r="BI233" s="82" t="str">
        <f t="shared" ref="BI233" si="2394">IFERROR(AVERAGE(BI228:BI232),"")</f>
        <v/>
      </c>
      <c r="BJ233" s="82" t="str">
        <f t="shared" ref="BJ233" si="2395">IFERROR(AVERAGE(BJ228:BJ232),"")</f>
        <v/>
      </c>
      <c r="BK233" s="82" t="str">
        <f t="shared" ref="BK233" si="2396">IFERROR(AVERAGE(BK228:BK232),"")</f>
        <v/>
      </c>
      <c r="BL233" s="82" t="str">
        <f t="shared" ref="BL233" si="2397">IFERROR(AVERAGE(BL228:BL232),"")</f>
        <v/>
      </c>
      <c r="BM233" s="82" t="str">
        <f t="shared" ref="BM233" si="2398">IFERROR(AVERAGE(BM228:BM232),"")</f>
        <v/>
      </c>
      <c r="BN233" s="82">
        <f t="shared" ref="BN233" si="2399">IFERROR(AVERAGE(BN228:BN232),"")</f>
        <v>0</v>
      </c>
      <c r="BO233" s="82" t="str">
        <f t="shared" ref="BO233" si="2400">IFERROR(AVERAGE(BO228:BO232),"")</f>
        <v/>
      </c>
      <c r="BP233" s="82" t="str">
        <f t="shared" ref="BP233" si="2401">IFERROR(AVERAGE(BP228:BP232),"")</f>
        <v/>
      </c>
      <c r="BQ233" s="82" t="str">
        <f t="shared" ref="BQ233" si="2402">IFERROR(AVERAGE(BQ228:BQ232),"")</f>
        <v/>
      </c>
      <c r="BR233" s="2"/>
      <c r="BS233" s="2"/>
      <c r="BT233" s="2"/>
      <c r="BU233" s="2"/>
      <c r="BV233" s="2"/>
      <c r="BW233" s="2"/>
    </row>
    <row r="234" spans="1:75" x14ac:dyDescent="0.25">
      <c r="A234" s="261"/>
      <c r="B234" s="257"/>
      <c r="C234" s="256">
        <v>15</v>
      </c>
      <c r="D234" s="52">
        <v>1</v>
      </c>
      <c r="E234" s="62"/>
      <c r="F234" s="64"/>
      <c r="G234" s="64"/>
      <c r="H234" s="64"/>
      <c r="I234" s="64"/>
      <c r="J234" s="64"/>
      <c r="K234" s="14"/>
      <c r="L234" s="14"/>
      <c r="M234" s="14"/>
      <c r="N234" s="14"/>
      <c r="O234" s="14"/>
      <c r="P234" s="14"/>
      <c r="Q234" s="14"/>
      <c r="R234" s="52"/>
      <c r="S234" s="52"/>
      <c r="T234" s="52"/>
      <c r="U234" s="52"/>
      <c r="V234" s="52"/>
      <c r="W234" s="52"/>
      <c r="X234" s="52"/>
      <c r="Y234" s="46" t="str">
        <f t="shared" si="1559"/>
        <v/>
      </c>
      <c r="Z234" s="62"/>
      <c r="AA234" s="64"/>
      <c r="AB234" s="64"/>
      <c r="AC234" s="64"/>
      <c r="AD234" s="64"/>
      <c r="AE234" s="64"/>
      <c r="AF234" s="67"/>
      <c r="AG234" s="46" t="str">
        <f t="shared" si="1632"/>
        <v/>
      </c>
      <c r="AH234" s="62"/>
      <c r="AI234" s="64"/>
      <c r="AJ234" s="64"/>
      <c r="AK234" s="64"/>
      <c r="AL234" s="64"/>
      <c r="AM234" s="64"/>
      <c r="AN234" s="67"/>
      <c r="AO234" s="46" t="str">
        <f t="shared" si="1560"/>
        <v/>
      </c>
      <c r="AP234" s="8"/>
      <c r="AQ234" s="8"/>
      <c r="AR234" s="8"/>
      <c r="AS234" s="8"/>
      <c r="AT234" s="8"/>
      <c r="AU234" s="8"/>
      <c r="AV234" s="8"/>
      <c r="AW234" s="46" t="str">
        <f t="shared" si="1561"/>
        <v/>
      </c>
      <c r="AX234" s="10"/>
      <c r="AY234" s="10"/>
      <c r="AZ234" s="10"/>
      <c r="BA234" s="10"/>
      <c r="BB234" s="10"/>
      <c r="BC234" s="10"/>
      <c r="BD234" s="10"/>
      <c r="BE234" s="46" t="str">
        <f t="shared" si="1562"/>
        <v/>
      </c>
      <c r="BF234" s="12"/>
      <c r="BG234" s="12"/>
      <c r="BH234" s="12"/>
      <c r="BI234" s="12"/>
      <c r="BJ234" s="12"/>
      <c r="BK234" s="12"/>
      <c r="BL234" s="12"/>
      <c r="BM234" s="46" t="str">
        <f t="shared" si="1563"/>
        <v/>
      </c>
      <c r="BN234" s="26">
        <f t="shared" si="1564"/>
        <v>0</v>
      </c>
      <c r="BO234" s="50" t="str">
        <f t="shared" si="1565"/>
        <v>Average</v>
      </c>
      <c r="BP234" s="20" t="str">
        <f t="shared" si="1567"/>
        <v/>
      </c>
      <c r="BQ234" s="20" t="str">
        <f t="shared" si="1566"/>
        <v/>
      </c>
      <c r="BR234" s="4"/>
      <c r="BS234" s="4"/>
      <c r="BT234" s="4"/>
      <c r="BU234" s="4"/>
      <c r="BV234" s="4"/>
      <c r="BW234" s="4"/>
    </row>
    <row r="235" spans="1:75" x14ac:dyDescent="0.25">
      <c r="A235" s="261"/>
      <c r="B235" s="257"/>
      <c r="C235" s="257"/>
      <c r="D235" s="52">
        <v>2</v>
      </c>
      <c r="E235" s="61"/>
      <c r="F235" s="63"/>
      <c r="G235" s="63"/>
      <c r="H235" s="63"/>
      <c r="I235" s="63"/>
      <c r="J235" s="63"/>
      <c r="K235" s="14"/>
      <c r="L235" s="14"/>
      <c r="M235" s="14"/>
      <c r="N235" s="14"/>
      <c r="O235" s="14"/>
      <c r="P235" s="14"/>
      <c r="Q235" s="14"/>
      <c r="R235" s="52"/>
      <c r="S235" s="52"/>
      <c r="T235" s="52"/>
      <c r="U235" s="52"/>
      <c r="V235" s="52"/>
      <c r="W235" s="52"/>
      <c r="X235" s="52"/>
      <c r="Y235" s="46" t="str">
        <f t="shared" ref="Y235:Y292" si="2403">IF(OR(ISBLANK(R235), ISBLANK(BN235)), "", 100*((R235-BN235)/BN235))</f>
        <v/>
      </c>
      <c r="Z235" s="61"/>
      <c r="AA235" s="63"/>
      <c r="AB235" s="63"/>
      <c r="AC235" s="63"/>
      <c r="AD235" s="63"/>
      <c r="AE235" s="63"/>
      <c r="AF235" s="66"/>
      <c r="AG235" s="46" t="str">
        <f t="shared" si="1632"/>
        <v/>
      </c>
      <c r="AH235" s="61"/>
      <c r="AI235" s="63"/>
      <c r="AJ235" s="63"/>
      <c r="AK235" s="63"/>
      <c r="AL235" s="63"/>
      <c r="AM235" s="63"/>
      <c r="AN235" s="66"/>
      <c r="AO235" s="46" t="str">
        <f t="shared" ref="AO235:AO292" si="2404">IF(OR(ISBLANK(AH235), ISBLANK(BN235)), "", 100*((AH235-BN235)/BN235))</f>
        <v/>
      </c>
      <c r="AP235" s="8"/>
      <c r="AQ235" s="8"/>
      <c r="AR235" s="8"/>
      <c r="AS235" s="8"/>
      <c r="AT235" s="8"/>
      <c r="AU235" s="8"/>
      <c r="AV235" s="8"/>
      <c r="AW235" s="46" t="str">
        <f t="shared" ref="AW235:AW292" si="2405">IF(OR(ISBLANK(AP235), ISBLANK(BN235)), "", 100*((AP235-BN235)/BN235))</f>
        <v/>
      </c>
      <c r="AX235" s="10"/>
      <c r="AY235" s="10"/>
      <c r="AZ235" s="10"/>
      <c r="BA235" s="10"/>
      <c r="BB235" s="10"/>
      <c r="BC235" s="10"/>
      <c r="BD235" s="10"/>
      <c r="BE235" s="46" t="str">
        <f t="shared" ref="BE235:BE292" si="2406">IF(OR(ISBLANK(AX235), ISBLANK(BN235)), "", 100*((AX235-BN235)/BN235))</f>
        <v/>
      </c>
      <c r="BF235" s="12"/>
      <c r="BG235" s="12"/>
      <c r="BH235" s="12"/>
      <c r="BI235" s="12"/>
      <c r="BJ235" s="12"/>
      <c r="BK235" s="12"/>
      <c r="BL235" s="12"/>
      <c r="BM235" s="46" t="str">
        <f t="shared" ref="BM235:BM292" si="2407">IF(OR(ISBLANK(BF235), ISBLANK(BV235)), "", 100*((BF235-BV235)/BV235))</f>
        <v/>
      </c>
      <c r="BN235" s="26">
        <f t="shared" si="1564"/>
        <v>0</v>
      </c>
      <c r="BO235" s="50" t="str">
        <f t="shared" si="1565"/>
        <v>Average</v>
      </c>
      <c r="BP235" s="20" t="str">
        <f t="shared" si="1567"/>
        <v/>
      </c>
      <c r="BQ235" s="20" t="str">
        <f t="shared" ref="BQ235:BQ292" si="2408">IF(OR(ISBLANK(Z235), ISBLANK(K235)), "", IFERROR(((Z235-K235)/K235)*100, ""))</f>
        <v/>
      </c>
      <c r="BR235" s="4"/>
      <c r="BS235" s="4"/>
      <c r="BT235" s="4"/>
      <c r="BU235" s="4"/>
      <c r="BV235" s="4"/>
      <c r="BW235" s="4"/>
    </row>
    <row r="236" spans="1:75" x14ac:dyDescent="0.25">
      <c r="A236" s="261"/>
      <c r="B236" s="257"/>
      <c r="C236" s="257"/>
      <c r="D236" s="52">
        <v>3</v>
      </c>
      <c r="E236" s="62"/>
      <c r="F236" s="64"/>
      <c r="G236" s="64"/>
      <c r="H236" s="64"/>
      <c r="I236" s="64"/>
      <c r="J236" s="64"/>
      <c r="K236" s="14"/>
      <c r="L236" s="14"/>
      <c r="M236" s="14"/>
      <c r="N236" s="14"/>
      <c r="O236" s="14"/>
      <c r="P236" s="14"/>
      <c r="Q236" s="14"/>
      <c r="R236" s="52"/>
      <c r="S236" s="52"/>
      <c r="T236" s="52"/>
      <c r="U236" s="52"/>
      <c r="V236" s="52"/>
      <c r="W236" s="52"/>
      <c r="X236" s="52"/>
      <c r="Y236" s="46" t="str">
        <f t="shared" si="2403"/>
        <v/>
      </c>
      <c r="Z236" s="62"/>
      <c r="AA236" s="64"/>
      <c r="AB236" s="64"/>
      <c r="AC236" s="64"/>
      <c r="AD236" s="64"/>
      <c r="AE236" s="64"/>
      <c r="AF236" s="67"/>
      <c r="AG236" s="46" t="str">
        <f t="shared" si="1632"/>
        <v/>
      </c>
      <c r="AH236" s="62"/>
      <c r="AI236" s="64"/>
      <c r="AJ236" s="64"/>
      <c r="AK236" s="64"/>
      <c r="AL236" s="64"/>
      <c r="AM236" s="64"/>
      <c r="AN236" s="67"/>
      <c r="AO236" s="46" t="str">
        <f t="shared" si="2404"/>
        <v/>
      </c>
      <c r="AP236" s="8"/>
      <c r="AQ236" s="8"/>
      <c r="AR236" s="8"/>
      <c r="AS236" s="8"/>
      <c r="AT236" s="8"/>
      <c r="AU236" s="8"/>
      <c r="AV236" s="8"/>
      <c r="AW236" s="46" t="str">
        <f t="shared" si="2405"/>
        <v/>
      </c>
      <c r="AX236" s="10"/>
      <c r="AY236" s="10"/>
      <c r="AZ236" s="10"/>
      <c r="BA236" s="10"/>
      <c r="BB236" s="10"/>
      <c r="BC236" s="10"/>
      <c r="BD236" s="10"/>
      <c r="BE236" s="46" t="str">
        <f t="shared" si="2406"/>
        <v/>
      </c>
      <c r="BF236" s="12"/>
      <c r="BG236" s="12"/>
      <c r="BH236" s="12"/>
      <c r="BI236" s="12"/>
      <c r="BJ236" s="12"/>
      <c r="BK236" s="12"/>
      <c r="BL236" s="12"/>
      <c r="BM236" s="46" t="str">
        <f t="shared" si="2407"/>
        <v/>
      </c>
      <c r="BN236" s="26">
        <f t="shared" ref="BN236:BN292" si="2409">MIN(E236,K236,R236,Z236,AH236,AP236,AX236,BF236)</f>
        <v>0</v>
      </c>
      <c r="BO236" s="50" t="str">
        <f t="shared" ref="BO236:BO292" si="2410">IF(BN236=E236, $E$2, IF(BN236=K236, $K$2, IF(BN236=R236, $R$2, IF(BN236=Z236, $Z$2, IF(BN236=AH236, $AH$2, IF(BN236=AP236, $AP$2, IF(BN236=AX236, $AX$2, $BF$2)))))))</f>
        <v>Average</v>
      </c>
      <c r="BP236" s="20" t="str">
        <f t="shared" ref="BP236:BP292" si="2411">IF(OR(ISBLANK(E236), ISBLANK(Z236)), "", IFERROR(((E236-Z236)/E236)*100, ""))</f>
        <v/>
      </c>
      <c r="BQ236" s="20" t="str">
        <f t="shared" si="2408"/>
        <v/>
      </c>
      <c r="BR236" s="4"/>
      <c r="BS236" s="4"/>
      <c r="BT236" s="4"/>
      <c r="BU236" s="4"/>
      <c r="BV236" s="4"/>
      <c r="BW236" s="4"/>
    </row>
    <row r="237" spans="1:75" x14ac:dyDescent="0.25">
      <c r="A237" s="261"/>
      <c r="B237" s="257"/>
      <c r="C237" s="257"/>
      <c r="D237" s="52">
        <v>4</v>
      </c>
      <c r="E237" s="61"/>
      <c r="F237" s="63"/>
      <c r="G237" s="63"/>
      <c r="H237" s="63"/>
      <c r="I237" s="63"/>
      <c r="J237" s="63"/>
      <c r="K237" s="14"/>
      <c r="L237" s="14"/>
      <c r="M237" s="14"/>
      <c r="N237" s="14"/>
      <c r="O237" s="14"/>
      <c r="P237" s="14"/>
      <c r="Q237" s="14"/>
      <c r="R237" s="52"/>
      <c r="S237" s="52"/>
      <c r="T237" s="52"/>
      <c r="U237" s="52"/>
      <c r="V237" s="52"/>
      <c r="W237" s="52"/>
      <c r="X237" s="52"/>
      <c r="Y237" s="46" t="str">
        <f t="shared" si="2403"/>
        <v/>
      </c>
      <c r="Z237" s="61"/>
      <c r="AA237" s="63"/>
      <c r="AB237" s="63"/>
      <c r="AC237" s="63"/>
      <c r="AD237" s="63"/>
      <c r="AE237" s="63"/>
      <c r="AF237" s="66"/>
      <c r="AG237" s="46" t="str">
        <f t="shared" si="1632"/>
        <v/>
      </c>
      <c r="AH237" s="61"/>
      <c r="AI237" s="63"/>
      <c r="AJ237" s="63"/>
      <c r="AK237" s="63"/>
      <c r="AL237" s="63"/>
      <c r="AM237" s="63"/>
      <c r="AN237" s="66"/>
      <c r="AO237" s="46" t="str">
        <f t="shared" si="2404"/>
        <v/>
      </c>
      <c r="AP237" s="8"/>
      <c r="AQ237" s="8"/>
      <c r="AR237" s="8"/>
      <c r="AS237" s="8"/>
      <c r="AT237" s="8"/>
      <c r="AU237" s="8"/>
      <c r="AV237" s="8"/>
      <c r="AW237" s="46" t="str">
        <f t="shared" si="2405"/>
        <v/>
      </c>
      <c r="AX237" s="10"/>
      <c r="AY237" s="10"/>
      <c r="AZ237" s="10"/>
      <c r="BA237" s="10"/>
      <c r="BB237" s="10"/>
      <c r="BC237" s="10"/>
      <c r="BD237" s="10"/>
      <c r="BE237" s="46" t="str">
        <f t="shared" si="2406"/>
        <v/>
      </c>
      <c r="BF237" s="12"/>
      <c r="BG237" s="12"/>
      <c r="BH237" s="12"/>
      <c r="BI237" s="12"/>
      <c r="BJ237" s="12"/>
      <c r="BK237" s="12"/>
      <c r="BL237" s="12"/>
      <c r="BM237" s="46" t="str">
        <f t="shared" si="2407"/>
        <v/>
      </c>
      <c r="BN237" s="26">
        <f t="shared" si="2409"/>
        <v>0</v>
      </c>
      <c r="BO237" s="50" t="str">
        <f t="shared" si="2410"/>
        <v>Average</v>
      </c>
      <c r="BP237" s="20" t="str">
        <f t="shared" si="2411"/>
        <v/>
      </c>
      <c r="BQ237" s="20" t="str">
        <f t="shared" si="2408"/>
        <v/>
      </c>
      <c r="BR237" s="4"/>
      <c r="BS237" s="4"/>
      <c r="BT237" s="4"/>
      <c r="BU237" s="4"/>
      <c r="BV237" s="4"/>
      <c r="BW237" s="4"/>
    </row>
    <row r="238" spans="1:75" x14ac:dyDescent="0.25">
      <c r="A238" s="261"/>
      <c r="B238" s="257"/>
      <c r="C238" s="257"/>
      <c r="D238" s="52">
        <v>5</v>
      </c>
      <c r="E238" s="62"/>
      <c r="F238" s="64"/>
      <c r="G238" s="64"/>
      <c r="H238" s="64"/>
      <c r="I238" s="64"/>
      <c r="J238" s="64"/>
      <c r="K238" s="14"/>
      <c r="L238" s="14"/>
      <c r="M238" s="14"/>
      <c r="N238" s="14"/>
      <c r="O238" s="14"/>
      <c r="P238" s="14"/>
      <c r="Q238" s="14"/>
      <c r="R238" s="52"/>
      <c r="S238" s="52"/>
      <c r="T238" s="52"/>
      <c r="U238" s="52"/>
      <c r="V238" s="52"/>
      <c r="W238" s="52"/>
      <c r="X238" s="52"/>
      <c r="Y238" s="46" t="str">
        <f t="shared" si="2403"/>
        <v/>
      </c>
      <c r="Z238" s="62"/>
      <c r="AA238" s="64"/>
      <c r="AB238" s="64"/>
      <c r="AC238" s="64"/>
      <c r="AD238" s="64"/>
      <c r="AE238" s="64"/>
      <c r="AF238" s="67"/>
      <c r="AG238" s="46" t="str">
        <f t="shared" si="1632"/>
        <v/>
      </c>
      <c r="AH238" s="62"/>
      <c r="AI238" s="64"/>
      <c r="AJ238" s="64"/>
      <c r="AK238" s="64"/>
      <c r="AL238" s="64"/>
      <c r="AM238" s="64"/>
      <c r="AN238" s="67"/>
      <c r="AO238" s="46" t="str">
        <f t="shared" si="2404"/>
        <v/>
      </c>
      <c r="AP238" s="8"/>
      <c r="AQ238" s="8"/>
      <c r="AR238" s="8"/>
      <c r="AS238" s="8"/>
      <c r="AT238" s="8"/>
      <c r="AU238" s="8"/>
      <c r="AV238" s="8"/>
      <c r="AW238" s="46" t="str">
        <f t="shared" si="2405"/>
        <v/>
      </c>
      <c r="AX238" s="10"/>
      <c r="AY238" s="10"/>
      <c r="AZ238" s="10"/>
      <c r="BA238" s="10"/>
      <c r="BB238" s="10"/>
      <c r="BC238" s="10"/>
      <c r="BD238" s="10"/>
      <c r="BE238" s="46" t="str">
        <f t="shared" si="2406"/>
        <v/>
      </c>
      <c r="BF238" s="12"/>
      <c r="BG238" s="12"/>
      <c r="BH238" s="12"/>
      <c r="BI238" s="12"/>
      <c r="BJ238" s="12"/>
      <c r="BK238" s="12"/>
      <c r="BL238" s="12"/>
      <c r="BM238" s="46" t="str">
        <f t="shared" si="2407"/>
        <v/>
      </c>
      <c r="BN238" s="26">
        <f t="shared" si="2409"/>
        <v>0</v>
      </c>
      <c r="BO238" s="50" t="str">
        <f t="shared" si="2410"/>
        <v>Average</v>
      </c>
      <c r="BP238" s="20" t="str">
        <f t="shared" si="2411"/>
        <v/>
      </c>
      <c r="BQ238" s="20" t="str">
        <f t="shared" si="2408"/>
        <v/>
      </c>
      <c r="BR238" s="4"/>
      <c r="BS238" s="4"/>
      <c r="BT238" s="4"/>
      <c r="BU238" s="4"/>
      <c r="BV238" s="4"/>
      <c r="BW238" s="4"/>
    </row>
    <row r="239" spans="1:75" x14ac:dyDescent="0.25">
      <c r="A239" s="261"/>
      <c r="B239" s="257"/>
      <c r="C239" s="258"/>
      <c r="D239" s="50" t="s">
        <v>23</v>
      </c>
      <c r="E239" s="82" t="str">
        <f>IFERROR(AVERAGE(E234:E238),"")</f>
        <v/>
      </c>
      <c r="F239" s="82" t="str">
        <f t="shared" ref="F239" si="2412">IFERROR(AVERAGE(F234:F238),"")</f>
        <v/>
      </c>
      <c r="G239" s="82" t="str">
        <f t="shared" ref="G239" si="2413">IFERROR(AVERAGE(G234:G238),"")</f>
        <v/>
      </c>
      <c r="H239" s="82" t="str">
        <f t="shared" ref="H239" si="2414">IFERROR(AVERAGE(H234:H238),"")</f>
        <v/>
      </c>
      <c r="I239" s="82" t="str">
        <f t="shared" ref="I239" si="2415">IFERROR(AVERAGE(I234:I238),"")</f>
        <v/>
      </c>
      <c r="J239" s="82" t="str">
        <f t="shared" ref="J239" si="2416">IFERROR(AVERAGE(J234:J238),"")</f>
        <v/>
      </c>
      <c r="K239" s="82" t="str">
        <f t="shared" ref="K239" si="2417">IFERROR(AVERAGE(K234:K238),"")</f>
        <v/>
      </c>
      <c r="L239" s="82" t="str">
        <f t="shared" ref="L239" si="2418">IFERROR(AVERAGE(L234:L238),"")</f>
        <v/>
      </c>
      <c r="M239" s="82" t="str">
        <f t="shared" ref="M239" si="2419">IFERROR(AVERAGE(M234:M238),"")</f>
        <v/>
      </c>
      <c r="N239" s="82" t="str">
        <f t="shared" ref="N239" si="2420">IFERROR(AVERAGE(N234:N238),"")</f>
        <v/>
      </c>
      <c r="O239" s="82" t="str">
        <f t="shared" ref="O239" si="2421">IFERROR(AVERAGE(O234:O238),"")</f>
        <v/>
      </c>
      <c r="P239" s="82" t="str">
        <f t="shared" ref="P239" si="2422">IFERROR(AVERAGE(P234:P238),"")</f>
        <v/>
      </c>
      <c r="Q239" s="82" t="str">
        <f t="shared" ref="Q239" si="2423">IFERROR(AVERAGE(Q234:Q238),"")</f>
        <v/>
      </c>
      <c r="R239" s="82" t="str">
        <f t="shared" ref="R239" si="2424">IFERROR(AVERAGE(R234:R238),"")</f>
        <v/>
      </c>
      <c r="S239" s="82" t="str">
        <f t="shared" ref="S239" si="2425">IFERROR(AVERAGE(S234:S238),"")</f>
        <v/>
      </c>
      <c r="T239" s="82" t="str">
        <f t="shared" ref="T239" si="2426">IFERROR(AVERAGE(T234:T238),"")</f>
        <v/>
      </c>
      <c r="U239" s="82" t="str">
        <f t="shared" ref="U239" si="2427">IFERROR(AVERAGE(U234:U238),"")</f>
        <v/>
      </c>
      <c r="V239" s="82" t="str">
        <f t="shared" ref="V239" si="2428">IFERROR(AVERAGE(V234:V238),"")</f>
        <v/>
      </c>
      <c r="W239" s="82" t="str">
        <f t="shared" ref="W239" si="2429">IFERROR(AVERAGE(W234:W238),"")</f>
        <v/>
      </c>
      <c r="X239" s="82" t="str">
        <f t="shared" ref="X239" si="2430">IFERROR(AVERAGE(X234:X238),"")</f>
        <v/>
      </c>
      <c r="Y239" s="82" t="str">
        <f t="shared" ref="Y239" si="2431">IFERROR(AVERAGE(Y234:Y238),"")</f>
        <v/>
      </c>
      <c r="Z239" s="82" t="str">
        <f t="shared" ref="Z239" si="2432">IFERROR(AVERAGE(Z234:Z238),"")</f>
        <v/>
      </c>
      <c r="AA239" s="82" t="str">
        <f t="shared" ref="AA239" si="2433">IFERROR(AVERAGE(AA234:AA238),"")</f>
        <v/>
      </c>
      <c r="AB239" s="82" t="str">
        <f t="shared" ref="AB239" si="2434">IFERROR(AVERAGE(AB234:AB238),"")</f>
        <v/>
      </c>
      <c r="AC239" s="82" t="str">
        <f t="shared" ref="AC239" si="2435">IFERROR(AVERAGE(AC234:AC238),"")</f>
        <v/>
      </c>
      <c r="AD239" s="82" t="str">
        <f t="shared" ref="AD239" si="2436">IFERROR(AVERAGE(AD234:AD238),"")</f>
        <v/>
      </c>
      <c r="AE239" s="82" t="str">
        <f t="shared" ref="AE239" si="2437">IFERROR(AVERAGE(AE234:AE238),"")</f>
        <v/>
      </c>
      <c r="AF239" s="82" t="str">
        <f t="shared" ref="AF239" si="2438">IFERROR(AVERAGE(AF234:AF238),"")</f>
        <v/>
      </c>
      <c r="AG239" s="82" t="str">
        <f t="shared" ref="AG239" si="2439">IFERROR(AVERAGE(AG234:AG238),"")</f>
        <v/>
      </c>
      <c r="AH239" s="82" t="str">
        <f t="shared" ref="AH239" si="2440">IFERROR(AVERAGE(AH234:AH238),"")</f>
        <v/>
      </c>
      <c r="AI239" s="82" t="str">
        <f t="shared" ref="AI239" si="2441">IFERROR(AVERAGE(AI234:AI238),"")</f>
        <v/>
      </c>
      <c r="AJ239" s="82" t="str">
        <f t="shared" ref="AJ239" si="2442">IFERROR(AVERAGE(AJ234:AJ238),"")</f>
        <v/>
      </c>
      <c r="AK239" s="82" t="str">
        <f t="shared" ref="AK239" si="2443">IFERROR(AVERAGE(AK234:AK238),"")</f>
        <v/>
      </c>
      <c r="AL239" s="82" t="str">
        <f t="shared" ref="AL239" si="2444">IFERROR(AVERAGE(AL234:AL238),"")</f>
        <v/>
      </c>
      <c r="AM239" s="82" t="str">
        <f t="shared" ref="AM239" si="2445">IFERROR(AVERAGE(AM234:AM238),"")</f>
        <v/>
      </c>
      <c r="AN239" s="82" t="str">
        <f t="shared" ref="AN239" si="2446">IFERROR(AVERAGE(AN234:AN238),"")</f>
        <v/>
      </c>
      <c r="AO239" s="82" t="str">
        <f t="shared" ref="AO239" si="2447">IFERROR(AVERAGE(AO234:AO238),"")</f>
        <v/>
      </c>
      <c r="AP239" s="82" t="str">
        <f t="shared" ref="AP239" si="2448">IFERROR(AVERAGE(AP234:AP238),"")</f>
        <v/>
      </c>
      <c r="AQ239" s="82" t="str">
        <f t="shared" ref="AQ239" si="2449">IFERROR(AVERAGE(AQ234:AQ238),"")</f>
        <v/>
      </c>
      <c r="AR239" s="82" t="str">
        <f t="shared" ref="AR239" si="2450">IFERROR(AVERAGE(AR234:AR238),"")</f>
        <v/>
      </c>
      <c r="AS239" s="82" t="str">
        <f t="shared" ref="AS239" si="2451">IFERROR(AVERAGE(AS234:AS238),"")</f>
        <v/>
      </c>
      <c r="AT239" s="82" t="str">
        <f t="shared" ref="AT239" si="2452">IFERROR(AVERAGE(AT234:AT238),"")</f>
        <v/>
      </c>
      <c r="AU239" s="82" t="str">
        <f t="shared" ref="AU239" si="2453">IFERROR(AVERAGE(AU234:AU238),"")</f>
        <v/>
      </c>
      <c r="AV239" s="82" t="str">
        <f t="shared" ref="AV239" si="2454">IFERROR(AVERAGE(AV234:AV238),"")</f>
        <v/>
      </c>
      <c r="AW239" s="82" t="str">
        <f t="shared" ref="AW239" si="2455">IFERROR(AVERAGE(AW234:AW238),"")</f>
        <v/>
      </c>
      <c r="AX239" s="82" t="str">
        <f t="shared" ref="AX239" si="2456">IFERROR(AVERAGE(AX234:AX238),"")</f>
        <v/>
      </c>
      <c r="AY239" s="82" t="str">
        <f t="shared" ref="AY239" si="2457">IFERROR(AVERAGE(AY234:AY238),"")</f>
        <v/>
      </c>
      <c r="AZ239" s="82" t="str">
        <f t="shared" ref="AZ239" si="2458">IFERROR(AVERAGE(AZ234:AZ238),"")</f>
        <v/>
      </c>
      <c r="BA239" s="82" t="str">
        <f t="shared" ref="BA239" si="2459">IFERROR(AVERAGE(BA234:BA238),"")</f>
        <v/>
      </c>
      <c r="BB239" s="82" t="str">
        <f t="shared" ref="BB239" si="2460">IFERROR(AVERAGE(BB234:BB238),"")</f>
        <v/>
      </c>
      <c r="BC239" s="82" t="str">
        <f t="shared" ref="BC239" si="2461">IFERROR(AVERAGE(BC234:BC238),"")</f>
        <v/>
      </c>
      <c r="BD239" s="82" t="str">
        <f t="shared" ref="BD239" si="2462">IFERROR(AVERAGE(BD234:BD238),"")</f>
        <v/>
      </c>
      <c r="BE239" s="82" t="str">
        <f t="shared" ref="BE239" si="2463">IFERROR(AVERAGE(BE234:BE238),"")</f>
        <v/>
      </c>
      <c r="BF239" s="82" t="str">
        <f t="shared" ref="BF239" si="2464">IFERROR(AVERAGE(BF234:BF238),"")</f>
        <v/>
      </c>
      <c r="BG239" s="82" t="str">
        <f t="shared" ref="BG239" si="2465">IFERROR(AVERAGE(BG234:BG238),"")</f>
        <v/>
      </c>
      <c r="BH239" s="82" t="str">
        <f t="shared" ref="BH239" si="2466">IFERROR(AVERAGE(BH234:BH238),"")</f>
        <v/>
      </c>
      <c r="BI239" s="82" t="str">
        <f t="shared" ref="BI239" si="2467">IFERROR(AVERAGE(BI234:BI238),"")</f>
        <v/>
      </c>
      <c r="BJ239" s="82" t="str">
        <f t="shared" ref="BJ239" si="2468">IFERROR(AVERAGE(BJ234:BJ238),"")</f>
        <v/>
      </c>
      <c r="BK239" s="82" t="str">
        <f t="shared" ref="BK239" si="2469">IFERROR(AVERAGE(BK234:BK238),"")</f>
        <v/>
      </c>
      <c r="BL239" s="82" t="str">
        <f t="shared" ref="BL239" si="2470">IFERROR(AVERAGE(BL234:BL238),"")</f>
        <v/>
      </c>
      <c r="BM239" s="82" t="str">
        <f t="shared" ref="BM239" si="2471">IFERROR(AVERAGE(BM234:BM238),"")</f>
        <v/>
      </c>
      <c r="BN239" s="82">
        <f t="shared" ref="BN239" si="2472">IFERROR(AVERAGE(BN234:BN238),"")</f>
        <v>0</v>
      </c>
      <c r="BO239" s="82" t="str">
        <f t="shared" ref="BO239" si="2473">IFERROR(AVERAGE(BO234:BO238),"")</f>
        <v/>
      </c>
      <c r="BP239" s="82" t="str">
        <f t="shared" ref="BP239" si="2474">IFERROR(AVERAGE(BP234:BP238),"")</f>
        <v/>
      </c>
      <c r="BQ239" s="82" t="str">
        <f t="shared" ref="BQ239" si="2475">IFERROR(AVERAGE(BQ234:BQ238),"")</f>
        <v/>
      </c>
      <c r="BR239" s="2"/>
      <c r="BS239" s="2"/>
      <c r="BT239" s="2"/>
      <c r="BU239" s="2"/>
      <c r="BV239" s="2"/>
      <c r="BW239" s="2"/>
    </row>
    <row r="240" spans="1:75" x14ac:dyDescent="0.25">
      <c r="A240" s="261"/>
      <c r="B240" s="257"/>
      <c r="C240" s="256">
        <v>20</v>
      </c>
      <c r="D240" s="52">
        <v>1</v>
      </c>
      <c r="E240" s="61"/>
      <c r="F240" s="63"/>
      <c r="G240" s="63"/>
      <c r="H240" s="63"/>
      <c r="I240" s="63"/>
      <c r="J240" s="63"/>
      <c r="K240" s="14"/>
      <c r="L240" s="14"/>
      <c r="M240" s="14"/>
      <c r="N240" s="14"/>
      <c r="O240" s="14"/>
      <c r="P240" s="14"/>
      <c r="Q240" s="14"/>
      <c r="R240" s="52"/>
      <c r="S240" s="52"/>
      <c r="T240" s="52"/>
      <c r="U240" s="52"/>
      <c r="V240" s="52"/>
      <c r="W240" s="52"/>
      <c r="X240" s="52"/>
      <c r="Y240" s="46" t="str">
        <f t="shared" si="2403"/>
        <v/>
      </c>
      <c r="Z240" s="61"/>
      <c r="AA240" s="63"/>
      <c r="AB240" s="63"/>
      <c r="AC240" s="63"/>
      <c r="AD240" s="63"/>
      <c r="AE240" s="63"/>
      <c r="AF240" s="66"/>
      <c r="AG240" s="46" t="str">
        <f t="shared" si="1632"/>
        <v/>
      </c>
      <c r="AH240" s="61"/>
      <c r="AI240" s="63"/>
      <c r="AJ240" s="63"/>
      <c r="AK240" s="63"/>
      <c r="AL240" s="63"/>
      <c r="AM240" s="63"/>
      <c r="AN240" s="66"/>
      <c r="AO240" s="46" t="str">
        <f t="shared" si="2404"/>
        <v/>
      </c>
      <c r="AP240" s="8"/>
      <c r="AQ240" s="8"/>
      <c r="AR240" s="8"/>
      <c r="AS240" s="8"/>
      <c r="AT240" s="8"/>
      <c r="AU240" s="8"/>
      <c r="AV240" s="8"/>
      <c r="AW240" s="46" t="str">
        <f t="shared" si="2405"/>
        <v/>
      </c>
      <c r="AX240" s="10"/>
      <c r="AY240" s="10"/>
      <c r="AZ240" s="10"/>
      <c r="BA240" s="10"/>
      <c r="BB240" s="10"/>
      <c r="BC240" s="10"/>
      <c r="BD240" s="10"/>
      <c r="BE240" s="46" t="str">
        <f t="shared" si="2406"/>
        <v/>
      </c>
      <c r="BF240" s="12"/>
      <c r="BG240" s="12"/>
      <c r="BH240" s="12"/>
      <c r="BI240" s="12"/>
      <c r="BJ240" s="12"/>
      <c r="BK240" s="12"/>
      <c r="BL240" s="12"/>
      <c r="BM240" s="46" t="str">
        <f t="shared" si="2407"/>
        <v/>
      </c>
      <c r="BN240" s="26">
        <f t="shared" si="2409"/>
        <v>0</v>
      </c>
      <c r="BO240" s="50" t="str">
        <f t="shared" si="2410"/>
        <v>Average</v>
      </c>
      <c r="BP240" s="20" t="str">
        <f t="shared" si="2411"/>
        <v/>
      </c>
      <c r="BQ240" s="20" t="str">
        <f t="shared" si="2408"/>
        <v/>
      </c>
      <c r="BR240" s="4"/>
      <c r="BS240" s="4"/>
      <c r="BT240" s="4"/>
      <c r="BU240" s="4"/>
      <c r="BV240" s="4"/>
      <c r="BW240" s="4"/>
    </row>
    <row r="241" spans="1:75" x14ac:dyDescent="0.25">
      <c r="A241" s="261"/>
      <c r="B241" s="257"/>
      <c r="C241" s="257"/>
      <c r="D241" s="52">
        <v>2</v>
      </c>
      <c r="E241" s="62"/>
      <c r="F241" s="64"/>
      <c r="G241" s="64"/>
      <c r="H241" s="64"/>
      <c r="I241" s="64"/>
      <c r="J241" s="64"/>
      <c r="K241" s="14"/>
      <c r="L241" s="14"/>
      <c r="M241" s="14"/>
      <c r="N241" s="14"/>
      <c r="O241" s="14"/>
      <c r="P241" s="14"/>
      <c r="Q241" s="14"/>
      <c r="R241" s="52"/>
      <c r="S241" s="52"/>
      <c r="T241" s="52"/>
      <c r="U241" s="52"/>
      <c r="V241" s="52"/>
      <c r="W241" s="52"/>
      <c r="X241" s="52"/>
      <c r="Y241" s="46" t="str">
        <f t="shared" si="2403"/>
        <v/>
      </c>
      <c r="Z241" s="62"/>
      <c r="AA241" s="64"/>
      <c r="AB241" s="64"/>
      <c r="AC241" s="64"/>
      <c r="AD241" s="64"/>
      <c r="AE241" s="64"/>
      <c r="AF241" s="67"/>
      <c r="AG241" s="46" t="str">
        <f t="shared" ref="AG241:AG292" si="2476">IF(OR(ISBLANK(Z241), ISBLANK(BN241)), "", 100*((Z241-BN241)/BN241))</f>
        <v/>
      </c>
      <c r="AH241" s="62"/>
      <c r="AI241" s="64"/>
      <c r="AJ241" s="64"/>
      <c r="AK241" s="64"/>
      <c r="AL241" s="64"/>
      <c r="AM241" s="64"/>
      <c r="AN241" s="67"/>
      <c r="AO241" s="46" t="str">
        <f t="shared" si="2404"/>
        <v/>
      </c>
      <c r="AP241" s="8"/>
      <c r="AQ241" s="8"/>
      <c r="AR241" s="8"/>
      <c r="AS241" s="8"/>
      <c r="AT241" s="8"/>
      <c r="AU241" s="8"/>
      <c r="AV241" s="8"/>
      <c r="AW241" s="46" t="str">
        <f t="shared" si="2405"/>
        <v/>
      </c>
      <c r="AX241" s="10"/>
      <c r="AY241" s="10"/>
      <c r="AZ241" s="10"/>
      <c r="BA241" s="10"/>
      <c r="BB241" s="10"/>
      <c r="BC241" s="10"/>
      <c r="BD241" s="10"/>
      <c r="BE241" s="46" t="str">
        <f t="shared" si="2406"/>
        <v/>
      </c>
      <c r="BF241" s="12"/>
      <c r="BG241" s="12"/>
      <c r="BH241" s="12"/>
      <c r="BI241" s="12"/>
      <c r="BJ241" s="12"/>
      <c r="BK241" s="12"/>
      <c r="BL241" s="12"/>
      <c r="BM241" s="46" t="str">
        <f t="shared" si="2407"/>
        <v/>
      </c>
      <c r="BN241" s="26">
        <f t="shared" si="2409"/>
        <v>0</v>
      </c>
      <c r="BO241" s="50" t="str">
        <f t="shared" si="2410"/>
        <v>Average</v>
      </c>
      <c r="BP241" s="20" t="str">
        <f t="shared" si="2411"/>
        <v/>
      </c>
      <c r="BQ241" s="20" t="str">
        <f t="shared" si="2408"/>
        <v/>
      </c>
      <c r="BR241" s="4"/>
      <c r="BS241" s="4"/>
      <c r="BT241" s="4"/>
      <c r="BU241" s="4"/>
      <c r="BV241" s="4"/>
      <c r="BW241" s="4"/>
    </row>
    <row r="242" spans="1:75" x14ac:dyDescent="0.25">
      <c r="A242" s="261"/>
      <c r="B242" s="257"/>
      <c r="C242" s="257"/>
      <c r="D242" s="52">
        <v>3</v>
      </c>
      <c r="E242" s="61"/>
      <c r="F242" s="63"/>
      <c r="G242" s="63"/>
      <c r="H242" s="63"/>
      <c r="I242" s="63"/>
      <c r="J242" s="63"/>
      <c r="K242" s="14"/>
      <c r="L242" s="14"/>
      <c r="M242" s="14"/>
      <c r="N242" s="14"/>
      <c r="O242" s="14"/>
      <c r="P242" s="14"/>
      <c r="Q242" s="14"/>
      <c r="R242" s="52"/>
      <c r="S242" s="52"/>
      <c r="T242" s="52"/>
      <c r="U242" s="52"/>
      <c r="V242" s="52"/>
      <c r="W242" s="52"/>
      <c r="X242" s="52"/>
      <c r="Y242" s="46" t="str">
        <f t="shared" si="2403"/>
        <v/>
      </c>
      <c r="Z242" s="61"/>
      <c r="AA242" s="63"/>
      <c r="AB242" s="63"/>
      <c r="AC242" s="63"/>
      <c r="AD242" s="63"/>
      <c r="AE242" s="63"/>
      <c r="AF242" s="66"/>
      <c r="AG242" s="46" t="str">
        <f t="shared" si="2476"/>
        <v/>
      </c>
      <c r="AH242" s="61"/>
      <c r="AI242" s="63"/>
      <c r="AJ242" s="63"/>
      <c r="AK242" s="63"/>
      <c r="AL242" s="63"/>
      <c r="AM242" s="63"/>
      <c r="AN242" s="66"/>
      <c r="AO242" s="46" t="str">
        <f t="shared" si="2404"/>
        <v/>
      </c>
      <c r="AP242" s="8"/>
      <c r="AQ242" s="8"/>
      <c r="AR242" s="8"/>
      <c r="AS242" s="8"/>
      <c r="AT242" s="8"/>
      <c r="AU242" s="8"/>
      <c r="AV242" s="8"/>
      <c r="AW242" s="46" t="str">
        <f t="shared" si="2405"/>
        <v/>
      </c>
      <c r="AX242" s="10"/>
      <c r="AY242" s="10"/>
      <c r="AZ242" s="10"/>
      <c r="BA242" s="10"/>
      <c r="BB242" s="10"/>
      <c r="BC242" s="10"/>
      <c r="BD242" s="10"/>
      <c r="BE242" s="46" t="str">
        <f t="shared" si="2406"/>
        <v/>
      </c>
      <c r="BF242" s="12"/>
      <c r="BG242" s="12"/>
      <c r="BH242" s="12"/>
      <c r="BI242" s="12"/>
      <c r="BJ242" s="12"/>
      <c r="BK242" s="12"/>
      <c r="BL242" s="12"/>
      <c r="BM242" s="46" t="str">
        <f t="shared" si="2407"/>
        <v/>
      </c>
      <c r="BN242" s="26">
        <f t="shared" si="2409"/>
        <v>0</v>
      </c>
      <c r="BO242" s="50" t="str">
        <f t="shared" si="2410"/>
        <v>Average</v>
      </c>
      <c r="BP242" s="20" t="str">
        <f t="shared" si="2411"/>
        <v/>
      </c>
      <c r="BQ242" s="20" t="str">
        <f t="shared" si="2408"/>
        <v/>
      </c>
      <c r="BR242" s="4"/>
      <c r="BS242" s="4"/>
      <c r="BT242" s="4"/>
      <c r="BU242" s="4"/>
      <c r="BV242" s="4"/>
      <c r="BW242" s="4"/>
    </row>
    <row r="243" spans="1:75" x14ac:dyDescent="0.25">
      <c r="A243" s="261"/>
      <c r="B243" s="257"/>
      <c r="C243" s="257"/>
      <c r="D243" s="52">
        <v>4</v>
      </c>
      <c r="E243" s="62"/>
      <c r="F243" s="64"/>
      <c r="G243" s="64"/>
      <c r="H243" s="64"/>
      <c r="I243" s="64"/>
      <c r="J243" s="64"/>
      <c r="K243" s="14"/>
      <c r="L243" s="14"/>
      <c r="M243" s="14"/>
      <c r="N243" s="14"/>
      <c r="O243" s="14"/>
      <c r="P243" s="14"/>
      <c r="Q243" s="14"/>
      <c r="R243" s="52"/>
      <c r="S243" s="52"/>
      <c r="T243" s="52"/>
      <c r="U243" s="52"/>
      <c r="V243" s="52"/>
      <c r="W243" s="52"/>
      <c r="X243" s="52"/>
      <c r="Y243" s="46" t="str">
        <f t="shared" si="2403"/>
        <v/>
      </c>
      <c r="Z243" s="62"/>
      <c r="AA243" s="64"/>
      <c r="AB243" s="64"/>
      <c r="AC243" s="64"/>
      <c r="AD243" s="64"/>
      <c r="AE243" s="64"/>
      <c r="AF243" s="67"/>
      <c r="AG243" s="46" t="str">
        <f t="shared" si="2476"/>
        <v/>
      </c>
      <c r="AH243" s="62"/>
      <c r="AI243" s="64"/>
      <c r="AJ243" s="64"/>
      <c r="AK243" s="64"/>
      <c r="AL243" s="64"/>
      <c r="AM243" s="64"/>
      <c r="AN243" s="67"/>
      <c r="AO243" s="46" t="str">
        <f t="shared" si="2404"/>
        <v/>
      </c>
      <c r="AP243" s="8"/>
      <c r="AQ243" s="8"/>
      <c r="AR243" s="8"/>
      <c r="AS243" s="8"/>
      <c r="AT243" s="8"/>
      <c r="AU243" s="8"/>
      <c r="AV243" s="8"/>
      <c r="AW243" s="46" t="str">
        <f t="shared" si="2405"/>
        <v/>
      </c>
      <c r="AX243" s="10"/>
      <c r="AY243" s="10"/>
      <c r="AZ243" s="10"/>
      <c r="BA243" s="10"/>
      <c r="BB243" s="10"/>
      <c r="BC243" s="10"/>
      <c r="BD243" s="10"/>
      <c r="BE243" s="46" t="str">
        <f t="shared" si="2406"/>
        <v/>
      </c>
      <c r="BF243" s="12"/>
      <c r="BG243" s="12"/>
      <c r="BH243" s="12"/>
      <c r="BI243" s="12"/>
      <c r="BJ243" s="12"/>
      <c r="BK243" s="12"/>
      <c r="BL243" s="12"/>
      <c r="BM243" s="46" t="str">
        <f t="shared" si="2407"/>
        <v/>
      </c>
      <c r="BN243" s="26">
        <f t="shared" si="2409"/>
        <v>0</v>
      </c>
      <c r="BO243" s="50" t="str">
        <f t="shared" si="2410"/>
        <v>Average</v>
      </c>
      <c r="BP243" s="20" t="str">
        <f t="shared" si="2411"/>
        <v/>
      </c>
      <c r="BQ243" s="20" t="str">
        <f t="shared" si="2408"/>
        <v/>
      </c>
      <c r="BR243" s="4"/>
      <c r="BS243" s="4"/>
      <c r="BT243" s="4"/>
      <c r="BU243" s="4"/>
      <c r="BV243" s="4"/>
      <c r="BW243" s="4"/>
    </row>
    <row r="244" spans="1:75" x14ac:dyDescent="0.25">
      <c r="A244" s="261"/>
      <c r="B244" s="257"/>
      <c r="C244" s="257"/>
      <c r="D244" s="52">
        <v>5</v>
      </c>
      <c r="E244" s="61"/>
      <c r="F244" s="63"/>
      <c r="G244" s="63"/>
      <c r="H244" s="63"/>
      <c r="I244" s="63"/>
      <c r="J244" s="63"/>
      <c r="K244" s="14"/>
      <c r="L244" s="14"/>
      <c r="M244" s="14"/>
      <c r="N244" s="14"/>
      <c r="O244" s="14"/>
      <c r="P244" s="14"/>
      <c r="Q244" s="14"/>
      <c r="R244" s="52"/>
      <c r="S244" s="52"/>
      <c r="T244" s="52"/>
      <c r="U244" s="52"/>
      <c r="V244" s="52"/>
      <c r="W244" s="52"/>
      <c r="X244" s="52"/>
      <c r="Y244" s="46" t="str">
        <f t="shared" si="2403"/>
        <v/>
      </c>
      <c r="Z244" s="61"/>
      <c r="AA244" s="63"/>
      <c r="AB244" s="63"/>
      <c r="AC244" s="63"/>
      <c r="AD244" s="63"/>
      <c r="AE244" s="63"/>
      <c r="AF244" s="66"/>
      <c r="AG244" s="46" t="str">
        <f t="shared" si="2476"/>
        <v/>
      </c>
      <c r="AH244" s="61"/>
      <c r="AI244" s="63"/>
      <c r="AJ244" s="63"/>
      <c r="AK244" s="63"/>
      <c r="AL244" s="63"/>
      <c r="AM244" s="63"/>
      <c r="AN244" s="66"/>
      <c r="AO244" s="46" t="str">
        <f t="shared" si="2404"/>
        <v/>
      </c>
      <c r="AP244" s="8"/>
      <c r="AQ244" s="8"/>
      <c r="AR244" s="8"/>
      <c r="AS244" s="8"/>
      <c r="AT244" s="8"/>
      <c r="AU244" s="8"/>
      <c r="AV244" s="8"/>
      <c r="AW244" s="46" t="str">
        <f t="shared" si="2405"/>
        <v/>
      </c>
      <c r="AX244" s="10"/>
      <c r="AY244" s="10"/>
      <c r="AZ244" s="10"/>
      <c r="BA244" s="10"/>
      <c r="BB244" s="10"/>
      <c r="BC244" s="10"/>
      <c r="BD244" s="10"/>
      <c r="BE244" s="46" t="str">
        <f t="shared" si="2406"/>
        <v/>
      </c>
      <c r="BF244" s="12"/>
      <c r="BG244" s="12"/>
      <c r="BH244" s="12"/>
      <c r="BI244" s="12"/>
      <c r="BJ244" s="12"/>
      <c r="BK244" s="12"/>
      <c r="BL244" s="12"/>
      <c r="BM244" s="46" t="str">
        <f t="shared" si="2407"/>
        <v/>
      </c>
      <c r="BN244" s="26">
        <f t="shared" si="2409"/>
        <v>0</v>
      </c>
      <c r="BO244" s="50" t="str">
        <f t="shared" si="2410"/>
        <v>Average</v>
      </c>
      <c r="BP244" s="20" t="str">
        <f t="shared" si="2411"/>
        <v/>
      </c>
      <c r="BQ244" s="20" t="str">
        <f t="shared" si="2408"/>
        <v/>
      </c>
      <c r="BR244" s="4"/>
      <c r="BS244" s="4"/>
      <c r="BT244" s="4"/>
      <c r="BU244" s="4"/>
      <c r="BV244" s="4"/>
      <c r="BW244" s="4"/>
    </row>
    <row r="245" spans="1:75" x14ac:dyDescent="0.25">
      <c r="A245" s="261"/>
      <c r="B245" s="258"/>
      <c r="C245" s="258"/>
      <c r="D245" s="50" t="s">
        <v>23</v>
      </c>
      <c r="E245" s="82" t="str">
        <f>IFERROR(AVERAGE(E240:E244),"")</f>
        <v/>
      </c>
      <c r="F245" s="82" t="str">
        <f t="shared" ref="F245" si="2477">IFERROR(AVERAGE(F240:F244),"")</f>
        <v/>
      </c>
      <c r="G245" s="82" t="str">
        <f t="shared" ref="G245" si="2478">IFERROR(AVERAGE(G240:G244),"")</f>
        <v/>
      </c>
      <c r="H245" s="82" t="str">
        <f t="shared" ref="H245" si="2479">IFERROR(AVERAGE(H240:H244),"")</f>
        <v/>
      </c>
      <c r="I245" s="82" t="str">
        <f t="shared" ref="I245" si="2480">IFERROR(AVERAGE(I240:I244),"")</f>
        <v/>
      </c>
      <c r="J245" s="82" t="str">
        <f t="shared" ref="J245" si="2481">IFERROR(AVERAGE(J240:J244),"")</f>
        <v/>
      </c>
      <c r="K245" s="82" t="str">
        <f t="shared" ref="K245" si="2482">IFERROR(AVERAGE(K240:K244),"")</f>
        <v/>
      </c>
      <c r="L245" s="82" t="str">
        <f t="shared" ref="L245" si="2483">IFERROR(AVERAGE(L240:L244),"")</f>
        <v/>
      </c>
      <c r="M245" s="82" t="str">
        <f t="shared" ref="M245" si="2484">IFERROR(AVERAGE(M240:M244),"")</f>
        <v/>
      </c>
      <c r="N245" s="82" t="str">
        <f t="shared" ref="N245" si="2485">IFERROR(AVERAGE(N240:N244),"")</f>
        <v/>
      </c>
      <c r="O245" s="82" t="str">
        <f t="shared" ref="O245" si="2486">IFERROR(AVERAGE(O240:O244),"")</f>
        <v/>
      </c>
      <c r="P245" s="82" t="str">
        <f t="shared" ref="P245" si="2487">IFERROR(AVERAGE(P240:P244),"")</f>
        <v/>
      </c>
      <c r="Q245" s="82" t="str">
        <f t="shared" ref="Q245" si="2488">IFERROR(AVERAGE(Q240:Q244),"")</f>
        <v/>
      </c>
      <c r="R245" s="82" t="str">
        <f t="shared" ref="R245" si="2489">IFERROR(AVERAGE(R240:R244),"")</f>
        <v/>
      </c>
      <c r="S245" s="82" t="str">
        <f t="shared" ref="S245" si="2490">IFERROR(AVERAGE(S240:S244),"")</f>
        <v/>
      </c>
      <c r="T245" s="82" t="str">
        <f t="shared" ref="T245" si="2491">IFERROR(AVERAGE(T240:T244),"")</f>
        <v/>
      </c>
      <c r="U245" s="82" t="str">
        <f t="shared" ref="U245" si="2492">IFERROR(AVERAGE(U240:U244),"")</f>
        <v/>
      </c>
      <c r="V245" s="82" t="str">
        <f t="shared" ref="V245" si="2493">IFERROR(AVERAGE(V240:V244),"")</f>
        <v/>
      </c>
      <c r="W245" s="82" t="str">
        <f t="shared" ref="W245" si="2494">IFERROR(AVERAGE(W240:W244),"")</f>
        <v/>
      </c>
      <c r="X245" s="82" t="str">
        <f t="shared" ref="X245" si="2495">IFERROR(AVERAGE(X240:X244),"")</f>
        <v/>
      </c>
      <c r="Y245" s="82" t="str">
        <f t="shared" ref="Y245" si="2496">IFERROR(AVERAGE(Y240:Y244),"")</f>
        <v/>
      </c>
      <c r="Z245" s="82" t="str">
        <f t="shared" ref="Z245" si="2497">IFERROR(AVERAGE(Z240:Z244),"")</f>
        <v/>
      </c>
      <c r="AA245" s="82" t="str">
        <f t="shared" ref="AA245" si="2498">IFERROR(AVERAGE(AA240:AA244),"")</f>
        <v/>
      </c>
      <c r="AB245" s="82" t="str">
        <f t="shared" ref="AB245" si="2499">IFERROR(AVERAGE(AB240:AB244),"")</f>
        <v/>
      </c>
      <c r="AC245" s="82" t="str">
        <f t="shared" ref="AC245" si="2500">IFERROR(AVERAGE(AC240:AC244),"")</f>
        <v/>
      </c>
      <c r="AD245" s="82" t="str">
        <f t="shared" ref="AD245" si="2501">IFERROR(AVERAGE(AD240:AD244),"")</f>
        <v/>
      </c>
      <c r="AE245" s="82" t="str">
        <f t="shared" ref="AE245" si="2502">IFERROR(AVERAGE(AE240:AE244),"")</f>
        <v/>
      </c>
      <c r="AF245" s="82" t="str">
        <f t="shared" ref="AF245" si="2503">IFERROR(AVERAGE(AF240:AF244),"")</f>
        <v/>
      </c>
      <c r="AG245" s="82" t="str">
        <f t="shared" ref="AG245" si="2504">IFERROR(AVERAGE(AG240:AG244),"")</f>
        <v/>
      </c>
      <c r="AH245" s="82" t="str">
        <f t="shared" ref="AH245" si="2505">IFERROR(AVERAGE(AH240:AH244),"")</f>
        <v/>
      </c>
      <c r="AI245" s="82" t="str">
        <f t="shared" ref="AI245" si="2506">IFERROR(AVERAGE(AI240:AI244),"")</f>
        <v/>
      </c>
      <c r="AJ245" s="82" t="str">
        <f t="shared" ref="AJ245" si="2507">IFERROR(AVERAGE(AJ240:AJ244),"")</f>
        <v/>
      </c>
      <c r="AK245" s="82" t="str">
        <f t="shared" ref="AK245" si="2508">IFERROR(AVERAGE(AK240:AK244),"")</f>
        <v/>
      </c>
      <c r="AL245" s="82" t="str">
        <f t="shared" ref="AL245" si="2509">IFERROR(AVERAGE(AL240:AL244),"")</f>
        <v/>
      </c>
      <c r="AM245" s="82" t="str">
        <f t="shared" ref="AM245" si="2510">IFERROR(AVERAGE(AM240:AM244),"")</f>
        <v/>
      </c>
      <c r="AN245" s="82" t="str">
        <f t="shared" ref="AN245" si="2511">IFERROR(AVERAGE(AN240:AN244),"")</f>
        <v/>
      </c>
      <c r="AO245" s="82" t="str">
        <f t="shared" ref="AO245" si="2512">IFERROR(AVERAGE(AO240:AO244),"")</f>
        <v/>
      </c>
      <c r="AP245" s="82" t="str">
        <f t="shared" ref="AP245" si="2513">IFERROR(AVERAGE(AP240:AP244),"")</f>
        <v/>
      </c>
      <c r="AQ245" s="82" t="str">
        <f t="shared" ref="AQ245" si="2514">IFERROR(AVERAGE(AQ240:AQ244),"")</f>
        <v/>
      </c>
      <c r="AR245" s="82" t="str">
        <f t="shared" ref="AR245" si="2515">IFERROR(AVERAGE(AR240:AR244),"")</f>
        <v/>
      </c>
      <c r="AS245" s="82" t="str">
        <f t="shared" ref="AS245" si="2516">IFERROR(AVERAGE(AS240:AS244),"")</f>
        <v/>
      </c>
      <c r="AT245" s="82" t="str">
        <f t="shared" ref="AT245" si="2517">IFERROR(AVERAGE(AT240:AT244),"")</f>
        <v/>
      </c>
      <c r="AU245" s="82" t="str">
        <f t="shared" ref="AU245" si="2518">IFERROR(AVERAGE(AU240:AU244),"")</f>
        <v/>
      </c>
      <c r="AV245" s="82" t="str">
        <f t="shared" ref="AV245" si="2519">IFERROR(AVERAGE(AV240:AV244),"")</f>
        <v/>
      </c>
      <c r="AW245" s="82" t="str">
        <f t="shared" ref="AW245" si="2520">IFERROR(AVERAGE(AW240:AW244),"")</f>
        <v/>
      </c>
      <c r="AX245" s="82" t="str">
        <f t="shared" ref="AX245" si="2521">IFERROR(AVERAGE(AX240:AX244),"")</f>
        <v/>
      </c>
      <c r="AY245" s="82" t="str">
        <f t="shared" ref="AY245" si="2522">IFERROR(AVERAGE(AY240:AY244),"")</f>
        <v/>
      </c>
      <c r="AZ245" s="82" t="str">
        <f t="shared" ref="AZ245" si="2523">IFERROR(AVERAGE(AZ240:AZ244),"")</f>
        <v/>
      </c>
      <c r="BA245" s="82" t="str">
        <f t="shared" ref="BA245" si="2524">IFERROR(AVERAGE(BA240:BA244),"")</f>
        <v/>
      </c>
      <c r="BB245" s="82" t="str">
        <f t="shared" ref="BB245" si="2525">IFERROR(AVERAGE(BB240:BB244),"")</f>
        <v/>
      </c>
      <c r="BC245" s="82" t="str">
        <f t="shared" ref="BC245" si="2526">IFERROR(AVERAGE(BC240:BC244),"")</f>
        <v/>
      </c>
      <c r="BD245" s="82" t="str">
        <f t="shared" ref="BD245" si="2527">IFERROR(AVERAGE(BD240:BD244),"")</f>
        <v/>
      </c>
      <c r="BE245" s="82" t="str">
        <f t="shared" ref="BE245" si="2528">IFERROR(AVERAGE(BE240:BE244),"")</f>
        <v/>
      </c>
      <c r="BF245" s="82" t="str">
        <f t="shared" ref="BF245" si="2529">IFERROR(AVERAGE(BF240:BF244),"")</f>
        <v/>
      </c>
      <c r="BG245" s="82" t="str">
        <f t="shared" ref="BG245" si="2530">IFERROR(AVERAGE(BG240:BG244),"")</f>
        <v/>
      </c>
      <c r="BH245" s="82" t="str">
        <f t="shared" ref="BH245" si="2531">IFERROR(AVERAGE(BH240:BH244),"")</f>
        <v/>
      </c>
      <c r="BI245" s="82" t="str">
        <f t="shared" ref="BI245" si="2532">IFERROR(AVERAGE(BI240:BI244),"")</f>
        <v/>
      </c>
      <c r="BJ245" s="82" t="str">
        <f t="shared" ref="BJ245" si="2533">IFERROR(AVERAGE(BJ240:BJ244),"")</f>
        <v/>
      </c>
      <c r="BK245" s="82" t="str">
        <f t="shared" ref="BK245" si="2534">IFERROR(AVERAGE(BK240:BK244),"")</f>
        <v/>
      </c>
      <c r="BL245" s="82" t="str">
        <f t="shared" ref="BL245" si="2535">IFERROR(AVERAGE(BL240:BL244),"")</f>
        <v/>
      </c>
      <c r="BM245" s="82" t="str">
        <f t="shared" ref="BM245" si="2536">IFERROR(AVERAGE(BM240:BM244),"")</f>
        <v/>
      </c>
      <c r="BN245" s="82">
        <f t="shared" ref="BN245" si="2537">IFERROR(AVERAGE(BN240:BN244),"")</f>
        <v>0</v>
      </c>
      <c r="BO245" s="82" t="str">
        <f t="shared" ref="BO245" si="2538">IFERROR(AVERAGE(BO240:BO244),"")</f>
        <v/>
      </c>
      <c r="BP245" s="82" t="str">
        <f t="shared" ref="BP245" si="2539">IFERROR(AVERAGE(BP240:BP244),"")</f>
        <v/>
      </c>
      <c r="BQ245" s="82" t="str">
        <f t="shared" ref="BQ245" si="2540">IFERROR(AVERAGE(BQ240:BQ244),"")</f>
        <v/>
      </c>
      <c r="BR245" s="2"/>
      <c r="BS245" s="2"/>
      <c r="BT245" s="2"/>
      <c r="BU245" s="2"/>
      <c r="BV245" s="2"/>
      <c r="BW245" s="2"/>
    </row>
    <row r="246" spans="1:75" x14ac:dyDescent="0.25">
      <c r="A246" s="261"/>
      <c r="B246" s="256">
        <v>15</v>
      </c>
      <c r="C246" s="256">
        <v>5</v>
      </c>
      <c r="D246" s="52">
        <v>1</v>
      </c>
      <c r="E246" s="61"/>
      <c r="F246" s="63"/>
      <c r="G246" s="63"/>
      <c r="H246" s="63"/>
      <c r="I246" s="63"/>
      <c r="J246" s="63"/>
      <c r="K246" s="14"/>
      <c r="L246" s="14"/>
      <c r="M246" s="14"/>
      <c r="N246" s="14"/>
      <c r="O246" s="14"/>
      <c r="P246" s="14"/>
      <c r="Q246" s="14"/>
      <c r="R246" s="52"/>
      <c r="S246" s="52"/>
      <c r="T246" s="52"/>
      <c r="U246" s="52"/>
      <c r="V246" s="52"/>
      <c r="W246" s="52"/>
      <c r="X246" s="52"/>
      <c r="Y246" s="46" t="str">
        <f t="shared" si="2403"/>
        <v/>
      </c>
      <c r="Z246" s="62"/>
      <c r="AA246" s="64"/>
      <c r="AB246" s="64"/>
      <c r="AC246" s="64"/>
      <c r="AD246" s="64"/>
      <c r="AE246" s="64"/>
      <c r="AF246" s="67"/>
      <c r="AG246" s="46" t="str">
        <f t="shared" si="2476"/>
        <v/>
      </c>
      <c r="AH246" s="61"/>
      <c r="AI246" s="63"/>
      <c r="AJ246" s="63"/>
      <c r="AK246" s="63"/>
      <c r="AL246" s="63"/>
      <c r="AM246" s="63"/>
      <c r="AN246" s="66"/>
      <c r="AO246" s="46" t="str">
        <f t="shared" si="2404"/>
        <v/>
      </c>
      <c r="AP246" s="8"/>
      <c r="AQ246" s="8"/>
      <c r="AR246" s="8"/>
      <c r="AS246" s="8"/>
      <c r="AT246" s="8"/>
      <c r="AU246" s="8"/>
      <c r="AV246" s="8"/>
      <c r="AW246" s="46" t="str">
        <f t="shared" si="2405"/>
        <v/>
      </c>
      <c r="AX246" s="10"/>
      <c r="AY246" s="10"/>
      <c r="AZ246" s="10"/>
      <c r="BA246" s="10"/>
      <c r="BB246" s="10"/>
      <c r="BC246" s="10"/>
      <c r="BD246" s="10"/>
      <c r="BE246" s="46" t="str">
        <f t="shared" si="2406"/>
        <v/>
      </c>
      <c r="BF246" s="12"/>
      <c r="BG246" s="12"/>
      <c r="BH246" s="12"/>
      <c r="BI246" s="12"/>
      <c r="BJ246" s="12"/>
      <c r="BK246" s="12"/>
      <c r="BL246" s="12"/>
      <c r="BM246" s="46" t="str">
        <f t="shared" si="2407"/>
        <v/>
      </c>
      <c r="BN246" s="26">
        <f t="shared" si="2409"/>
        <v>0</v>
      </c>
      <c r="BO246" s="50" t="str">
        <f t="shared" si="2410"/>
        <v>Average</v>
      </c>
      <c r="BP246" s="20" t="str">
        <f t="shared" si="2411"/>
        <v/>
      </c>
      <c r="BQ246" s="20" t="str">
        <f t="shared" si="2408"/>
        <v/>
      </c>
      <c r="BR246" s="4"/>
      <c r="BS246" s="4"/>
      <c r="BT246" s="4"/>
      <c r="BU246" s="4"/>
      <c r="BV246" s="4"/>
      <c r="BW246" s="4"/>
    </row>
    <row r="247" spans="1:75" x14ac:dyDescent="0.25">
      <c r="A247" s="261"/>
      <c r="B247" s="257"/>
      <c r="C247" s="257"/>
      <c r="D247" s="52">
        <v>2</v>
      </c>
      <c r="E247" s="62"/>
      <c r="F247" s="64"/>
      <c r="G247" s="64"/>
      <c r="H247" s="64"/>
      <c r="I247" s="64"/>
      <c r="J247" s="64"/>
      <c r="K247" s="14"/>
      <c r="L247" s="14"/>
      <c r="M247" s="14"/>
      <c r="N247" s="14"/>
      <c r="O247" s="14"/>
      <c r="P247" s="14"/>
      <c r="Q247" s="14"/>
      <c r="R247" s="52"/>
      <c r="S247" s="52"/>
      <c r="T247" s="52"/>
      <c r="U247" s="52"/>
      <c r="V247" s="52"/>
      <c r="W247" s="52"/>
      <c r="X247" s="52"/>
      <c r="Y247" s="46" t="str">
        <f t="shared" si="2403"/>
        <v/>
      </c>
      <c r="Z247" s="61"/>
      <c r="AA247" s="63"/>
      <c r="AB247" s="63"/>
      <c r="AC247" s="63"/>
      <c r="AD247" s="63"/>
      <c r="AE247" s="63"/>
      <c r="AF247" s="66"/>
      <c r="AG247" s="46" t="str">
        <f t="shared" si="2476"/>
        <v/>
      </c>
      <c r="AH247" s="62"/>
      <c r="AI247" s="64"/>
      <c r="AJ247" s="64"/>
      <c r="AK247" s="64"/>
      <c r="AL247" s="64"/>
      <c r="AM247" s="64"/>
      <c r="AN247" s="67"/>
      <c r="AO247" s="46" t="str">
        <f t="shared" si="2404"/>
        <v/>
      </c>
      <c r="AP247" s="8"/>
      <c r="AQ247" s="8"/>
      <c r="AR247" s="8"/>
      <c r="AS247" s="8"/>
      <c r="AT247" s="8"/>
      <c r="AU247" s="8"/>
      <c r="AV247" s="8"/>
      <c r="AW247" s="46" t="str">
        <f t="shared" si="2405"/>
        <v/>
      </c>
      <c r="AX247" s="10"/>
      <c r="AY247" s="10"/>
      <c r="AZ247" s="10"/>
      <c r="BA247" s="10"/>
      <c r="BB247" s="10"/>
      <c r="BC247" s="10"/>
      <c r="BD247" s="10"/>
      <c r="BE247" s="46" t="str">
        <f t="shared" si="2406"/>
        <v/>
      </c>
      <c r="BF247" s="12"/>
      <c r="BG247" s="12"/>
      <c r="BH247" s="12"/>
      <c r="BI247" s="12"/>
      <c r="BJ247" s="12"/>
      <c r="BK247" s="12"/>
      <c r="BL247" s="12"/>
      <c r="BM247" s="46" t="str">
        <f t="shared" si="2407"/>
        <v/>
      </c>
      <c r="BN247" s="26">
        <f t="shared" si="2409"/>
        <v>0</v>
      </c>
      <c r="BO247" s="50" t="str">
        <f t="shared" si="2410"/>
        <v>Average</v>
      </c>
      <c r="BP247" s="20" t="str">
        <f t="shared" si="2411"/>
        <v/>
      </c>
      <c r="BQ247" s="20" t="str">
        <f t="shared" si="2408"/>
        <v/>
      </c>
      <c r="BR247" s="4"/>
      <c r="BS247" s="4"/>
      <c r="BT247" s="4"/>
      <c r="BU247" s="4"/>
      <c r="BV247" s="4"/>
      <c r="BW247" s="4"/>
    </row>
    <row r="248" spans="1:75" x14ac:dyDescent="0.25">
      <c r="A248" s="261"/>
      <c r="B248" s="257"/>
      <c r="C248" s="257"/>
      <c r="D248" s="52">
        <v>3</v>
      </c>
      <c r="E248" s="61"/>
      <c r="F248" s="63"/>
      <c r="G248" s="63"/>
      <c r="H248" s="63"/>
      <c r="I248" s="63"/>
      <c r="J248" s="63"/>
      <c r="K248" s="14"/>
      <c r="L248" s="14"/>
      <c r="M248" s="14"/>
      <c r="N248" s="14"/>
      <c r="O248" s="14"/>
      <c r="P248" s="14"/>
      <c r="Q248" s="14"/>
      <c r="R248" s="52"/>
      <c r="S248" s="52"/>
      <c r="T248" s="52"/>
      <c r="U248" s="52"/>
      <c r="V248" s="52"/>
      <c r="W248" s="52"/>
      <c r="X248" s="52"/>
      <c r="Y248" s="46" t="str">
        <f t="shared" si="2403"/>
        <v/>
      </c>
      <c r="Z248" s="62"/>
      <c r="AA248" s="64"/>
      <c r="AB248" s="64"/>
      <c r="AC248" s="64"/>
      <c r="AD248" s="64"/>
      <c r="AE248" s="64"/>
      <c r="AF248" s="67"/>
      <c r="AG248" s="46" t="str">
        <f t="shared" si="2476"/>
        <v/>
      </c>
      <c r="AH248" s="61"/>
      <c r="AI248" s="63"/>
      <c r="AJ248" s="63"/>
      <c r="AK248" s="63"/>
      <c r="AL248" s="63"/>
      <c r="AM248" s="63"/>
      <c r="AN248" s="66"/>
      <c r="AO248" s="46" t="str">
        <f t="shared" si="2404"/>
        <v/>
      </c>
      <c r="AP248" s="8"/>
      <c r="AQ248" s="8"/>
      <c r="AR248" s="8"/>
      <c r="AS248" s="8"/>
      <c r="AT248" s="8"/>
      <c r="AU248" s="8"/>
      <c r="AV248" s="8"/>
      <c r="AW248" s="46" t="str">
        <f t="shared" si="2405"/>
        <v/>
      </c>
      <c r="AX248" s="10"/>
      <c r="AY248" s="10"/>
      <c r="AZ248" s="10"/>
      <c r="BA248" s="10"/>
      <c r="BB248" s="10"/>
      <c r="BC248" s="10"/>
      <c r="BD248" s="10"/>
      <c r="BE248" s="46" t="str">
        <f t="shared" si="2406"/>
        <v/>
      </c>
      <c r="BF248" s="12"/>
      <c r="BG248" s="12"/>
      <c r="BH248" s="12"/>
      <c r="BI248" s="12"/>
      <c r="BJ248" s="12"/>
      <c r="BK248" s="12"/>
      <c r="BL248" s="12"/>
      <c r="BM248" s="46" t="str">
        <f t="shared" si="2407"/>
        <v/>
      </c>
      <c r="BN248" s="26">
        <f t="shared" si="2409"/>
        <v>0</v>
      </c>
      <c r="BO248" s="50" t="str">
        <f t="shared" si="2410"/>
        <v>Average</v>
      </c>
      <c r="BP248" s="20" t="str">
        <f t="shared" si="2411"/>
        <v/>
      </c>
      <c r="BQ248" s="20" t="str">
        <f t="shared" si="2408"/>
        <v/>
      </c>
      <c r="BR248" s="4"/>
      <c r="BS248" s="4"/>
      <c r="BT248" s="4"/>
      <c r="BU248" s="4"/>
      <c r="BV248" s="4"/>
      <c r="BW248" s="4"/>
    </row>
    <row r="249" spans="1:75" x14ac:dyDescent="0.25">
      <c r="A249" s="261"/>
      <c r="B249" s="257"/>
      <c r="C249" s="257"/>
      <c r="D249" s="52">
        <v>4</v>
      </c>
      <c r="E249" s="62"/>
      <c r="F249" s="64"/>
      <c r="G249" s="64"/>
      <c r="H249" s="64"/>
      <c r="I249" s="64"/>
      <c r="J249" s="64"/>
      <c r="K249" s="14"/>
      <c r="L249" s="14"/>
      <c r="M249" s="14"/>
      <c r="N249" s="14"/>
      <c r="O249" s="14"/>
      <c r="P249" s="14"/>
      <c r="Q249" s="14"/>
      <c r="R249" s="52"/>
      <c r="S249" s="52"/>
      <c r="T249" s="52"/>
      <c r="U249" s="52"/>
      <c r="V249" s="52"/>
      <c r="W249" s="52"/>
      <c r="X249" s="52"/>
      <c r="Y249" s="46" t="str">
        <f t="shared" si="2403"/>
        <v/>
      </c>
      <c r="Z249" s="61"/>
      <c r="AA249" s="63"/>
      <c r="AB249" s="63"/>
      <c r="AC249" s="63"/>
      <c r="AD249" s="63"/>
      <c r="AE249" s="63"/>
      <c r="AF249" s="66"/>
      <c r="AG249" s="46" t="str">
        <f t="shared" si="2476"/>
        <v/>
      </c>
      <c r="AH249" s="62"/>
      <c r="AI249" s="64"/>
      <c r="AJ249" s="64"/>
      <c r="AK249" s="64"/>
      <c r="AL249" s="64"/>
      <c r="AM249" s="64"/>
      <c r="AN249" s="67"/>
      <c r="AO249" s="46" t="str">
        <f t="shared" si="2404"/>
        <v/>
      </c>
      <c r="AP249" s="8"/>
      <c r="AQ249" s="8"/>
      <c r="AR249" s="8"/>
      <c r="AS249" s="8"/>
      <c r="AT249" s="8"/>
      <c r="AU249" s="8"/>
      <c r="AV249" s="8"/>
      <c r="AW249" s="46" t="str">
        <f t="shared" si="2405"/>
        <v/>
      </c>
      <c r="AX249" s="10"/>
      <c r="AY249" s="10"/>
      <c r="AZ249" s="10"/>
      <c r="BA249" s="10"/>
      <c r="BB249" s="10"/>
      <c r="BC249" s="10"/>
      <c r="BD249" s="10"/>
      <c r="BE249" s="46" t="str">
        <f t="shared" si="2406"/>
        <v/>
      </c>
      <c r="BF249" s="12"/>
      <c r="BG249" s="12"/>
      <c r="BH249" s="12"/>
      <c r="BI249" s="12"/>
      <c r="BJ249" s="12"/>
      <c r="BK249" s="12"/>
      <c r="BL249" s="12"/>
      <c r="BM249" s="46" t="str">
        <f t="shared" si="2407"/>
        <v/>
      </c>
      <c r="BN249" s="26">
        <f t="shared" si="2409"/>
        <v>0</v>
      </c>
      <c r="BO249" s="50" t="str">
        <f t="shared" si="2410"/>
        <v>Average</v>
      </c>
      <c r="BP249" s="20" t="str">
        <f t="shared" si="2411"/>
        <v/>
      </c>
      <c r="BQ249" s="20" t="str">
        <f t="shared" si="2408"/>
        <v/>
      </c>
      <c r="BR249" s="4"/>
      <c r="BS249" s="4"/>
      <c r="BT249" s="4"/>
      <c r="BU249" s="4"/>
      <c r="BV249" s="4"/>
      <c r="BW249" s="4"/>
    </row>
    <row r="250" spans="1:75" x14ac:dyDescent="0.25">
      <c r="A250" s="261"/>
      <c r="B250" s="257"/>
      <c r="C250" s="257"/>
      <c r="D250" s="52">
        <v>5</v>
      </c>
      <c r="E250" s="61"/>
      <c r="F250" s="63"/>
      <c r="G250" s="63"/>
      <c r="H250" s="63"/>
      <c r="I250" s="63"/>
      <c r="J250" s="63"/>
      <c r="K250" s="14"/>
      <c r="L250" s="14"/>
      <c r="M250" s="14"/>
      <c r="N250" s="14"/>
      <c r="O250" s="14"/>
      <c r="P250" s="14"/>
      <c r="Q250" s="14"/>
      <c r="R250" s="52"/>
      <c r="S250" s="52"/>
      <c r="T250" s="52"/>
      <c r="U250" s="52"/>
      <c r="V250" s="52"/>
      <c r="W250" s="52"/>
      <c r="X250" s="52"/>
      <c r="Y250" s="46" t="str">
        <f t="shared" si="2403"/>
        <v/>
      </c>
      <c r="Z250" s="62"/>
      <c r="AA250" s="64"/>
      <c r="AB250" s="64"/>
      <c r="AC250" s="64"/>
      <c r="AD250" s="64"/>
      <c r="AE250" s="64"/>
      <c r="AF250" s="67"/>
      <c r="AG250" s="46" t="str">
        <f t="shared" si="2476"/>
        <v/>
      </c>
      <c r="AH250" s="61"/>
      <c r="AI250" s="63"/>
      <c r="AJ250" s="63"/>
      <c r="AK250" s="63"/>
      <c r="AL250" s="63"/>
      <c r="AM250" s="63"/>
      <c r="AN250" s="66"/>
      <c r="AO250" s="46" t="str">
        <f t="shared" si="2404"/>
        <v/>
      </c>
      <c r="AP250" s="8"/>
      <c r="AQ250" s="8"/>
      <c r="AR250" s="8"/>
      <c r="AS250" s="8"/>
      <c r="AT250" s="8"/>
      <c r="AU250" s="8"/>
      <c r="AV250" s="8"/>
      <c r="AW250" s="46" t="str">
        <f t="shared" si="2405"/>
        <v/>
      </c>
      <c r="AX250" s="10"/>
      <c r="AY250" s="10"/>
      <c r="AZ250" s="10"/>
      <c r="BA250" s="10"/>
      <c r="BB250" s="10"/>
      <c r="BC250" s="10"/>
      <c r="BD250" s="10"/>
      <c r="BE250" s="46" t="str">
        <f t="shared" si="2406"/>
        <v/>
      </c>
      <c r="BF250" s="12"/>
      <c r="BG250" s="12"/>
      <c r="BH250" s="12"/>
      <c r="BI250" s="12"/>
      <c r="BJ250" s="12"/>
      <c r="BK250" s="12"/>
      <c r="BL250" s="12"/>
      <c r="BM250" s="46" t="str">
        <f t="shared" si="2407"/>
        <v/>
      </c>
      <c r="BN250" s="26">
        <f t="shared" si="2409"/>
        <v>0</v>
      </c>
      <c r="BO250" s="50" t="str">
        <f t="shared" si="2410"/>
        <v>Average</v>
      </c>
      <c r="BP250" s="20" t="str">
        <f t="shared" si="2411"/>
        <v/>
      </c>
      <c r="BQ250" s="20" t="str">
        <f t="shared" si="2408"/>
        <v/>
      </c>
      <c r="BR250" s="4"/>
      <c r="BS250" s="4"/>
      <c r="BT250" s="4"/>
      <c r="BU250" s="4"/>
      <c r="BV250" s="4"/>
      <c r="BW250" s="4"/>
    </row>
    <row r="251" spans="1:75" x14ac:dyDescent="0.25">
      <c r="A251" s="261"/>
      <c r="B251" s="257"/>
      <c r="C251" s="258"/>
      <c r="D251" s="50" t="s">
        <v>23</v>
      </c>
      <c r="E251" s="82" t="str">
        <f>IFERROR(AVERAGE(E246:E250),"")</f>
        <v/>
      </c>
      <c r="F251" s="82" t="str">
        <f t="shared" ref="F251" si="2541">IFERROR(AVERAGE(F246:F250),"")</f>
        <v/>
      </c>
      <c r="G251" s="82" t="str">
        <f t="shared" ref="G251" si="2542">IFERROR(AVERAGE(G246:G250),"")</f>
        <v/>
      </c>
      <c r="H251" s="82" t="str">
        <f t="shared" ref="H251" si="2543">IFERROR(AVERAGE(H246:H250),"")</f>
        <v/>
      </c>
      <c r="I251" s="82" t="str">
        <f t="shared" ref="I251" si="2544">IFERROR(AVERAGE(I246:I250),"")</f>
        <v/>
      </c>
      <c r="J251" s="82" t="str">
        <f t="shared" ref="J251" si="2545">IFERROR(AVERAGE(J246:J250),"")</f>
        <v/>
      </c>
      <c r="K251" s="82" t="str">
        <f t="shared" ref="K251" si="2546">IFERROR(AVERAGE(K246:K250),"")</f>
        <v/>
      </c>
      <c r="L251" s="82" t="str">
        <f t="shared" ref="L251" si="2547">IFERROR(AVERAGE(L246:L250),"")</f>
        <v/>
      </c>
      <c r="M251" s="82" t="str">
        <f t="shared" ref="M251" si="2548">IFERROR(AVERAGE(M246:M250),"")</f>
        <v/>
      </c>
      <c r="N251" s="82" t="str">
        <f t="shared" ref="N251" si="2549">IFERROR(AVERAGE(N246:N250),"")</f>
        <v/>
      </c>
      <c r="O251" s="82" t="str">
        <f t="shared" ref="O251" si="2550">IFERROR(AVERAGE(O246:O250),"")</f>
        <v/>
      </c>
      <c r="P251" s="82" t="str">
        <f t="shared" ref="P251" si="2551">IFERROR(AVERAGE(P246:P250),"")</f>
        <v/>
      </c>
      <c r="Q251" s="82" t="str">
        <f t="shared" ref="Q251" si="2552">IFERROR(AVERAGE(Q246:Q250),"")</f>
        <v/>
      </c>
      <c r="R251" s="82" t="str">
        <f t="shared" ref="R251" si="2553">IFERROR(AVERAGE(R246:R250),"")</f>
        <v/>
      </c>
      <c r="S251" s="82" t="str">
        <f t="shared" ref="S251" si="2554">IFERROR(AVERAGE(S246:S250),"")</f>
        <v/>
      </c>
      <c r="T251" s="82" t="str">
        <f t="shared" ref="T251" si="2555">IFERROR(AVERAGE(T246:T250),"")</f>
        <v/>
      </c>
      <c r="U251" s="82" t="str">
        <f t="shared" ref="U251" si="2556">IFERROR(AVERAGE(U246:U250),"")</f>
        <v/>
      </c>
      <c r="V251" s="82" t="str">
        <f t="shared" ref="V251" si="2557">IFERROR(AVERAGE(V246:V250),"")</f>
        <v/>
      </c>
      <c r="W251" s="82" t="str">
        <f t="shared" ref="W251" si="2558">IFERROR(AVERAGE(W246:W250),"")</f>
        <v/>
      </c>
      <c r="X251" s="82" t="str">
        <f t="shared" ref="X251" si="2559">IFERROR(AVERAGE(X246:X250),"")</f>
        <v/>
      </c>
      <c r="Y251" s="82" t="str">
        <f t="shared" ref="Y251" si="2560">IFERROR(AVERAGE(Y246:Y250),"")</f>
        <v/>
      </c>
      <c r="Z251" s="82" t="str">
        <f t="shared" ref="Z251" si="2561">IFERROR(AVERAGE(Z246:Z250),"")</f>
        <v/>
      </c>
      <c r="AA251" s="82" t="str">
        <f t="shared" ref="AA251" si="2562">IFERROR(AVERAGE(AA246:AA250),"")</f>
        <v/>
      </c>
      <c r="AB251" s="82" t="str">
        <f t="shared" ref="AB251" si="2563">IFERROR(AVERAGE(AB246:AB250),"")</f>
        <v/>
      </c>
      <c r="AC251" s="82" t="str">
        <f t="shared" ref="AC251" si="2564">IFERROR(AVERAGE(AC246:AC250),"")</f>
        <v/>
      </c>
      <c r="AD251" s="82" t="str">
        <f t="shared" ref="AD251" si="2565">IFERROR(AVERAGE(AD246:AD250),"")</f>
        <v/>
      </c>
      <c r="AE251" s="82" t="str">
        <f t="shared" ref="AE251" si="2566">IFERROR(AVERAGE(AE246:AE250),"")</f>
        <v/>
      </c>
      <c r="AF251" s="82" t="str">
        <f t="shared" ref="AF251" si="2567">IFERROR(AVERAGE(AF246:AF250),"")</f>
        <v/>
      </c>
      <c r="AG251" s="82" t="str">
        <f t="shared" ref="AG251" si="2568">IFERROR(AVERAGE(AG246:AG250),"")</f>
        <v/>
      </c>
      <c r="AH251" s="82" t="str">
        <f t="shared" ref="AH251" si="2569">IFERROR(AVERAGE(AH246:AH250),"")</f>
        <v/>
      </c>
      <c r="AI251" s="82" t="str">
        <f t="shared" ref="AI251" si="2570">IFERROR(AVERAGE(AI246:AI250),"")</f>
        <v/>
      </c>
      <c r="AJ251" s="82" t="str">
        <f t="shared" ref="AJ251" si="2571">IFERROR(AVERAGE(AJ246:AJ250),"")</f>
        <v/>
      </c>
      <c r="AK251" s="82" t="str">
        <f t="shared" ref="AK251" si="2572">IFERROR(AVERAGE(AK246:AK250),"")</f>
        <v/>
      </c>
      <c r="AL251" s="82" t="str">
        <f t="shared" ref="AL251" si="2573">IFERROR(AVERAGE(AL246:AL250),"")</f>
        <v/>
      </c>
      <c r="AM251" s="82" t="str">
        <f t="shared" ref="AM251" si="2574">IFERROR(AVERAGE(AM246:AM250),"")</f>
        <v/>
      </c>
      <c r="AN251" s="82" t="str">
        <f t="shared" ref="AN251" si="2575">IFERROR(AVERAGE(AN246:AN250),"")</f>
        <v/>
      </c>
      <c r="AO251" s="82" t="str">
        <f t="shared" ref="AO251" si="2576">IFERROR(AVERAGE(AO246:AO250),"")</f>
        <v/>
      </c>
      <c r="AP251" s="82" t="str">
        <f t="shared" ref="AP251" si="2577">IFERROR(AVERAGE(AP246:AP250),"")</f>
        <v/>
      </c>
      <c r="AQ251" s="82" t="str">
        <f t="shared" ref="AQ251" si="2578">IFERROR(AVERAGE(AQ246:AQ250),"")</f>
        <v/>
      </c>
      <c r="AR251" s="82" t="str">
        <f t="shared" ref="AR251" si="2579">IFERROR(AVERAGE(AR246:AR250),"")</f>
        <v/>
      </c>
      <c r="AS251" s="82" t="str">
        <f t="shared" ref="AS251" si="2580">IFERROR(AVERAGE(AS246:AS250),"")</f>
        <v/>
      </c>
      <c r="AT251" s="82" t="str">
        <f t="shared" ref="AT251" si="2581">IFERROR(AVERAGE(AT246:AT250),"")</f>
        <v/>
      </c>
      <c r="AU251" s="82" t="str">
        <f t="shared" ref="AU251" si="2582">IFERROR(AVERAGE(AU246:AU250),"")</f>
        <v/>
      </c>
      <c r="AV251" s="82" t="str">
        <f t="shared" ref="AV251" si="2583">IFERROR(AVERAGE(AV246:AV250),"")</f>
        <v/>
      </c>
      <c r="AW251" s="82" t="str">
        <f t="shared" ref="AW251" si="2584">IFERROR(AVERAGE(AW246:AW250),"")</f>
        <v/>
      </c>
      <c r="AX251" s="82" t="str">
        <f t="shared" ref="AX251" si="2585">IFERROR(AVERAGE(AX246:AX250),"")</f>
        <v/>
      </c>
      <c r="AY251" s="82" t="str">
        <f t="shared" ref="AY251" si="2586">IFERROR(AVERAGE(AY246:AY250),"")</f>
        <v/>
      </c>
      <c r="AZ251" s="82" t="str">
        <f t="shared" ref="AZ251" si="2587">IFERROR(AVERAGE(AZ246:AZ250),"")</f>
        <v/>
      </c>
      <c r="BA251" s="82" t="str">
        <f t="shared" ref="BA251" si="2588">IFERROR(AVERAGE(BA246:BA250),"")</f>
        <v/>
      </c>
      <c r="BB251" s="82" t="str">
        <f t="shared" ref="BB251" si="2589">IFERROR(AVERAGE(BB246:BB250),"")</f>
        <v/>
      </c>
      <c r="BC251" s="82" t="str">
        <f t="shared" ref="BC251" si="2590">IFERROR(AVERAGE(BC246:BC250),"")</f>
        <v/>
      </c>
      <c r="BD251" s="82" t="str">
        <f t="shared" ref="BD251" si="2591">IFERROR(AVERAGE(BD246:BD250),"")</f>
        <v/>
      </c>
      <c r="BE251" s="82" t="str">
        <f t="shared" ref="BE251" si="2592">IFERROR(AVERAGE(BE246:BE250),"")</f>
        <v/>
      </c>
      <c r="BF251" s="82" t="str">
        <f t="shared" ref="BF251" si="2593">IFERROR(AVERAGE(BF246:BF250),"")</f>
        <v/>
      </c>
      <c r="BG251" s="82" t="str">
        <f t="shared" ref="BG251" si="2594">IFERROR(AVERAGE(BG246:BG250),"")</f>
        <v/>
      </c>
      <c r="BH251" s="82" t="str">
        <f t="shared" ref="BH251" si="2595">IFERROR(AVERAGE(BH246:BH250),"")</f>
        <v/>
      </c>
      <c r="BI251" s="82" t="str">
        <f t="shared" ref="BI251" si="2596">IFERROR(AVERAGE(BI246:BI250),"")</f>
        <v/>
      </c>
      <c r="BJ251" s="82" t="str">
        <f t="shared" ref="BJ251" si="2597">IFERROR(AVERAGE(BJ246:BJ250),"")</f>
        <v/>
      </c>
      <c r="BK251" s="82" t="str">
        <f t="shared" ref="BK251" si="2598">IFERROR(AVERAGE(BK246:BK250),"")</f>
        <v/>
      </c>
      <c r="BL251" s="82" t="str">
        <f t="shared" ref="BL251" si="2599">IFERROR(AVERAGE(BL246:BL250),"")</f>
        <v/>
      </c>
      <c r="BM251" s="82" t="str">
        <f t="shared" ref="BM251" si="2600">IFERROR(AVERAGE(BM246:BM250),"")</f>
        <v/>
      </c>
      <c r="BN251" s="82">
        <f t="shared" ref="BN251" si="2601">IFERROR(AVERAGE(BN246:BN250),"")</f>
        <v>0</v>
      </c>
      <c r="BO251" s="82" t="str">
        <f t="shared" ref="BO251" si="2602">IFERROR(AVERAGE(BO246:BO250),"")</f>
        <v/>
      </c>
      <c r="BP251" s="82" t="str">
        <f t="shared" ref="BP251" si="2603">IFERROR(AVERAGE(BP246:BP250),"")</f>
        <v/>
      </c>
      <c r="BQ251" s="82" t="str">
        <f t="shared" ref="BQ251" si="2604">IFERROR(AVERAGE(BQ246:BQ250),"")</f>
        <v/>
      </c>
      <c r="BR251" s="2"/>
      <c r="BS251" s="2"/>
      <c r="BT251" s="2"/>
      <c r="BU251" s="2"/>
      <c r="BV251" s="2"/>
      <c r="BW251" s="2"/>
    </row>
    <row r="252" spans="1:75" x14ac:dyDescent="0.25">
      <c r="A252" s="261"/>
      <c r="B252" s="257"/>
      <c r="C252" s="256">
        <v>10</v>
      </c>
      <c r="D252" s="52">
        <v>1</v>
      </c>
      <c r="E252" s="61"/>
      <c r="F252" s="63"/>
      <c r="G252" s="63"/>
      <c r="H252" s="63"/>
      <c r="I252" s="63"/>
      <c r="J252" s="63"/>
      <c r="K252" s="14"/>
      <c r="L252" s="14"/>
      <c r="M252" s="14"/>
      <c r="N252" s="14"/>
      <c r="O252" s="14"/>
      <c r="P252" s="14"/>
      <c r="Q252" s="14"/>
      <c r="R252" s="52"/>
      <c r="S252" s="52"/>
      <c r="T252" s="52"/>
      <c r="U252" s="52"/>
      <c r="V252" s="52"/>
      <c r="W252" s="52"/>
      <c r="X252" s="52"/>
      <c r="Y252" s="46" t="str">
        <f t="shared" si="2403"/>
        <v/>
      </c>
      <c r="Z252" s="62"/>
      <c r="AA252" s="64"/>
      <c r="AB252" s="64"/>
      <c r="AC252" s="64"/>
      <c r="AD252" s="64"/>
      <c r="AE252" s="64"/>
      <c r="AF252" s="67"/>
      <c r="AG252" s="46" t="str">
        <f t="shared" si="2476"/>
        <v/>
      </c>
      <c r="AH252" s="61"/>
      <c r="AI252" s="63"/>
      <c r="AJ252" s="63"/>
      <c r="AK252" s="63"/>
      <c r="AL252" s="63"/>
      <c r="AM252" s="63"/>
      <c r="AN252" s="66"/>
      <c r="AO252" s="46" t="str">
        <f t="shared" si="2404"/>
        <v/>
      </c>
      <c r="AP252" s="8"/>
      <c r="AQ252" s="8"/>
      <c r="AR252" s="8"/>
      <c r="AS252" s="8"/>
      <c r="AT252" s="8"/>
      <c r="AU252" s="8"/>
      <c r="AV252" s="8"/>
      <c r="AW252" s="46" t="str">
        <f t="shared" si="2405"/>
        <v/>
      </c>
      <c r="AX252" s="10"/>
      <c r="AY252" s="10"/>
      <c r="AZ252" s="10"/>
      <c r="BA252" s="10"/>
      <c r="BB252" s="10"/>
      <c r="BC252" s="10"/>
      <c r="BD252" s="10"/>
      <c r="BE252" s="46" t="str">
        <f t="shared" si="2406"/>
        <v/>
      </c>
      <c r="BF252" s="12"/>
      <c r="BG252" s="12"/>
      <c r="BH252" s="12"/>
      <c r="BI252" s="12"/>
      <c r="BJ252" s="12"/>
      <c r="BK252" s="12"/>
      <c r="BL252" s="12"/>
      <c r="BM252" s="46" t="str">
        <f t="shared" si="2407"/>
        <v/>
      </c>
      <c r="BN252" s="26">
        <f t="shared" si="2409"/>
        <v>0</v>
      </c>
      <c r="BO252" s="50" t="str">
        <f t="shared" si="2410"/>
        <v>Average</v>
      </c>
      <c r="BP252" s="20" t="str">
        <f t="shared" si="2411"/>
        <v/>
      </c>
      <c r="BQ252" s="20" t="str">
        <f t="shared" si="2408"/>
        <v/>
      </c>
      <c r="BR252" s="4"/>
      <c r="BS252" s="4"/>
      <c r="BT252" s="4"/>
      <c r="BU252" s="4"/>
      <c r="BV252" s="4"/>
      <c r="BW252" s="4"/>
    </row>
    <row r="253" spans="1:75" x14ac:dyDescent="0.25">
      <c r="A253" s="261"/>
      <c r="B253" s="257"/>
      <c r="C253" s="257"/>
      <c r="D253" s="52">
        <v>2</v>
      </c>
      <c r="E253" s="62"/>
      <c r="F253" s="64"/>
      <c r="G253" s="64"/>
      <c r="H253" s="64"/>
      <c r="I253" s="64"/>
      <c r="J253" s="64"/>
      <c r="K253" s="14"/>
      <c r="L253" s="14"/>
      <c r="M253" s="14"/>
      <c r="N253" s="14"/>
      <c r="O253" s="14"/>
      <c r="P253" s="14"/>
      <c r="Q253" s="14"/>
      <c r="R253" s="52"/>
      <c r="S253" s="52"/>
      <c r="T253" s="52"/>
      <c r="U253" s="52"/>
      <c r="V253" s="52"/>
      <c r="W253" s="52"/>
      <c r="X253" s="52"/>
      <c r="Y253" s="46" t="str">
        <f t="shared" si="2403"/>
        <v/>
      </c>
      <c r="Z253" s="61"/>
      <c r="AA253" s="63"/>
      <c r="AB253" s="63"/>
      <c r="AC253" s="63"/>
      <c r="AD253" s="63"/>
      <c r="AE253" s="63"/>
      <c r="AF253" s="66"/>
      <c r="AG253" s="46" t="str">
        <f t="shared" si="2476"/>
        <v/>
      </c>
      <c r="AH253" s="62"/>
      <c r="AI253" s="64"/>
      <c r="AJ253" s="64"/>
      <c r="AK253" s="64"/>
      <c r="AL253" s="64"/>
      <c r="AM253" s="64"/>
      <c r="AN253" s="67"/>
      <c r="AO253" s="46" t="str">
        <f t="shared" si="2404"/>
        <v/>
      </c>
      <c r="AP253" s="8"/>
      <c r="AQ253" s="8"/>
      <c r="AR253" s="8"/>
      <c r="AS253" s="8"/>
      <c r="AT253" s="8"/>
      <c r="AU253" s="8"/>
      <c r="AV253" s="8"/>
      <c r="AW253" s="46" t="str">
        <f t="shared" si="2405"/>
        <v/>
      </c>
      <c r="AX253" s="10"/>
      <c r="AY253" s="10"/>
      <c r="AZ253" s="10"/>
      <c r="BA253" s="10"/>
      <c r="BB253" s="10"/>
      <c r="BC253" s="10"/>
      <c r="BD253" s="10"/>
      <c r="BE253" s="46" t="str">
        <f t="shared" si="2406"/>
        <v/>
      </c>
      <c r="BF253" s="12"/>
      <c r="BG253" s="12"/>
      <c r="BH253" s="12"/>
      <c r="BI253" s="12"/>
      <c r="BJ253" s="12"/>
      <c r="BK253" s="12"/>
      <c r="BL253" s="12"/>
      <c r="BM253" s="46" t="str">
        <f t="shared" si="2407"/>
        <v/>
      </c>
      <c r="BN253" s="26">
        <f t="shared" si="2409"/>
        <v>0</v>
      </c>
      <c r="BO253" s="50" t="str">
        <f t="shared" si="2410"/>
        <v>Average</v>
      </c>
      <c r="BP253" s="20" t="str">
        <f t="shared" si="2411"/>
        <v/>
      </c>
      <c r="BQ253" s="20" t="str">
        <f t="shared" si="2408"/>
        <v/>
      </c>
      <c r="BR253" s="4"/>
      <c r="BS253" s="4"/>
      <c r="BT253" s="4"/>
      <c r="BU253" s="4"/>
      <c r="BV253" s="4"/>
      <c r="BW253" s="4"/>
    </row>
    <row r="254" spans="1:75" x14ac:dyDescent="0.25">
      <c r="A254" s="261"/>
      <c r="B254" s="257"/>
      <c r="C254" s="257"/>
      <c r="D254" s="52">
        <v>3</v>
      </c>
      <c r="E254" s="61"/>
      <c r="F254" s="63"/>
      <c r="G254" s="63"/>
      <c r="H254" s="63"/>
      <c r="I254" s="63"/>
      <c r="J254" s="63"/>
      <c r="K254" s="14"/>
      <c r="L254" s="14"/>
      <c r="M254" s="14"/>
      <c r="N254" s="14"/>
      <c r="O254" s="14"/>
      <c r="P254" s="14"/>
      <c r="Q254" s="14"/>
      <c r="R254" s="52"/>
      <c r="S254" s="52"/>
      <c r="T254" s="52"/>
      <c r="U254" s="52"/>
      <c r="V254" s="52"/>
      <c r="W254" s="52"/>
      <c r="X254" s="52"/>
      <c r="Y254" s="46" t="str">
        <f t="shared" si="2403"/>
        <v/>
      </c>
      <c r="Z254" s="62"/>
      <c r="AA254" s="64"/>
      <c r="AB254" s="64"/>
      <c r="AC254" s="64"/>
      <c r="AD254" s="64"/>
      <c r="AE254" s="64"/>
      <c r="AF254" s="67"/>
      <c r="AG254" s="46" t="str">
        <f t="shared" si="2476"/>
        <v/>
      </c>
      <c r="AH254" s="61"/>
      <c r="AI254" s="63"/>
      <c r="AJ254" s="63"/>
      <c r="AK254" s="63"/>
      <c r="AL254" s="63"/>
      <c r="AM254" s="63"/>
      <c r="AN254" s="66"/>
      <c r="AO254" s="46" t="str">
        <f t="shared" si="2404"/>
        <v/>
      </c>
      <c r="AP254" s="8"/>
      <c r="AQ254" s="8"/>
      <c r="AR254" s="8"/>
      <c r="AS254" s="8"/>
      <c r="AT254" s="8"/>
      <c r="AU254" s="8"/>
      <c r="AV254" s="8"/>
      <c r="AW254" s="46" t="str">
        <f t="shared" si="2405"/>
        <v/>
      </c>
      <c r="AX254" s="10"/>
      <c r="AY254" s="10"/>
      <c r="AZ254" s="10"/>
      <c r="BA254" s="10"/>
      <c r="BB254" s="10"/>
      <c r="BC254" s="10"/>
      <c r="BD254" s="10"/>
      <c r="BE254" s="46" t="str">
        <f t="shared" si="2406"/>
        <v/>
      </c>
      <c r="BF254" s="12"/>
      <c r="BG254" s="12"/>
      <c r="BH254" s="12"/>
      <c r="BI254" s="12"/>
      <c r="BJ254" s="12"/>
      <c r="BK254" s="12"/>
      <c r="BL254" s="12"/>
      <c r="BM254" s="46" t="str">
        <f t="shared" si="2407"/>
        <v/>
      </c>
      <c r="BN254" s="26">
        <f t="shared" si="2409"/>
        <v>0</v>
      </c>
      <c r="BO254" s="50" t="str">
        <f t="shared" si="2410"/>
        <v>Average</v>
      </c>
      <c r="BP254" s="20" t="str">
        <f t="shared" si="2411"/>
        <v/>
      </c>
      <c r="BQ254" s="20" t="str">
        <f t="shared" si="2408"/>
        <v/>
      </c>
      <c r="BR254" s="4"/>
      <c r="BS254" s="4"/>
      <c r="BT254" s="4"/>
      <c r="BU254" s="4"/>
      <c r="BV254" s="4"/>
      <c r="BW254" s="4"/>
    </row>
    <row r="255" spans="1:75" x14ac:dyDescent="0.25">
      <c r="A255" s="261"/>
      <c r="B255" s="257"/>
      <c r="C255" s="257"/>
      <c r="D255" s="52">
        <v>4</v>
      </c>
      <c r="E255" s="62"/>
      <c r="F255" s="64"/>
      <c r="G255" s="64"/>
      <c r="H255" s="64"/>
      <c r="I255" s="64"/>
      <c r="J255" s="64"/>
      <c r="K255" s="14"/>
      <c r="L255" s="14"/>
      <c r="M255" s="14"/>
      <c r="N255" s="14"/>
      <c r="O255" s="14"/>
      <c r="P255" s="14"/>
      <c r="Q255" s="14"/>
      <c r="R255" s="52"/>
      <c r="S255" s="52"/>
      <c r="T255" s="52"/>
      <c r="U255" s="52"/>
      <c r="V255" s="52"/>
      <c r="W255" s="52"/>
      <c r="X255" s="52"/>
      <c r="Y255" s="46" t="str">
        <f t="shared" si="2403"/>
        <v/>
      </c>
      <c r="Z255" s="61"/>
      <c r="AA255" s="63"/>
      <c r="AB255" s="63"/>
      <c r="AC255" s="63"/>
      <c r="AD255" s="63"/>
      <c r="AE255" s="63"/>
      <c r="AF255" s="66"/>
      <c r="AG255" s="46" t="str">
        <f t="shared" si="2476"/>
        <v/>
      </c>
      <c r="AH255" s="62"/>
      <c r="AI255" s="64"/>
      <c r="AJ255" s="64"/>
      <c r="AK255" s="64"/>
      <c r="AL255" s="64"/>
      <c r="AM255" s="64"/>
      <c r="AN255" s="67"/>
      <c r="AO255" s="46" t="str">
        <f t="shared" si="2404"/>
        <v/>
      </c>
      <c r="AP255" s="8"/>
      <c r="AQ255" s="8"/>
      <c r="AR255" s="8"/>
      <c r="AS255" s="8"/>
      <c r="AT255" s="8"/>
      <c r="AU255" s="8"/>
      <c r="AV255" s="8"/>
      <c r="AW255" s="46" t="str">
        <f t="shared" si="2405"/>
        <v/>
      </c>
      <c r="AX255" s="10"/>
      <c r="AY255" s="10"/>
      <c r="AZ255" s="10"/>
      <c r="BA255" s="10"/>
      <c r="BB255" s="10"/>
      <c r="BC255" s="10"/>
      <c r="BD255" s="10"/>
      <c r="BE255" s="46" t="str">
        <f t="shared" si="2406"/>
        <v/>
      </c>
      <c r="BF255" s="12"/>
      <c r="BG255" s="12"/>
      <c r="BH255" s="12"/>
      <c r="BI255" s="12"/>
      <c r="BJ255" s="12"/>
      <c r="BK255" s="12"/>
      <c r="BL255" s="12"/>
      <c r="BM255" s="46" t="str">
        <f t="shared" si="2407"/>
        <v/>
      </c>
      <c r="BN255" s="26">
        <f t="shared" si="2409"/>
        <v>0</v>
      </c>
      <c r="BO255" s="50" t="str">
        <f t="shared" si="2410"/>
        <v>Average</v>
      </c>
      <c r="BP255" s="20" t="str">
        <f t="shared" si="2411"/>
        <v/>
      </c>
      <c r="BQ255" s="20" t="str">
        <f t="shared" si="2408"/>
        <v/>
      </c>
      <c r="BR255" s="4"/>
      <c r="BS255" s="4"/>
      <c r="BT255" s="4"/>
      <c r="BU255" s="4"/>
      <c r="BV255" s="4"/>
      <c r="BW255" s="4"/>
    </row>
    <row r="256" spans="1:75" x14ac:dyDescent="0.25">
      <c r="A256" s="261"/>
      <c r="B256" s="257"/>
      <c r="C256" s="257"/>
      <c r="D256" s="52">
        <v>5</v>
      </c>
      <c r="E256" s="61"/>
      <c r="F256" s="63"/>
      <c r="G256" s="63"/>
      <c r="H256" s="63"/>
      <c r="I256" s="63"/>
      <c r="J256" s="63"/>
      <c r="K256" s="14"/>
      <c r="L256" s="14"/>
      <c r="M256" s="14"/>
      <c r="N256" s="14"/>
      <c r="O256" s="14"/>
      <c r="P256" s="14"/>
      <c r="Q256" s="14"/>
      <c r="R256" s="52"/>
      <c r="S256" s="52"/>
      <c r="T256" s="52"/>
      <c r="U256" s="52"/>
      <c r="V256" s="52"/>
      <c r="W256" s="52"/>
      <c r="X256" s="52"/>
      <c r="Y256" s="46" t="str">
        <f t="shared" si="2403"/>
        <v/>
      </c>
      <c r="Z256" s="62"/>
      <c r="AA256" s="64"/>
      <c r="AB256" s="64"/>
      <c r="AC256" s="64"/>
      <c r="AD256" s="64"/>
      <c r="AE256" s="64"/>
      <c r="AF256" s="67"/>
      <c r="AG256" s="46" t="str">
        <f t="shared" si="2476"/>
        <v/>
      </c>
      <c r="AH256" s="61"/>
      <c r="AI256" s="63"/>
      <c r="AJ256" s="63"/>
      <c r="AK256" s="63"/>
      <c r="AL256" s="63"/>
      <c r="AM256" s="63"/>
      <c r="AN256" s="66"/>
      <c r="AO256" s="46" t="str">
        <f t="shared" si="2404"/>
        <v/>
      </c>
      <c r="AP256" s="8"/>
      <c r="AQ256" s="8"/>
      <c r="AR256" s="8"/>
      <c r="AS256" s="8"/>
      <c r="AT256" s="8"/>
      <c r="AU256" s="8"/>
      <c r="AV256" s="8"/>
      <c r="AW256" s="46" t="str">
        <f t="shared" si="2405"/>
        <v/>
      </c>
      <c r="AX256" s="10"/>
      <c r="AY256" s="10"/>
      <c r="AZ256" s="10"/>
      <c r="BA256" s="10"/>
      <c r="BB256" s="10"/>
      <c r="BC256" s="10"/>
      <c r="BD256" s="10"/>
      <c r="BE256" s="46" t="str">
        <f t="shared" si="2406"/>
        <v/>
      </c>
      <c r="BF256" s="12"/>
      <c r="BG256" s="12"/>
      <c r="BH256" s="12"/>
      <c r="BI256" s="12"/>
      <c r="BJ256" s="12"/>
      <c r="BK256" s="12"/>
      <c r="BL256" s="12"/>
      <c r="BM256" s="46" t="str">
        <f t="shared" si="2407"/>
        <v/>
      </c>
      <c r="BN256" s="26">
        <f t="shared" si="2409"/>
        <v>0</v>
      </c>
      <c r="BO256" s="50" t="str">
        <f t="shared" si="2410"/>
        <v>Average</v>
      </c>
      <c r="BP256" s="20" t="str">
        <f t="shared" si="2411"/>
        <v/>
      </c>
      <c r="BQ256" s="20" t="str">
        <f t="shared" si="2408"/>
        <v/>
      </c>
      <c r="BR256" s="4"/>
      <c r="BS256" s="4"/>
      <c r="BT256" s="4"/>
      <c r="BU256" s="4"/>
      <c r="BV256" s="4"/>
      <c r="BW256" s="4"/>
    </row>
    <row r="257" spans="1:75" x14ac:dyDescent="0.25">
      <c r="A257" s="261"/>
      <c r="B257" s="257"/>
      <c r="C257" s="258"/>
      <c r="D257" s="50" t="s">
        <v>23</v>
      </c>
      <c r="E257" s="82" t="str">
        <f>IFERROR(AVERAGE(E252:E256),"")</f>
        <v/>
      </c>
      <c r="F257" s="82" t="str">
        <f t="shared" ref="F257" si="2605">IFERROR(AVERAGE(F252:F256),"")</f>
        <v/>
      </c>
      <c r="G257" s="82" t="str">
        <f t="shared" ref="G257" si="2606">IFERROR(AVERAGE(G252:G256),"")</f>
        <v/>
      </c>
      <c r="H257" s="82" t="str">
        <f t="shared" ref="H257" si="2607">IFERROR(AVERAGE(H252:H256),"")</f>
        <v/>
      </c>
      <c r="I257" s="82" t="str">
        <f t="shared" ref="I257" si="2608">IFERROR(AVERAGE(I252:I256),"")</f>
        <v/>
      </c>
      <c r="J257" s="82" t="str">
        <f t="shared" ref="J257" si="2609">IFERROR(AVERAGE(J252:J256),"")</f>
        <v/>
      </c>
      <c r="K257" s="82" t="str">
        <f t="shared" ref="K257" si="2610">IFERROR(AVERAGE(K252:K256),"")</f>
        <v/>
      </c>
      <c r="L257" s="82" t="str">
        <f t="shared" ref="L257" si="2611">IFERROR(AVERAGE(L252:L256),"")</f>
        <v/>
      </c>
      <c r="M257" s="82" t="str">
        <f t="shared" ref="M257" si="2612">IFERROR(AVERAGE(M252:M256),"")</f>
        <v/>
      </c>
      <c r="N257" s="82" t="str">
        <f t="shared" ref="N257" si="2613">IFERROR(AVERAGE(N252:N256),"")</f>
        <v/>
      </c>
      <c r="O257" s="82" t="str">
        <f t="shared" ref="O257" si="2614">IFERROR(AVERAGE(O252:O256),"")</f>
        <v/>
      </c>
      <c r="P257" s="82" t="str">
        <f t="shared" ref="P257" si="2615">IFERROR(AVERAGE(P252:P256),"")</f>
        <v/>
      </c>
      <c r="Q257" s="82" t="str">
        <f t="shared" ref="Q257" si="2616">IFERROR(AVERAGE(Q252:Q256),"")</f>
        <v/>
      </c>
      <c r="R257" s="82" t="str">
        <f t="shared" ref="R257" si="2617">IFERROR(AVERAGE(R252:R256),"")</f>
        <v/>
      </c>
      <c r="S257" s="82" t="str">
        <f t="shared" ref="S257" si="2618">IFERROR(AVERAGE(S252:S256),"")</f>
        <v/>
      </c>
      <c r="T257" s="82" t="str">
        <f t="shared" ref="T257" si="2619">IFERROR(AVERAGE(T252:T256),"")</f>
        <v/>
      </c>
      <c r="U257" s="82" t="str">
        <f t="shared" ref="U257" si="2620">IFERROR(AVERAGE(U252:U256),"")</f>
        <v/>
      </c>
      <c r="V257" s="82" t="str">
        <f t="shared" ref="V257" si="2621">IFERROR(AVERAGE(V252:V256),"")</f>
        <v/>
      </c>
      <c r="W257" s="82" t="str">
        <f t="shared" ref="W257" si="2622">IFERROR(AVERAGE(W252:W256),"")</f>
        <v/>
      </c>
      <c r="X257" s="82" t="str">
        <f t="shared" ref="X257" si="2623">IFERROR(AVERAGE(X252:X256),"")</f>
        <v/>
      </c>
      <c r="Y257" s="82" t="str">
        <f t="shared" ref="Y257" si="2624">IFERROR(AVERAGE(Y252:Y256),"")</f>
        <v/>
      </c>
      <c r="Z257" s="82" t="str">
        <f t="shared" ref="Z257" si="2625">IFERROR(AVERAGE(Z252:Z256),"")</f>
        <v/>
      </c>
      <c r="AA257" s="82" t="str">
        <f t="shared" ref="AA257" si="2626">IFERROR(AVERAGE(AA252:AA256),"")</f>
        <v/>
      </c>
      <c r="AB257" s="82" t="str">
        <f t="shared" ref="AB257" si="2627">IFERROR(AVERAGE(AB252:AB256),"")</f>
        <v/>
      </c>
      <c r="AC257" s="82" t="str">
        <f t="shared" ref="AC257" si="2628">IFERROR(AVERAGE(AC252:AC256),"")</f>
        <v/>
      </c>
      <c r="AD257" s="82" t="str">
        <f t="shared" ref="AD257" si="2629">IFERROR(AVERAGE(AD252:AD256),"")</f>
        <v/>
      </c>
      <c r="AE257" s="82" t="str">
        <f t="shared" ref="AE257" si="2630">IFERROR(AVERAGE(AE252:AE256),"")</f>
        <v/>
      </c>
      <c r="AF257" s="82" t="str">
        <f t="shared" ref="AF257" si="2631">IFERROR(AVERAGE(AF252:AF256),"")</f>
        <v/>
      </c>
      <c r="AG257" s="82" t="str">
        <f t="shared" ref="AG257" si="2632">IFERROR(AVERAGE(AG252:AG256),"")</f>
        <v/>
      </c>
      <c r="AH257" s="82" t="str">
        <f t="shared" ref="AH257" si="2633">IFERROR(AVERAGE(AH252:AH256),"")</f>
        <v/>
      </c>
      <c r="AI257" s="82" t="str">
        <f t="shared" ref="AI257" si="2634">IFERROR(AVERAGE(AI252:AI256),"")</f>
        <v/>
      </c>
      <c r="AJ257" s="82" t="str">
        <f t="shared" ref="AJ257" si="2635">IFERROR(AVERAGE(AJ252:AJ256),"")</f>
        <v/>
      </c>
      <c r="AK257" s="82" t="str">
        <f t="shared" ref="AK257" si="2636">IFERROR(AVERAGE(AK252:AK256),"")</f>
        <v/>
      </c>
      <c r="AL257" s="82" t="str">
        <f t="shared" ref="AL257" si="2637">IFERROR(AVERAGE(AL252:AL256),"")</f>
        <v/>
      </c>
      <c r="AM257" s="82" t="str">
        <f t="shared" ref="AM257" si="2638">IFERROR(AVERAGE(AM252:AM256),"")</f>
        <v/>
      </c>
      <c r="AN257" s="82" t="str">
        <f t="shared" ref="AN257" si="2639">IFERROR(AVERAGE(AN252:AN256),"")</f>
        <v/>
      </c>
      <c r="AO257" s="82" t="str">
        <f t="shared" ref="AO257" si="2640">IFERROR(AVERAGE(AO252:AO256),"")</f>
        <v/>
      </c>
      <c r="AP257" s="82" t="str">
        <f t="shared" ref="AP257" si="2641">IFERROR(AVERAGE(AP252:AP256),"")</f>
        <v/>
      </c>
      <c r="AQ257" s="82" t="str">
        <f t="shared" ref="AQ257" si="2642">IFERROR(AVERAGE(AQ252:AQ256),"")</f>
        <v/>
      </c>
      <c r="AR257" s="82" t="str">
        <f t="shared" ref="AR257" si="2643">IFERROR(AVERAGE(AR252:AR256),"")</f>
        <v/>
      </c>
      <c r="AS257" s="82" t="str">
        <f t="shared" ref="AS257" si="2644">IFERROR(AVERAGE(AS252:AS256),"")</f>
        <v/>
      </c>
      <c r="AT257" s="82" t="str">
        <f t="shared" ref="AT257" si="2645">IFERROR(AVERAGE(AT252:AT256),"")</f>
        <v/>
      </c>
      <c r="AU257" s="82" t="str">
        <f t="shared" ref="AU257" si="2646">IFERROR(AVERAGE(AU252:AU256),"")</f>
        <v/>
      </c>
      <c r="AV257" s="82" t="str">
        <f t="shared" ref="AV257" si="2647">IFERROR(AVERAGE(AV252:AV256),"")</f>
        <v/>
      </c>
      <c r="AW257" s="82" t="str">
        <f t="shared" ref="AW257" si="2648">IFERROR(AVERAGE(AW252:AW256),"")</f>
        <v/>
      </c>
      <c r="AX257" s="82" t="str">
        <f t="shared" ref="AX257" si="2649">IFERROR(AVERAGE(AX252:AX256),"")</f>
        <v/>
      </c>
      <c r="AY257" s="82" t="str">
        <f t="shared" ref="AY257" si="2650">IFERROR(AVERAGE(AY252:AY256),"")</f>
        <v/>
      </c>
      <c r="AZ257" s="82" t="str">
        <f t="shared" ref="AZ257" si="2651">IFERROR(AVERAGE(AZ252:AZ256),"")</f>
        <v/>
      </c>
      <c r="BA257" s="82" t="str">
        <f t="shared" ref="BA257" si="2652">IFERROR(AVERAGE(BA252:BA256),"")</f>
        <v/>
      </c>
      <c r="BB257" s="82" t="str">
        <f t="shared" ref="BB257" si="2653">IFERROR(AVERAGE(BB252:BB256),"")</f>
        <v/>
      </c>
      <c r="BC257" s="82" t="str">
        <f t="shared" ref="BC257" si="2654">IFERROR(AVERAGE(BC252:BC256),"")</f>
        <v/>
      </c>
      <c r="BD257" s="82" t="str">
        <f t="shared" ref="BD257" si="2655">IFERROR(AVERAGE(BD252:BD256),"")</f>
        <v/>
      </c>
      <c r="BE257" s="82" t="str">
        <f t="shared" ref="BE257" si="2656">IFERROR(AVERAGE(BE252:BE256),"")</f>
        <v/>
      </c>
      <c r="BF257" s="82" t="str">
        <f t="shared" ref="BF257" si="2657">IFERROR(AVERAGE(BF252:BF256),"")</f>
        <v/>
      </c>
      <c r="BG257" s="82" t="str">
        <f t="shared" ref="BG257" si="2658">IFERROR(AVERAGE(BG252:BG256),"")</f>
        <v/>
      </c>
      <c r="BH257" s="82" t="str">
        <f t="shared" ref="BH257" si="2659">IFERROR(AVERAGE(BH252:BH256),"")</f>
        <v/>
      </c>
      <c r="BI257" s="82" t="str">
        <f t="shared" ref="BI257" si="2660">IFERROR(AVERAGE(BI252:BI256),"")</f>
        <v/>
      </c>
      <c r="BJ257" s="82" t="str">
        <f t="shared" ref="BJ257" si="2661">IFERROR(AVERAGE(BJ252:BJ256),"")</f>
        <v/>
      </c>
      <c r="BK257" s="82" t="str">
        <f t="shared" ref="BK257" si="2662">IFERROR(AVERAGE(BK252:BK256),"")</f>
        <v/>
      </c>
      <c r="BL257" s="82" t="str">
        <f t="shared" ref="BL257" si="2663">IFERROR(AVERAGE(BL252:BL256),"")</f>
        <v/>
      </c>
      <c r="BM257" s="82" t="str">
        <f t="shared" ref="BM257" si="2664">IFERROR(AVERAGE(BM252:BM256),"")</f>
        <v/>
      </c>
      <c r="BN257" s="82">
        <f t="shared" ref="BN257" si="2665">IFERROR(AVERAGE(BN252:BN256),"")</f>
        <v>0</v>
      </c>
      <c r="BO257" s="82" t="str">
        <f t="shared" ref="BO257" si="2666">IFERROR(AVERAGE(BO252:BO256),"")</f>
        <v/>
      </c>
      <c r="BP257" s="82" t="str">
        <f t="shared" ref="BP257" si="2667">IFERROR(AVERAGE(BP252:BP256),"")</f>
        <v/>
      </c>
      <c r="BQ257" s="82" t="str">
        <f t="shared" ref="BQ257" si="2668">IFERROR(AVERAGE(BQ252:BQ256),"")</f>
        <v/>
      </c>
      <c r="BR257" s="2"/>
      <c r="BS257" s="2"/>
      <c r="BT257" s="2"/>
      <c r="BU257" s="2"/>
      <c r="BV257" s="2"/>
      <c r="BW257" s="2"/>
    </row>
    <row r="258" spans="1:75" x14ac:dyDescent="0.25">
      <c r="A258" s="261"/>
      <c r="B258" s="257"/>
      <c r="C258" s="256">
        <v>15</v>
      </c>
      <c r="D258" s="52">
        <v>1</v>
      </c>
      <c r="E258" s="62"/>
      <c r="F258" s="64"/>
      <c r="G258" s="64"/>
      <c r="H258" s="64"/>
      <c r="I258" s="64"/>
      <c r="J258" s="64"/>
      <c r="K258" s="14"/>
      <c r="L258" s="14"/>
      <c r="M258" s="14"/>
      <c r="N258" s="14"/>
      <c r="O258" s="14"/>
      <c r="P258" s="14"/>
      <c r="Q258" s="14"/>
      <c r="R258" s="52"/>
      <c r="S258" s="52"/>
      <c r="T258" s="52"/>
      <c r="U258" s="52"/>
      <c r="V258" s="52"/>
      <c r="W258" s="52"/>
      <c r="X258" s="52"/>
      <c r="Y258" s="46" t="str">
        <f t="shared" si="2403"/>
        <v/>
      </c>
      <c r="Z258" s="62"/>
      <c r="AA258" s="64"/>
      <c r="AB258" s="64"/>
      <c r="AC258" s="64"/>
      <c r="AD258" s="64"/>
      <c r="AE258" s="64"/>
      <c r="AF258" s="67"/>
      <c r="AG258" s="46" t="str">
        <f t="shared" si="2476"/>
        <v/>
      </c>
      <c r="AH258" s="62"/>
      <c r="AI258" s="64"/>
      <c r="AJ258" s="64"/>
      <c r="AK258" s="64"/>
      <c r="AL258" s="64"/>
      <c r="AM258" s="64"/>
      <c r="AN258" s="67"/>
      <c r="AO258" s="46" t="str">
        <f t="shared" si="2404"/>
        <v/>
      </c>
      <c r="AP258" s="8"/>
      <c r="AQ258" s="8"/>
      <c r="AR258" s="8"/>
      <c r="AS258" s="8"/>
      <c r="AT258" s="8"/>
      <c r="AU258" s="8"/>
      <c r="AV258" s="8"/>
      <c r="AW258" s="46" t="str">
        <f t="shared" si="2405"/>
        <v/>
      </c>
      <c r="AX258" s="10"/>
      <c r="AY258" s="10"/>
      <c r="AZ258" s="10"/>
      <c r="BA258" s="10"/>
      <c r="BB258" s="10"/>
      <c r="BC258" s="10"/>
      <c r="BD258" s="10"/>
      <c r="BE258" s="46" t="str">
        <f t="shared" si="2406"/>
        <v/>
      </c>
      <c r="BF258" s="12"/>
      <c r="BG258" s="12"/>
      <c r="BH258" s="12"/>
      <c r="BI258" s="12"/>
      <c r="BJ258" s="12"/>
      <c r="BK258" s="12"/>
      <c r="BL258" s="12"/>
      <c r="BM258" s="46" t="str">
        <f t="shared" si="2407"/>
        <v/>
      </c>
      <c r="BN258" s="26">
        <f t="shared" si="2409"/>
        <v>0</v>
      </c>
      <c r="BO258" s="50" t="str">
        <f t="shared" si="2410"/>
        <v>Average</v>
      </c>
      <c r="BP258" s="20" t="str">
        <f t="shared" si="2411"/>
        <v/>
      </c>
      <c r="BQ258" s="20" t="str">
        <f t="shared" si="2408"/>
        <v/>
      </c>
      <c r="BR258" s="4"/>
      <c r="BS258" s="4"/>
      <c r="BT258" s="4"/>
      <c r="BU258" s="4"/>
      <c r="BV258" s="4"/>
      <c r="BW258" s="4"/>
    </row>
    <row r="259" spans="1:75" x14ac:dyDescent="0.25">
      <c r="A259" s="261"/>
      <c r="B259" s="257"/>
      <c r="C259" s="257"/>
      <c r="D259" s="52">
        <v>2</v>
      </c>
      <c r="E259" s="61"/>
      <c r="F259" s="63"/>
      <c r="G259" s="63"/>
      <c r="H259" s="63"/>
      <c r="I259" s="63"/>
      <c r="J259" s="63"/>
      <c r="K259" s="14"/>
      <c r="L259" s="14"/>
      <c r="M259" s="14"/>
      <c r="N259" s="14"/>
      <c r="O259" s="14"/>
      <c r="P259" s="14"/>
      <c r="Q259" s="14"/>
      <c r="R259" s="52"/>
      <c r="S259" s="52"/>
      <c r="T259" s="52"/>
      <c r="U259" s="52"/>
      <c r="V259" s="52"/>
      <c r="W259" s="52"/>
      <c r="X259" s="52"/>
      <c r="Y259" s="46" t="str">
        <f t="shared" si="2403"/>
        <v/>
      </c>
      <c r="Z259" s="61"/>
      <c r="AA259" s="63"/>
      <c r="AB259" s="63"/>
      <c r="AC259" s="63"/>
      <c r="AD259" s="63"/>
      <c r="AE259" s="63"/>
      <c r="AF259" s="66"/>
      <c r="AG259" s="46" t="str">
        <f t="shared" si="2476"/>
        <v/>
      </c>
      <c r="AH259" s="61"/>
      <c r="AI259" s="63"/>
      <c r="AJ259" s="63"/>
      <c r="AK259" s="63"/>
      <c r="AL259" s="63"/>
      <c r="AM259" s="63"/>
      <c r="AN259" s="66"/>
      <c r="AO259" s="46" t="str">
        <f t="shared" si="2404"/>
        <v/>
      </c>
      <c r="AP259" s="8"/>
      <c r="AQ259" s="8"/>
      <c r="AR259" s="8"/>
      <c r="AS259" s="8"/>
      <c r="AT259" s="8"/>
      <c r="AU259" s="8"/>
      <c r="AV259" s="8"/>
      <c r="AW259" s="46" t="str">
        <f t="shared" si="2405"/>
        <v/>
      </c>
      <c r="AX259" s="10"/>
      <c r="AY259" s="10"/>
      <c r="AZ259" s="10"/>
      <c r="BA259" s="10"/>
      <c r="BB259" s="10"/>
      <c r="BC259" s="10"/>
      <c r="BD259" s="10"/>
      <c r="BE259" s="46" t="str">
        <f t="shared" si="2406"/>
        <v/>
      </c>
      <c r="BF259" s="12"/>
      <c r="BG259" s="12"/>
      <c r="BH259" s="12"/>
      <c r="BI259" s="12"/>
      <c r="BJ259" s="12"/>
      <c r="BK259" s="12"/>
      <c r="BL259" s="12"/>
      <c r="BM259" s="46" t="str">
        <f t="shared" si="2407"/>
        <v/>
      </c>
      <c r="BN259" s="26">
        <f t="shared" si="2409"/>
        <v>0</v>
      </c>
      <c r="BO259" s="50" t="str">
        <f t="shared" si="2410"/>
        <v>Average</v>
      </c>
      <c r="BP259" s="20" t="str">
        <f t="shared" si="2411"/>
        <v/>
      </c>
      <c r="BQ259" s="20" t="str">
        <f t="shared" si="2408"/>
        <v/>
      </c>
      <c r="BR259" s="4"/>
      <c r="BS259" s="4"/>
      <c r="BT259" s="4"/>
      <c r="BU259" s="4"/>
      <c r="BV259" s="4"/>
      <c r="BW259" s="4"/>
    </row>
    <row r="260" spans="1:75" x14ac:dyDescent="0.25">
      <c r="A260" s="261"/>
      <c r="B260" s="257"/>
      <c r="C260" s="257"/>
      <c r="D260" s="52">
        <v>3</v>
      </c>
      <c r="E260" s="62"/>
      <c r="F260" s="64"/>
      <c r="G260" s="64"/>
      <c r="H260" s="64"/>
      <c r="I260" s="64"/>
      <c r="J260" s="64"/>
      <c r="K260" s="14"/>
      <c r="L260" s="14"/>
      <c r="M260" s="14"/>
      <c r="N260" s="14"/>
      <c r="O260" s="14"/>
      <c r="P260" s="14"/>
      <c r="Q260" s="14"/>
      <c r="R260" s="52"/>
      <c r="S260" s="52"/>
      <c r="T260" s="52"/>
      <c r="U260" s="52"/>
      <c r="V260" s="52"/>
      <c r="W260" s="52"/>
      <c r="X260" s="52"/>
      <c r="Y260" s="46" t="str">
        <f t="shared" si="2403"/>
        <v/>
      </c>
      <c r="Z260" s="62"/>
      <c r="AA260" s="64"/>
      <c r="AB260" s="64"/>
      <c r="AC260" s="64"/>
      <c r="AD260" s="64"/>
      <c r="AE260" s="64"/>
      <c r="AF260" s="67"/>
      <c r="AG260" s="46" t="str">
        <f t="shared" si="2476"/>
        <v/>
      </c>
      <c r="AH260" s="62"/>
      <c r="AI260" s="64"/>
      <c r="AJ260" s="64"/>
      <c r="AK260" s="64"/>
      <c r="AL260" s="64"/>
      <c r="AM260" s="64"/>
      <c r="AN260" s="67"/>
      <c r="AO260" s="46" t="str">
        <f t="shared" si="2404"/>
        <v/>
      </c>
      <c r="AP260" s="8"/>
      <c r="AQ260" s="8"/>
      <c r="AR260" s="8"/>
      <c r="AS260" s="8"/>
      <c r="AT260" s="8"/>
      <c r="AU260" s="8"/>
      <c r="AV260" s="8"/>
      <c r="AW260" s="46" t="str">
        <f t="shared" si="2405"/>
        <v/>
      </c>
      <c r="AX260" s="10"/>
      <c r="AY260" s="10"/>
      <c r="AZ260" s="10"/>
      <c r="BA260" s="10"/>
      <c r="BB260" s="10"/>
      <c r="BC260" s="10"/>
      <c r="BD260" s="10"/>
      <c r="BE260" s="46" t="str">
        <f t="shared" si="2406"/>
        <v/>
      </c>
      <c r="BF260" s="12"/>
      <c r="BG260" s="12"/>
      <c r="BH260" s="12"/>
      <c r="BI260" s="12"/>
      <c r="BJ260" s="12"/>
      <c r="BK260" s="12"/>
      <c r="BL260" s="12"/>
      <c r="BM260" s="46" t="str">
        <f t="shared" si="2407"/>
        <v/>
      </c>
      <c r="BN260" s="26">
        <f t="shared" si="2409"/>
        <v>0</v>
      </c>
      <c r="BO260" s="50" t="str">
        <f t="shared" si="2410"/>
        <v>Average</v>
      </c>
      <c r="BP260" s="20" t="str">
        <f t="shared" si="2411"/>
        <v/>
      </c>
      <c r="BQ260" s="20" t="str">
        <f t="shared" si="2408"/>
        <v/>
      </c>
      <c r="BR260" s="4"/>
      <c r="BS260" s="4"/>
      <c r="BT260" s="4"/>
      <c r="BU260" s="4"/>
      <c r="BV260" s="4"/>
      <c r="BW260" s="4"/>
    </row>
    <row r="261" spans="1:75" x14ac:dyDescent="0.25">
      <c r="A261" s="261"/>
      <c r="B261" s="257"/>
      <c r="C261" s="257"/>
      <c r="D261" s="52">
        <v>4</v>
      </c>
      <c r="E261" s="61"/>
      <c r="F261" s="63"/>
      <c r="G261" s="63"/>
      <c r="H261" s="63"/>
      <c r="I261" s="63"/>
      <c r="J261" s="63"/>
      <c r="K261" s="14"/>
      <c r="L261" s="14"/>
      <c r="M261" s="14"/>
      <c r="N261" s="14"/>
      <c r="O261" s="14"/>
      <c r="P261" s="14"/>
      <c r="Q261" s="14"/>
      <c r="R261" s="52"/>
      <c r="S261" s="52"/>
      <c r="T261" s="52"/>
      <c r="U261" s="52"/>
      <c r="V261" s="52"/>
      <c r="W261" s="52"/>
      <c r="X261" s="52"/>
      <c r="Y261" s="46" t="str">
        <f t="shared" si="2403"/>
        <v/>
      </c>
      <c r="Z261" s="61"/>
      <c r="AA261" s="63"/>
      <c r="AB261" s="63"/>
      <c r="AC261" s="63"/>
      <c r="AD261" s="63"/>
      <c r="AE261" s="63"/>
      <c r="AF261" s="66"/>
      <c r="AG261" s="46" t="str">
        <f t="shared" si="2476"/>
        <v/>
      </c>
      <c r="AH261" s="61"/>
      <c r="AI261" s="63"/>
      <c r="AJ261" s="63"/>
      <c r="AK261" s="63"/>
      <c r="AL261" s="63"/>
      <c r="AM261" s="63"/>
      <c r="AN261" s="66"/>
      <c r="AO261" s="46" t="str">
        <f t="shared" si="2404"/>
        <v/>
      </c>
      <c r="AP261" s="8"/>
      <c r="AQ261" s="8"/>
      <c r="AR261" s="8"/>
      <c r="AS261" s="8"/>
      <c r="AT261" s="8"/>
      <c r="AU261" s="8"/>
      <c r="AV261" s="8"/>
      <c r="AW261" s="46" t="str">
        <f t="shared" si="2405"/>
        <v/>
      </c>
      <c r="AX261" s="10"/>
      <c r="AY261" s="10"/>
      <c r="AZ261" s="10"/>
      <c r="BA261" s="10"/>
      <c r="BB261" s="10"/>
      <c r="BC261" s="10"/>
      <c r="BD261" s="10"/>
      <c r="BE261" s="46" t="str">
        <f t="shared" si="2406"/>
        <v/>
      </c>
      <c r="BF261" s="12"/>
      <c r="BG261" s="12"/>
      <c r="BH261" s="12"/>
      <c r="BI261" s="12"/>
      <c r="BJ261" s="12"/>
      <c r="BK261" s="12"/>
      <c r="BL261" s="12"/>
      <c r="BM261" s="46" t="str">
        <f t="shared" si="2407"/>
        <v/>
      </c>
      <c r="BN261" s="26">
        <f t="shared" si="2409"/>
        <v>0</v>
      </c>
      <c r="BO261" s="50" t="str">
        <f t="shared" si="2410"/>
        <v>Average</v>
      </c>
      <c r="BP261" s="20" t="str">
        <f t="shared" si="2411"/>
        <v/>
      </c>
      <c r="BQ261" s="20" t="str">
        <f t="shared" si="2408"/>
        <v/>
      </c>
      <c r="BR261" s="4"/>
      <c r="BS261" s="4"/>
      <c r="BT261" s="4"/>
      <c r="BU261" s="4"/>
      <c r="BV261" s="4"/>
      <c r="BW261" s="4"/>
    </row>
    <row r="262" spans="1:75" x14ac:dyDescent="0.25">
      <c r="A262" s="261"/>
      <c r="B262" s="257"/>
      <c r="C262" s="257"/>
      <c r="D262" s="52">
        <v>5</v>
      </c>
      <c r="E262" s="62"/>
      <c r="F262" s="64"/>
      <c r="G262" s="64"/>
      <c r="H262" s="64"/>
      <c r="I262" s="64"/>
      <c r="J262" s="64"/>
      <c r="K262" s="14"/>
      <c r="L262" s="14"/>
      <c r="M262" s="14"/>
      <c r="N262" s="14"/>
      <c r="O262" s="14"/>
      <c r="P262" s="14"/>
      <c r="Q262" s="14"/>
      <c r="R262" s="52"/>
      <c r="S262" s="52"/>
      <c r="T262" s="52"/>
      <c r="U262" s="52"/>
      <c r="V262" s="52"/>
      <c r="W262" s="52"/>
      <c r="X262" s="52"/>
      <c r="Y262" s="46" t="str">
        <f t="shared" si="2403"/>
        <v/>
      </c>
      <c r="Z262" s="62"/>
      <c r="AA262" s="64"/>
      <c r="AB262" s="64"/>
      <c r="AC262" s="64"/>
      <c r="AD262" s="64"/>
      <c r="AE262" s="64"/>
      <c r="AF262" s="67"/>
      <c r="AG262" s="46" t="str">
        <f t="shared" si="2476"/>
        <v/>
      </c>
      <c r="AH262" s="62"/>
      <c r="AI262" s="64"/>
      <c r="AJ262" s="64"/>
      <c r="AK262" s="64"/>
      <c r="AL262" s="64"/>
      <c r="AM262" s="64"/>
      <c r="AN262" s="67"/>
      <c r="AO262" s="46" t="str">
        <f t="shared" si="2404"/>
        <v/>
      </c>
      <c r="AP262" s="8"/>
      <c r="AQ262" s="8"/>
      <c r="AR262" s="8"/>
      <c r="AS262" s="8"/>
      <c r="AT262" s="8"/>
      <c r="AU262" s="8"/>
      <c r="AV262" s="8"/>
      <c r="AW262" s="46" t="str">
        <f t="shared" si="2405"/>
        <v/>
      </c>
      <c r="AX262" s="10"/>
      <c r="AY262" s="10"/>
      <c r="AZ262" s="10"/>
      <c r="BA262" s="10"/>
      <c r="BB262" s="10"/>
      <c r="BC262" s="10"/>
      <c r="BD262" s="10"/>
      <c r="BE262" s="46" t="str">
        <f t="shared" si="2406"/>
        <v/>
      </c>
      <c r="BF262" s="12"/>
      <c r="BG262" s="12"/>
      <c r="BH262" s="12"/>
      <c r="BI262" s="12"/>
      <c r="BJ262" s="12"/>
      <c r="BK262" s="12"/>
      <c r="BL262" s="12"/>
      <c r="BM262" s="46" t="str">
        <f t="shared" si="2407"/>
        <v/>
      </c>
      <c r="BN262" s="26">
        <f t="shared" si="2409"/>
        <v>0</v>
      </c>
      <c r="BO262" s="50" t="str">
        <f t="shared" si="2410"/>
        <v>Average</v>
      </c>
      <c r="BP262" s="20" t="str">
        <f t="shared" si="2411"/>
        <v/>
      </c>
      <c r="BQ262" s="20" t="str">
        <f t="shared" si="2408"/>
        <v/>
      </c>
      <c r="BR262" s="4"/>
      <c r="BS262" s="4"/>
      <c r="BT262" s="4"/>
      <c r="BU262" s="4"/>
      <c r="BV262" s="4"/>
      <c r="BW262" s="4"/>
    </row>
    <row r="263" spans="1:75" x14ac:dyDescent="0.25">
      <c r="A263" s="261"/>
      <c r="B263" s="257"/>
      <c r="C263" s="258"/>
      <c r="D263" s="50" t="s">
        <v>23</v>
      </c>
      <c r="E263" s="82" t="str">
        <f>IFERROR(AVERAGE(E258:E262),"")</f>
        <v/>
      </c>
      <c r="F263" s="82" t="str">
        <f t="shared" ref="F263" si="2669">IFERROR(AVERAGE(F258:F262),"")</f>
        <v/>
      </c>
      <c r="G263" s="82" t="str">
        <f t="shared" ref="G263" si="2670">IFERROR(AVERAGE(G258:G262),"")</f>
        <v/>
      </c>
      <c r="H263" s="82" t="str">
        <f t="shared" ref="H263" si="2671">IFERROR(AVERAGE(H258:H262),"")</f>
        <v/>
      </c>
      <c r="I263" s="82" t="str">
        <f t="shared" ref="I263" si="2672">IFERROR(AVERAGE(I258:I262),"")</f>
        <v/>
      </c>
      <c r="J263" s="82" t="str">
        <f t="shared" ref="J263" si="2673">IFERROR(AVERAGE(J258:J262),"")</f>
        <v/>
      </c>
      <c r="K263" s="82" t="str">
        <f t="shared" ref="K263" si="2674">IFERROR(AVERAGE(K258:K262),"")</f>
        <v/>
      </c>
      <c r="L263" s="82" t="str">
        <f t="shared" ref="L263" si="2675">IFERROR(AVERAGE(L258:L262),"")</f>
        <v/>
      </c>
      <c r="M263" s="82" t="str">
        <f t="shared" ref="M263" si="2676">IFERROR(AVERAGE(M258:M262),"")</f>
        <v/>
      </c>
      <c r="N263" s="82" t="str">
        <f t="shared" ref="N263" si="2677">IFERROR(AVERAGE(N258:N262),"")</f>
        <v/>
      </c>
      <c r="O263" s="82" t="str">
        <f t="shared" ref="O263" si="2678">IFERROR(AVERAGE(O258:O262),"")</f>
        <v/>
      </c>
      <c r="P263" s="82" t="str">
        <f t="shared" ref="P263" si="2679">IFERROR(AVERAGE(P258:P262),"")</f>
        <v/>
      </c>
      <c r="Q263" s="82" t="str">
        <f t="shared" ref="Q263" si="2680">IFERROR(AVERAGE(Q258:Q262),"")</f>
        <v/>
      </c>
      <c r="R263" s="82" t="str">
        <f t="shared" ref="R263" si="2681">IFERROR(AVERAGE(R258:R262),"")</f>
        <v/>
      </c>
      <c r="S263" s="82" t="str">
        <f t="shared" ref="S263" si="2682">IFERROR(AVERAGE(S258:S262),"")</f>
        <v/>
      </c>
      <c r="T263" s="82" t="str">
        <f t="shared" ref="T263" si="2683">IFERROR(AVERAGE(T258:T262),"")</f>
        <v/>
      </c>
      <c r="U263" s="82" t="str">
        <f t="shared" ref="U263" si="2684">IFERROR(AVERAGE(U258:U262),"")</f>
        <v/>
      </c>
      <c r="V263" s="82" t="str">
        <f t="shared" ref="V263" si="2685">IFERROR(AVERAGE(V258:V262),"")</f>
        <v/>
      </c>
      <c r="W263" s="82" t="str">
        <f t="shared" ref="W263" si="2686">IFERROR(AVERAGE(W258:W262),"")</f>
        <v/>
      </c>
      <c r="X263" s="82" t="str">
        <f t="shared" ref="X263" si="2687">IFERROR(AVERAGE(X258:X262),"")</f>
        <v/>
      </c>
      <c r="Y263" s="82" t="str">
        <f t="shared" ref="Y263" si="2688">IFERROR(AVERAGE(Y258:Y262),"")</f>
        <v/>
      </c>
      <c r="Z263" s="82" t="str">
        <f t="shared" ref="Z263" si="2689">IFERROR(AVERAGE(Z258:Z262),"")</f>
        <v/>
      </c>
      <c r="AA263" s="82" t="str">
        <f t="shared" ref="AA263" si="2690">IFERROR(AVERAGE(AA258:AA262),"")</f>
        <v/>
      </c>
      <c r="AB263" s="82" t="str">
        <f t="shared" ref="AB263" si="2691">IFERROR(AVERAGE(AB258:AB262),"")</f>
        <v/>
      </c>
      <c r="AC263" s="82" t="str">
        <f t="shared" ref="AC263" si="2692">IFERROR(AVERAGE(AC258:AC262),"")</f>
        <v/>
      </c>
      <c r="AD263" s="82" t="str">
        <f t="shared" ref="AD263" si="2693">IFERROR(AVERAGE(AD258:AD262),"")</f>
        <v/>
      </c>
      <c r="AE263" s="82" t="str">
        <f t="shared" ref="AE263" si="2694">IFERROR(AVERAGE(AE258:AE262),"")</f>
        <v/>
      </c>
      <c r="AF263" s="82" t="str">
        <f t="shared" ref="AF263" si="2695">IFERROR(AVERAGE(AF258:AF262),"")</f>
        <v/>
      </c>
      <c r="AG263" s="82" t="str">
        <f t="shared" ref="AG263" si="2696">IFERROR(AVERAGE(AG258:AG262),"")</f>
        <v/>
      </c>
      <c r="AH263" s="82" t="str">
        <f t="shared" ref="AH263" si="2697">IFERROR(AVERAGE(AH258:AH262),"")</f>
        <v/>
      </c>
      <c r="AI263" s="82" t="str">
        <f t="shared" ref="AI263" si="2698">IFERROR(AVERAGE(AI258:AI262),"")</f>
        <v/>
      </c>
      <c r="AJ263" s="82" t="str">
        <f t="shared" ref="AJ263" si="2699">IFERROR(AVERAGE(AJ258:AJ262),"")</f>
        <v/>
      </c>
      <c r="AK263" s="82" t="str">
        <f t="shared" ref="AK263" si="2700">IFERROR(AVERAGE(AK258:AK262),"")</f>
        <v/>
      </c>
      <c r="AL263" s="82" t="str">
        <f t="shared" ref="AL263" si="2701">IFERROR(AVERAGE(AL258:AL262),"")</f>
        <v/>
      </c>
      <c r="AM263" s="82" t="str">
        <f t="shared" ref="AM263" si="2702">IFERROR(AVERAGE(AM258:AM262),"")</f>
        <v/>
      </c>
      <c r="AN263" s="82" t="str">
        <f t="shared" ref="AN263" si="2703">IFERROR(AVERAGE(AN258:AN262),"")</f>
        <v/>
      </c>
      <c r="AO263" s="82" t="str">
        <f t="shared" ref="AO263" si="2704">IFERROR(AVERAGE(AO258:AO262),"")</f>
        <v/>
      </c>
      <c r="AP263" s="82" t="str">
        <f t="shared" ref="AP263" si="2705">IFERROR(AVERAGE(AP258:AP262),"")</f>
        <v/>
      </c>
      <c r="AQ263" s="82" t="str">
        <f t="shared" ref="AQ263" si="2706">IFERROR(AVERAGE(AQ258:AQ262),"")</f>
        <v/>
      </c>
      <c r="AR263" s="82" t="str">
        <f t="shared" ref="AR263" si="2707">IFERROR(AVERAGE(AR258:AR262),"")</f>
        <v/>
      </c>
      <c r="AS263" s="82" t="str">
        <f t="shared" ref="AS263" si="2708">IFERROR(AVERAGE(AS258:AS262),"")</f>
        <v/>
      </c>
      <c r="AT263" s="82" t="str">
        <f t="shared" ref="AT263" si="2709">IFERROR(AVERAGE(AT258:AT262),"")</f>
        <v/>
      </c>
      <c r="AU263" s="82" t="str">
        <f t="shared" ref="AU263" si="2710">IFERROR(AVERAGE(AU258:AU262),"")</f>
        <v/>
      </c>
      <c r="AV263" s="82" t="str">
        <f t="shared" ref="AV263" si="2711">IFERROR(AVERAGE(AV258:AV262),"")</f>
        <v/>
      </c>
      <c r="AW263" s="82" t="str">
        <f t="shared" ref="AW263" si="2712">IFERROR(AVERAGE(AW258:AW262),"")</f>
        <v/>
      </c>
      <c r="AX263" s="82" t="str">
        <f t="shared" ref="AX263" si="2713">IFERROR(AVERAGE(AX258:AX262),"")</f>
        <v/>
      </c>
      <c r="AY263" s="82" t="str">
        <f t="shared" ref="AY263" si="2714">IFERROR(AVERAGE(AY258:AY262),"")</f>
        <v/>
      </c>
      <c r="AZ263" s="82" t="str">
        <f t="shared" ref="AZ263" si="2715">IFERROR(AVERAGE(AZ258:AZ262),"")</f>
        <v/>
      </c>
      <c r="BA263" s="82" t="str">
        <f t="shared" ref="BA263" si="2716">IFERROR(AVERAGE(BA258:BA262),"")</f>
        <v/>
      </c>
      <c r="BB263" s="82" t="str">
        <f t="shared" ref="BB263" si="2717">IFERROR(AVERAGE(BB258:BB262),"")</f>
        <v/>
      </c>
      <c r="BC263" s="82" t="str">
        <f t="shared" ref="BC263" si="2718">IFERROR(AVERAGE(BC258:BC262),"")</f>
        <v/>
      </c>
      <c r="BD263" s="82" t="str">
        <f t="shared" ref="BD263" si="2719">IFERROR(AVERAGE(BD258:BD262),"")</f>
        <v/>
      </c>
      <c r="BE263" s="82" t="str">
        <f t="shared" ref="BE263" si="2720">IFERROR(AVERAGE(BE258:BE262),"")</f>
        <v/>
      </c>
      <c r="BF263" s="82" t="str">
        <f t="shared" ref="BF263" si="2721">IFERROR(AVERAGE(BF258:BF262),"")</f>
        <v/>
      </c>
      <c r="BG263" s="82" t="str">
        <f t="shared" ref="BG263" si="2722">IFERROR(AVERAGE(BG258:BG262),"")</f>
        <v/>
      </c>
      <c r="BH263" s="82" t="str">
        <f t="shared" ref="BH263" si="2723">IFERROR(AVERAGE(BH258:BH262),"")</f>
        <v/>
      </c>
      <c r="BI263" s="82" t="str">
        <f t="shared" ref="BI263" si="2724">IFERROR(AVERAGE(BI258:BI262),"")</f>
        <v/>
      </c>
      <c r="BJ263" s="82" t="str">
        <f t="shared" ref="BJ263" si="2725">IFERROR(AVERAGE(BJ258:BJ262),"")</f>
        <v/>
      </c>
      <c r="BK263" s="82" t="str">
        <f t="shared" ref="BK263" si="2726">IFERROR(AVERAGE(BK258:BK262),"")</f>
        <v/>
      </c>
      <c r="BL263" s="82" t="str">
        <f t="shared" ref="BL263" si="2727">IFERROR(AVERAGE(BL258:BL262),"")</f>
        <v/>
      </c>
      <c r="BM263" s="82" t="str">
        <f t="shared" ref="BM263" si="2728">IFERROR(AVERAGE(BM258:BM262),"")</f>
        <v/>
      </c>
      <c r="BN263" s="82">
        <f t="shared" ref="BN263" si="2729">IFERROR(AVERAGE(BN258:BN262),"")</f>
        <v>0</v>
      </c>
      <c r="BO263" s="82" t="str">
        <f t="shared" ref="BO263" si="2730">IFERROR(AVERAGE(BO258:BO262),"")</f>
        <v/>
      </c>
      <c r="BP263" s="82" t="str">
        <f t="shared" ref="BP263" si="2731">IFERROR(AVERAGE(BP258:BP262),"")</f>
        <v/>
      </c>
      <c r="BQ263" s="82" t="str">
        <f t="shared" ref="BQ263" si="2732">IFERROR(AVERAGE(BQ258:BQ262),"")</f>
        <v/>
      </c>
      <c r="BR263" s="2"/>
      <c r="BS263" s="2"/>
      <c r="BT263" s="2"/>
      <c r="BU263" s="2"/>
      <c r="BV263" s="2"/>
      <c r="BW263" s="2"/>
    </row>
    <row r="264" spans="1:75" x14ac:dyDescent="0.25">
      <c r="A264" s="261"/>
      <c r="B264" s="257"/>
      <c r="C264" s="256">
        <v>20</v>
      </c>
      <c r="D264" s="52">
        <v>1</v>
      </c>
      <c r="E264" s="61"/>
      <c r="F264" s="63"/>
      <c r="G264" s="63"/>
      <c r="H264" s="63"/>
      <c r="I264" s="63"/>
      <c r="J264" s="63"/>
      <c r="K264" s="14"/>
      <c r="L264" s="14"/>
      <c r="M264" s="14"/>
      <c r="N264" s="14"/>
      <c r="O264" s="14"/>
      <c r="P264" s="14"/>
      <c r="Q264" s="14"/>
      <c r="R264" s="52"/>
      <c r="S264" s="52"/>
      <c r="T264" s="52"/>
      <c r="U264" s="52"/>
      <c r="V264" s="52"/>
      <c r="W264" s="52"/>
      <c r="X264" s="52"/>
      <c r="Y264" s="46" t="str">
        <f t="shared" si="2403"/>
        <v/>
      </c>
      <c r="Z264" s="62"/>
      <c r="AA264" s="64"/>
      <c r="AB264" s="64"/>
      <c r="AC264" s="64"/>
      <c r="AD264" s="64"/>
      <c r="AE264" s="64"/>
      <c r="AF264" s="67"/>
      <c r="AG264" s="46" t="str">
        <f t="shared" si="2476"/>
        <v/>
      </c>
      <c r="AH264" s="61"/>
      <c r="AI264" s="63"/>
      <c r="AJ264" s="63"/>
      <c r="AK264" s="63"/>
      <c r="AL264" s="63"/>
      <c r="AM264" s="63"/>
      <c r="AN264" s="66"/>
      <c r="AO264" s="46" t="str">
        <f t="shared" si="2404"/>
        <v/>
      </c>
      <c r="AP264" s="8"/>
      <c r="AQ264" s="8"/>
      <c r="AR264" s="8"/>
      <c r="AS264" s="8"/>
      <c r="AT264" s="8"/>
      <c r="AU264" s="8"/>
      <c r="AV264" s="8"/>
      <c r="AW264" s="46" t="str">
        <f t="shared" si="2405"/>
        <v/>
      </c>
      <c r="AX264" s="10"/>
      <c r="AY264" s="10"/>
      <c r="AZ264" s="10"/>
      <c r="BA264" s="10"/>
      <c r="BB264" s="10"/>
      <c r="BC264" s="10"/>
      <c r="BD264" s="10"/>
      <c r="BE264" s="46" t="str">
        <f t="shared" si="2406"/>
        <v/>
      </c>
      <c r="BF264" s="12"/>
      <c r="BG264" s="12"/>
      <c r="BH264" s="12"/>
      <c r="BI264" s="12"/>
      <c r="BJ264" s="12"/>
      <c r="BK264" s="12"/>
      <c r="BL264" s="12"/>
      <c r="BM264" s="46" t="str">
        <f t="shared" si="2407"/>
        <v/>
      </c>
      <c r="BN264" s="26">
        <f t="shared" si="2409"/>
        <v>0</v>
      </c>
      <c r="BO264" s="50" t="str">
        <f t="shared" si="2410"/>
        <v>Average</v>
      </c>
      <c r="BP264" s="20" t="str">
        <f t="shared" si="2411"/>
        <v/>
      </c>
      <c r="BQ264" s="20" t="str">
        <f t="shared" si="2408"/>
        <v/>
      </c>
      <c r="BR264" s="4"/>
      <c r="BS264" s="4"/>
      <c r="BT264" s="4"/>
      <c r="BU264" s="4"/>
      <c r="BV264" s="4"/>
      <c r="BW264" s="4"/>
    </row>
    <row r="265" spans="1:75" x14ac:dyDescent="0.25">
      <c r="A265" s="261"/>
      <c r="B265" s="257"/>
      <c r="C265" s="257"/>
      <c r="D265" s="52">
        <v>2</v>
      </c>
      <c r="E265" s="62"/>
      <c r="F265" s="64"/>
      <c r="G265" s="64"/>
      <c r="H265" s="64"/>
      <c r="I265" s="64"/>
      <c r="J265" s="64"/>
      <c r="K265" s="14"/>
      <c r="L265" s="14"/>
      <c r="M265" s="14"/>
      <c r="N265" s="14"/>
      <c r="O265" s="14"/>
      <c r="P265" s="14"/>
      <c r="Q265" s="14"/>
      <c r="R265" s="52"/>
      <c r="S265" s="52"/>
      <c r="T265" s="52"/>
      <c r="U265" s="52"/>
      <c r="V265" s="52"/>
      <c r="W265" s="52"/>
      <c r="X265" s="52"/>
      <c r="Y265" s="46" t="str">
        <f t="shared" si="2403"/>
        <v/>
      </c>
      <c r="Z265" s="61"/>
      <c r="AA265" s="63"/>
      <c r="AB265" s="63"/>
      <c r="AC265" s="63"/>
      <c r="AD265" s="63"/>
      <c r="AE265" s="63"/>
      <c r="AF265" s="66"/>
      <c r="AG265" s="46" t="str">
        <f t="shared" si="2476"/>
        <v/>
      </c>
      <c r="AH265" s="62"/>
      <c r="AI265" s="64"/>
      <c r="AJ265" s="64"/>
      <c r="AK265" s="64"/>
      <c r="AL265" s="64"/>
      <c r="AM265" s="64"/>
      <c r="AN265" s="67"/>
      <c r="AO265" s="46" t="str">
        <f t="shared" si="2404"/>
        <v/>
      </c>
      <c r="AP265" s="8"/>
      <c r="AQ265" s="8"/>
      <c r="AR265" s="8"/>
      <c r="AS265" s="8"/>
      <c r="AT265" s="8"/>
      <c r="AU265" s="8"/>
      <c r="AV265" s="8"/>
      <c r="AW265" s="46" t="str">
        <f t="shared" si="2405"/>
        <v/>
      </c>
      <c r="AX265" s="10"/>
      <c r="AY265" s="10"/>
      <c r="AZ265" s="10"/>
      <c r="BA265" s="10"/>
      <c r="BB265" s="10"/>
      <c r="BC265" s="10"/>
      <c r="BD265" s="10"/>
      <c r="BE265" s="46" t="str">
        <f t="shared" si="2406"/>
        <v/>
      </c>
      <c r="BF265" s="12"/>
      <c r="BG265" s="12"/>
      <c r="BH265" s="12"/>
      <c r="BI265" s="12"/>
      <c r="BJ265" s="12"/>
      <c r="BK265" s="12"/>
      <c r="BL265" s="12"/>
      <c r="BM265" s="46" t="str">
        <f t="shared" si="2407"/>
        <v/>
      </c>
      <c r="BN265" s="26">
        <f t="shared" si="2409"/>
        <v>0</v>
      </c>
      <c r="BO265" s="50" t="str">
        <f t="shared" si="2410"/>
        <v>Average</v>
      </c>
      <c r="BP265" s="20" t="str">
        <f t="shared" si="2411"/>
        <v/>
      </c>
      <c r="BQ265" s="20" t="str">
        <f t="shared" si="2408"/>
        <v/>
      </c>
      <c r="BR265" s="4"/>
      <c r="BS265" s="4"/>
      <c r="BT265" s="4"/>
      <c r="BU265" s="4"/>
      <c r="BV265" s="4"/>
      <c r="BW265" s="4"/>
    </row>
    <row r="266" spans="1:75" x14ac:dyDescent="0.25">
      <c r="A266" s="261"/>
      <c r="B266" s="257"/>
      <c r="C266" s="257"/>
      <c r="D266" s="52">
        <v>3</v>
      </c>
      <c r="E266" s="61"/>
      <c r="F266" s="63"/>
      <c r="G266" s="63"/>
      <c r="H266" s="63"/>
      <c r="I266" s="63"/>
      <c r="J266" s="63"/>
      <c r="K266" s="14"/>
      <c r="L266" s="14"/>
      <c r="M266" s="14"/>
      <c r="N266" s="14"/>
      <c r="O266" s="14"/>
      <c r="P266" s="14"/>
      <c r="Q266" s="14"/>
      <c r="R266" s="52"/>
      <c r="S266" s="52"/>
      <c r="T266" s="52"/>
      <c r="U266" s="52"/>
      <c r="V266" s="52"/>
      <c r="W266" s="52"/>
      <c r="X266" s="52"/>
      <c r="Y266" s="46" t="str">
        <f t="shared" si="2403"/>
        <v/>
      </c>
      <c r="Z266" s="62"/>
      <c r="AA266" s="64"/>
      <c r="AB266" s="64"/>
      <c r="AC266" s="64"/>
      <c r="AD266" s="64"/>
      <c r="AE266" s="64"/>
      <c r="AF266" s="67"/>
      <c r="AG266" s="46" t="str">
        <f t="shared" si="2476"/>
        <v/>
      </c>
      <c r="AH266" s="61"/>
      <c r="AI266" s="63"/>
      <c r="AJ266" s="63"/>
      <c r="AK266" s="63"/>
      <c r="AL266" s="63"/>
      <c r="AM266" s="63"/>
      <c r="AN266" s="66"/>
      <c r="AO266" s="46" t="str">
        <f t="shared" si="2404"/>
        <v/>
      </c>
      <c r="AP266" s="8"/>
      <c r="AQ266" s="8"/>
      <c r="AR266" s="8"/>
      <c r="AS266" s="8"/>
      <c r="AT266" s="8"/>
      <c r="AU266" s="8"/>
      <c r="AV266" s="8"/>
      <c r="AW266" s="46" t="str">
        <f t="shared" si="2405"/>
        <v/>
      </c>
      <c r="AX266" s="10"/>
      <c r="AY266" s="10"/>
      <c r="AZ266" s="10"/>
      <c r="BA266" s="10"/>
      <c r="BB266" s="10"/>
      <c r="BC266" s="10"/>
      <c r="BD266" s="10"/>
      <c r="BE266" s="46" t="str">
        <f t="shared" si="2406"/>
        <v/>
      </c>
      <c r="BF266" s="12"/>
      <c r="BG266" s="12"/>
      <c r="BH266" s="12"/>
      <c r="BI266" s="12"/>
      <c r="BJ266" s="12"/>
      <c r="BK266" s="12"/>
      <c r="BL266" s="12"/>
      <c r="BM266" s="46" t="str">
        <f t="shared" si="2407"/>
        <v/>
      </c>
      <c r="BN266" s="26">
        <f t="shared" si="2409"/>
        <v>0</v>
      </c>
      <c r="BO266" s="50" t="str">
        <f t="shared" si="2410"/>
        <v>Average</v>
      </c>
      <c r="BP266" s="20" t="str">
        <f t="shared" si="2411"/>
        <v/>
      </c>
      <c r="BQ266" s="20" t="str">
        <f t="shared" si="2408"/>
        <v/>
      </c>
      <c r="BR266" s="4"/>
      <c r="BS266" s="4"/>
      <c r="BT266" s="4"/>
      <c r="BU266" s="4"/>
      <c r="BV266" s="4"/>
      <c r="BW266" s="4"/>
    </row>
    <row r="267" spans="1:75" x14ac:dyDescent="0.25">
      <c r="A267" s="261"/>
      <c r="B267" s="257"/>
      <c r="C267" s="257"/>
      <c r="D267" s="52">
        <v>4</v>
      </c>
      <c r="E267" s="62"/>
      <c r="F267" s="64"/>
      <c r="G267" s="64"/>
      <c r="H267" s="64"/>
      <c r="I267" s="64"/>
      <c r="J267" s="64"/>
      <c r="K267" s="14"/>
      <c r="L267" s="14"/>
      <c r="M267" s="14"/>
      <c r="N267" s="14"/>
      <c r="O267" s="14"/>
      <c r="P267" s="14"/>
      <c r="Q267" s="14"/>
      <c r="R267" s="52"/>
      <c r="S267" s="52"/>
      <c r="T267" s="52"/>
      <c r="U267" s="52"/>
      <c r="V267" s="52"/>
      <c r="W267" s="52"/>
      <c r="X267" s="52"/>
      <c r="Y267" s="46" t="str">
        <f t="shared" si="2403"/>
        <v/>
      </c>
      <c r="Z267" s="61"/>
      <c r="AA267" s="63"/>
      <c r="AB267" s="63"/>
      <c r="AC267" s="63"/>
      <c r="AD267" s="63"/>
      <c r="AE267" s="63"/>
      <c r="AF267" s="66"/>
      <c r="AG267" s="46" t="str">
        <f t="shared" si="2476"/>
        <v/>
      </c>
      <c r="AH267" s="62"/>
      <c r="AI267" s="64"/>
      <c r="AJ267" s="64"/>
      <c r="AK267" s="64"/>
      <c r="AL267" s="64"/>
      <c r="AM267" s="64"/>
      <c r="AN267" s="67"/>
      <c r="AO267" s="46" t="str">
        <f t="shared" si="2404"/>
        <v/>
      </c>
      <c r="AP267" s="8"/>
      <c r="AQ267" s="8"/>
      <c r="AR267" s="8"/>
      <c r="AS267" s="8"/>
      <c r="AT267" s="8"/>
      <c r="AU267" s="8"/>
      <c r="AV267" s="8"/>
      <c r="AW267" s="46" t="str">
        <f t="shared" si="2405"/>
        <v/>
      </c>
      <c r="AX267" s="10"/>
      <c r="AY267" s="10"/>
      <c r="AZ267" s="10"/>
      <c r="BA267" s="10"/>
      <c r="BB267" s="10"/>
      <c r="BC267" s="10"/>
      <c r="BD267" s="10"/>
      <c r="BE267" s="46" t="str">
        <f t="shared" si="2406"/>
        <v/>
      </c>
      <c r="BF267" s="12"/>
      <c r="BG267" s="12"/>
      <c r="BH267" s="12"/>
      <c r="BI267" s="12"/>
      <c r="BJ267" s="12"/>
      <c r="BK267" s="12"/>
      <c r="BL267" s="12"/>
      <c r="BM267" s="46" t="str">
        <f t="shared" si="2407"/>
        <v/>
      </c>
      <c r="BN267" s="26">
        <f t="shared" si="2409"/>
        <v>0</v>
      </c>
      <c r="BO267" s="50" t="str">
        <f t="shared" si="2410"/>
        <v>Average</v>
      </c>
      <c r="BP267" s="20" t="str">
        <f t="shared" si="2411"/>
        <v/>
      </c>
      <c r="BQ267" s="20" t="str">
        <f t="shared" si="2408"/>
        <v/>
      </c>
      <c r="BR267" s="4"/>
      <c r="BS267" s="4"/>
      <c r="BT267" s="4"/>
      <c r="BU267" s="4"/>
      <c r="BV267" s="4"/>
      <c r="BW267" s="4"/>
    </row>
    <row r="268" spans="1:75" x14ac:dyDescent="0.25">
      <c r="A268" s="261"/>
      <c r="B268" s="257"/>
      <c r="C268" s="257"/>
      <c r="D268" s="52">
        <v>5</v>
      </c>
      <c r="E268" s="61"/>
      <c r="F268" s="63"/>
      <c r="G268" s="63"/>
      <c r="H268" s="63"/>
      <c r="I268" s="63"/>
      <c r="J268" s="63"/>
      <c r="K268" s="14"/>
      <c r="L268" s="14"/>
      <c r="M268" s="14"/>
      <c r="N268" s="14"/>
      <c r="O268" s="14"/>
      <c r="P268" s="14"/>
      <c r="Q268" s="14"/>
      <c r="R268" s="52"/>
      <c r="S268" s="52"/>
      <c r="T268" s="52"/>
      <c r="U268" s="52"/>
      <c r="V268" s="52"/>
      <c r="W268" s="52"/>
      <c r="X268" s="52"/>
      <c r="Y268" s="46" t="str">
        <f t="shared" si="2403"/>
        <v/>
      </c>
      <c r="Z268" s="62"/>
      <c r="AA268" s="64"/>
      <c r="AB268" s="64"/>
      <c r="AC268" s="64"/>
      <c r="AD268" s="64"/>
      <c r="AE268" s="64"/>
      <c r="AF268" s="67"/>
      <c r="AG268" s="46" t="str">
        <f t="shared" si="2476"/>
        <v/>
      </c>
      <c r="AH268" s="61"/>
      <c r="AI268" s="63"/>
      <c r="AJ268" s="63"/>
      <c r="AK268" s="63"/>
      <c r="AL268" s="63"/>
      <c r="AM268" s="63"/>
      <c r="AN268" s="66"/>
      <c r="AO268" s="46" t="str">
        <f t="shared" si="2404"/>
        <v/>
      </c>
      <c r="AP268" s="8"/>
      <c r="AQ268" s="8"/>
      <c r="AR268" s="8"/>
      <c r="AS268" s="8"/>
      <c r="AT268" s="8"/>
      <c r="AU268" s="8"/>
      <c r="AV268" s="8"/>
      <c r="AW268" s="46" t="str">
        <f t="shared" si="2405"/>
        <v/>
      </c>
      <c r="AX268" s="10"/>
      <c r="AY268" s="10"/>
      <c r="AZ268" s="10"/>
      <c r="BA268" s="10"/>
      <c r="BB268" s="10"/>
      <c r="BC268" s="10"/>
      <c r="BD268" s="10"/>
      <c r="BE268" s="46" t="str">
        <f t="shared" si="2406"/>
        <v/>
      </c>
      <c r="BF268" s="12"/>
      <c r="BG268" s="12"/>
      <c r="BH268" s="12"/>
      <c r="BI268" s="12"/>
      <c r="BJ268" s="12"/>
      <c r="BK268" s="12"/>
      <c r="BL268" s="12"/>
      <c r="BM268" s="46" t="str">
        <f t="shared" si="2407"/>
        <v/>
      </c>
      <c r="BN268" s="26">
        <f t="shared" si="2409"/>
        <v>0</v>
      </c>
      <c r="BO268" s="50" t="str">
        <f t="shared" si="2410"/>
        <v>Average</v>
      </c>
      <c r="BP268" s="20" t="str">
        <f t="shared" si="2411"/>
        <v/>
      </c>
      <c r="BQ268" s="20" t="str">
        <f t="shared" si="2408"/>
        <v/>
      </c>
      <c r="BR268" s="4"/>
      <c r="BS268" s="4"/>
      <c r="BT268" s="4"/>
      <c r="BU268" s="4"/>
      <c r="BV268" s="4"/>
      <c r="BW268" s="4"/>
    </row>
    <row r="269" spans="1:75" x14ac:dyDescent="0.25">
      <c r="A269" s="261"/>
      <c r="B269" s="258"/>
      <c r="C269" s="258"/>
      <c r="D269" s="50" t="s">
        <v>23</v>
      </c>
      <c r="E269" s="82" t="str">
        <f>IFERROR(AVERAGE(E264:E268),"")</f>
        <v/>
      </c>
      <c r="F269" s="82" t="str">
        <f t="shared" ref="F269" si="2733">IFERROR(AVERAGE(F264:F268),"")</f>
        <v/>
      </c>
      <c r="G269" s="82" t="str">
        <f t="shared" ref="G269" si="2734">IFERROR(AVERAGE(G264:G268),"")</f>
        <v/>
      </c>
      <c r="H269" s="82" t="str">
        <f t="shared" ref="H269" si="2735">IFERROR(AVERAGE(H264:H268),"")</f>
        <v/>
      </c>
      <c r="I269" s="82" t="str">
        <f t="shared" ref="I269" si="2736">IFERROR(AVERAGE(I264:I268),"")</f>
        <v/>
      </c>
      <c r="J269" s="82" t="str">
        <f t="shared" ref="J269" si="2737">IFERROR(AVERAGE(J264:J268),"")</f>
        <v/>
      </c>
      <c r="K269" s="82" t="str">
        <f t="shared" ref="K269" si="2738">IFERROR(AVERAGE(K264:K268),"")</f>
        <v/>
      </c>
      <c r="L269" s="82" t="str">
        <f t="shared" ref="L269" si="2739">IFERROR(AVERAGE(L264:L268),"")</f>
        <v/>
      </c>
      <c r="M269" s="82" t="str">
        <f t="shared" ref="M269" si="2740">IFERROR(AVERAGE(M264:M268),"")</f>
        <v/>
      </c>
      <c r="N269" s="82" t="str">
        <f t="shared" ref="N269" si="2741">IFERROR(AVERAGE(N264:N268),"")</f>
        <v/>
      </c>
      <c r="O269" s="82" t="str">
        <f t="shared" ref="O269" si="2742">IFERROR(AVERAGE(O264:O268),"")</f>
        <v/>
      </c>
      <c r="P269" s="82" t="str">
        <f t="shared" ref="P269" si="2743">IFERROR(AVERAGE(P264:P268),"")</f>
        <v/>
      </c>
      <c r="Q269" s="82" t="str">
        <f t="shared" ref="Q269" si="2744">IFERROR(AVERAGE(Q264:Q268),"")</f>
        <v/>
      </c>
      <c r="R269" s="82" t="str">
        <f t="shared" ref="R269" si="2745">IFERROR(AVERAGE(R264:R268),"")</f>
        <v/>
      </c>
      <c r="S269" s="82" t="str">
        <f t="shared" ref="S269" si="2746">IFERROR(AVERAGE(S264:S268),"")</f>
        <v/>
      </c>
      <c r="T269" s="82" t="str">
        <f t="shared" ref="T269" si="2747">IFERROR(AVERAGE(T264:T268),"")</f>
        <v/>
      </c>
      <c r="U269" s="82" t="str">
        <f t="shared" ref="U269" si="2748">IFERROR(AVERAGE(U264:U268),"")</f>
        <v/>
      </c>
      <c r="V269" s="82" t="str">
        <f t="shared" ref="V269" si="2749">IFERROR(AVERAGE(V264:V268),"")</f>
        <v/>
      </c>
      <c r="W269" s="82" t="str">
        <f t="shared" ref="W269" si="2750">IFERROR(AVERAGE(W264:W268),"")</f>
        <v/>
      </c>
      <c r="X269" s="82" t="str">
        <f t="shared" ref="X269" si="2751">IFERROR(AVERAGE(X264:X268),"")</f>
        <v/>
      </c>
      <c r="Y269" s="82" t="str">
        <f t="shared" ref="Y269" si="2752">IFERROR(AVERAGE(Y264:Y268),"")</f>
        <v/>
      </c>
      <c r="Z269" s="82" t="str">
        <f t="shared" ref="Z269" si="2753">IFERROR(AVERAGE(Z264:Z268),"")</f>
        <v/>
      </c>
      <c r="AA269" s="82" t="str">
        <f t="shared" ref="AA269" si="2754">IFERROR(AVERAGE(AA264:AA268),"")</f>
        <v/>
      </c>
      <c r="AB269" s="82" t="str">
        <f t="shared" ref="AB269" si="2755">IFERROR(AVERAGE(AB264:AB268),"")</f>
        <v/>
      </c>
      <c r="AC269" s="82" t="str">
        <f t="shared" ref="AC269" si="2756">IFERROR(AVERAGE(AC264:AC268),"")</f>
        <v/>
      </c>
      <c r="AD269" s="82" t="str">
        <f t="shared" ref="AD269" si="2757">IFERROR(AVERAGE(AD264:AD268),"")</f>
        <v/>
      </c>
      <c r="AE269" s="82" t="str">
        <f t="shared" ref="AE269" si="2758">IFERROR(AVERAGE(AE264:AE268),"")</f>
        <v/>
      </c>
      <c r="AF269" s="82" t="str">
        <f t="shared" ref="AF269" si="2759">IFERROR(AVERAGE(AF264:AF268),"")</f>
        <v/>
      </c>
      <c r="AG269" s="82" t="str">
        <f t="shared" ref="AG269" si="2760">IFERROR(AVERAGE(AG264:AG268),"")</f>
        <v/>
      </c>
      <c r="AH269" s="82" t="str">
        <f t="shared" ref="AH269" si="2761">IFERROR(AVERAGE(AH264:AH268),"")</f>
        <v/>
      </c>
      <c r="AI269" s="82" t="str">
        <f t="shared" ref="AI269" si="2762">IFERROR(AVERAGE(AI264:AI268),"")</f>
        <v/>
      </c>
      <c r="AJ269" s="82" t="str">
        <f t="shared" ref="AJ269" si="2763">IFERROR(AVERAGE(AJ264:AJ268),"")</f>
        <v/>
      </c>
      <c r="AK269" s="82" t="str">
        <f t="shared" ref="AK269" si="2764">IFERROR(AVERAGE(AK264:AK268),"")</f>
        <v/>
      </c>
      <c r="AL269" s="82" t="str">
        <f t="shared" ref="AL269" si="2765">IFERROR(AVERAGE(AL264:AL268),"")</f>
        <v/>
      </c>
      <c r="AM269" s="82" t="str">
        <f t="shared" ref="AM269" si="2766">IFERROR(AVERAGE(AM264:AM268),"")</f>
        <v/>
      </c>
      <c r="AN269" s="82" t="str">
        <f t="shared" ref="AN269" si="2767">IFERROR(AVERAGE(AN264:AN268),"")</f>
        <v/>
      </c>
      <c r="AO269" s="82" t="str">
        <f t="shared" ref="AO269" si="2768">IFERROR(AVERAGE(AO264:AO268),"")</f>
        <v/>
      </c>
      <c r="AP269" s="82" t="str">
        <f t="shared" ref="AP269" si="2769">IFERROR(AVERAGE(AP264:AP268),"")</f>
        <v/>
      </c>
      <c r="AQ269" s="82" t="str">
        <f t="shared" ref="AQ269" si="2770">IFERROR(AVERAGE(AQ264:AQ268),"")</f>
        <v/>
      </c>
      <c r="AR269" s="82" t="str">
        <f t="shared" ref="AR269" si="2771">IFERROR(AVERAGE(AR264:AR268),"")</f>
        <v/>
      </c>
      <c r="AS269" s="82" t="str">
        <f t="shared" ref="AS269" si="2772">IFERROR(AVERAGE(AS264:AS268),"")</f>
        <v/>
      </c>
      <c r="AT269" s="82" t="str">
        <f t="shared" ref="AT269" si="2773">IFERROR(AVERAGE(AT264:AT268),"")</f>
        <v/>
      </c>
      <c r="AU269" s="82" t="str">
        <f t="shared" ref="AU269" si="2774">IFERROR(AVERAGE(AU264:AU268),"")</f>
        <v/>
      </c>
      <c r="AV269" s="82" t="str">
        <f t="shared" ref="AV269" si="2775">IFERROR(AVERAGE(AV264:AV268),"")</f>
        <v/>
      </c>
      <c r="AW269" s="82" t="str">
        <f t="shared" ref="AW269" si="2776">IFERROR(AVERAGE(AW264:AW268),"")</f>
        <v/>
      </c>
      <c r="AX269" s="82" t="str">
        <f t="shared" ref="AX269" si="2777">IFERROR(AVERAGE(AX264:AX268),"")</f>
        <v/>
      </c>
      <c r="AY269" s="82" t="str">
        <f t="shared" ref="AY269" si="2778">IFERROR(AVERAGE(AY264:AY268),"")</f>
        <v/>
      </c>
      <c r="AZ269" s="82" t="str">
        <f t="shared" ref="AZ269" si="2779">IFERROR(AVERAGE(AZ264:AZ268),"")</f>
        <v/>
      </c>
      <c r="BA269" s="82" t="str">
        <f t="shared" ref="BA269" si="2780">IFERROR(AVERAGE(BA264:BA268),"")</f>
        <v/>
      </c>
      <c r="BB269" s="82" t="str">
        <f t="shared" ref="BB269" si="2781">IFERROR(AVERAGE(BB264:BB268),"")</f>
        <v/>
      </c>
      <c r="BC269" s="82" t="str">
        <f t="shared" ref="BC269" si="2782">IFERROR(AVERAGE(BC264:BC268),"")</f>
        <v/>
      </c>
      <c r="BD269" s="82" t="str">
        <f t="shared" ref="BD269" si="2783">IFERROR(AVERAGE(BD264:BD268),"")</f>
        <v/>
      </c>
      <c r="BE269" s="82" t="str">
        <f t="shared" ref="BE269" si="2784">IFERROR(AVERAGE(BE264:BE268),"")</f>
        <v/>
      </c>
      <c r="BF269" s="82" t="str">
        <f t="shared" ref="BF269" si="2785">IFERROR(AVERAGE(BF264:BF268),"")</f>
        <v/>
      </c>
      <c r="BG269" s="82" t="str">
        <f t="shared" ref="BG269" si="2786">IFERROR(AVERAGE(BG264:BG268),"")</f>
        <v/>
      </c>
      <c r="BH269" s="82" t="str">
        <f t="shared" ref="BH269" si="2787">IFERROR(AVERAGE(BH264:BH268),"")</f>
        <v/>
      </c>
      <c r="BI269" s="82" t="str">
        <f t="shared" ref="BI269" si="2788">IFERROR(AVERAGE(BI264:BI268),"")</f>
        <v/>
      </c>
      <c r="BJ269" s="82" t="str">
        <f t="shared" ref="BJ269" si="2789">IFERROR(AVERAGE(BJ264:BJ268),"")</f>
        <v/>
      </c>
      <c r="BK269" s="82" t="str">
        <f t="shared" ref="BK269" si="2790">IFERROR(AVERAGE(BK264:BK268),"")</f>
        <v/>
      </c>
      <c r="BL269" s="82" t="str">
        <f t="shared" ref="BL269" si="2791">IFERROR(AVERAGE(BL264:BL268),"")</f>
        <v/>
      </c>
      <c r="BM269" s="82" t="str">
        <f t="shared" ref="BM269" si="2792">IFERROR(AVERAGE(BM264:BM268),"")</f>
        <v/>
      </c>
      <c r="BN269" s="82">
        <f t="shared" ref="BN269" si="2793">IFERROR(AVERAGE(BN264:BN268),"")</f>
        <v>0</v>
      </c>
      <c r="BO269" s="82" t="str">
        <f t="shared" ref="BO269" si="2794">IFERROR(AVERAGE(BO264:BO268),"")</f>
        <v/>
      </c>
      <c r="BP269" s="82" t="str">
        <f t="shared" ref="BP269" si="2795">IFERROR(AVERAGE(BP264:BP268),"")</f>
        <v/>
      </c>
      <c r="BQ269" s="82" t="str">
        <f t="shared" ref="BQ269" si="2796">IFERROR(AVERAGE(BQ264:BQ268),"")</f>
        <v/>
      </c>
      <c r="BR269" s="2"/>
      <c r="BS269" s="2"/>
      <c r="BT269" s="2"/>
      <c r="BU269" s="2"/>
      <c r="BV269" s="2"/>
      <c r="BW269" s="2"/>
    </row>
    <row r="270" spans="1:75" x14ac:dyDescent="0.25">
      <c r="A270" s="261"/>
      <c r="B270" s="259">
        <v>20</v>
      </c>
      <c r="C270" s="256">
        <v>5</v>
      </c>
      <c r="D270" s="52">
        <v>1</v>
      </c>
      <c r="E270" s="61"/>
      <c r="F270" s="63"/>
      <c r="G270" s="63"/>
      <c r="H270" s="63"/>
      <c r="I270" s="63"/>
      <c r="J270" s="63"/>
      <c r="K270" s="14"/>
      <c r="L270" s="14"/>
      <c r="M270" s="14"/>
      <c r="N270" s="14"/>
      <c r="O270" s="14"/>
      <c r="P270" s="14"/>
      <c r="Q270" s="14"/>
      <c r="R270" s="52"/>
      <c r="S270" s="52"/>
      <c r="T270" s="52"/>
      <c r="U270" s="52"/>
      <c r="V270" s="52"/>
      <c r="W270" s="52"/>
      <c r="X270" s="52"/>
      <c r="Y270" s="46" t="str">
        <f t="shared" si="2403"/>
        <v/>
      </c>
      <c r="Z270" s="62"/>
      <c r="AA270" s="64"/>
      <c r="AB270" s="64"/>
      <c r="AC270" s="64"/>
      <c r="AD270" s="64"/>
      <c r="AE270" s="64"/>
      <c r="AF270" s="67"/>
      <c r="AG270" s="46" t="str">
        <f t="shared" si="2476"/>
        <v/>
      </c>
      <c r="AH270" s="61"/>
      <c r="AI270" s="63"/>
      <c r="AJ270" s="63"/>
      <c r="AK270" s="63"/>
      <c r="AL270" s="63"/>
      <c r="AM270" s="63"/>
      <c r="AN270" s="66"/>
      <c r="AO270" s="46" t="str">
        <f t="shared" si="2404"/>
        <v/>
      </c>
      <c r="AP270" s="8"/>
      <c r="AQ270" s="8"/>
      <c r="AR270" s="8"/>
      <c r="AS270" s="8"/>
      <c r="AT270" s="8"/>
      <c r="AU270" s="8"/>
      <c r="AV270" s="8"/>
      <c r="AW270" s="46" t="str">
        <f t="shared" si="2405"/>
        <v/>
      </c>
      <c r="AX270" s="10"/>
      <c r="AY270" s="10"/>
      <c r="AZ270" s="10"/>
      <c r="BA270" s="10"/>
      <c r="BB270" s="10"/>
      <c r="BC270" s="10"/>
      <c r="BD270" s="10"/>
      <c r="BE270" s="46" t="str">
        <f t="shared" si="2406"/>
        <v/>
      </c>
      <c r="BF270" s="12"/>
      <c r="BG270" s="12"/>
      <c r="BH270" s="12"/>
      <c r="BI270" s="12"/>
      <c r="BJ270" s="12"/>
      <c r="BK270" s="12"/>
      <c r="BL270" s="12"/>
      <c r="BM270" s="46" t="str">
        <f t="shared" si="2407"/>
        <v/>
      </c>
      <c r="BN270" s="26">
        <f t="shared" si="2409"/>
        <v>0</v>
      </c>
      <c r="BO270" s="50" t="str">
        <f t="shared" si="2410"/>
        <v>Average</v>
      </c>
      <c r="BP270" s="20" t="str">
        <f t="shared" si="2411"/>
        <v/>
      </c>
      <c r="BQ270" s="20" t="str">
        <f t="shared" si="2408"/>
        <v/>
      </c>
      <c r="BR270" s="4"/>
      <c r="BS270" s="4"/>
      <c r="BT270" s="4"/>
      <c r="BU270" s="4"/>
      <c r="BV270" s="4"/>
      <c r="BW270" s="4"/>
    </row>
    <row r="271" spans="1:75" x14ac:dyDescent="0.25">
      <c r="A271" s="261"/>
      <c r="B271" s="259"/>
      <c r="C271" s="257"/>
      <c r="D271" s="52">
        <v>2</v>
      </c>
      <c r="E271" s="62"/>
      <c r="F271" s="64"/>
      <c r="G271" s="64"/>
      <c r="H271" s="64"/>
      <c r="I271" s="64"/>
      <c r="J271" s="64"/>
      <c r="K271" s="14"/>
      <c r="L271" s="14"/>
      <c r="M271" s="14"/>
      <c r="N271" s="14"/>
      <c r="O271" s="14"/>
      <c r="P271" s="14"/>
      <c r="Q271" s="14"/>
      <c r="R271" s="52"/>
      <c r="S271" s="52"/>
      <c r="T271" s="52"/>
      <c r="U271" s="52"/>
      <c r="V271" s="52"/>
      <c r="W271" s="52"/>
      <c r="X271" s="52"/>
      <c r="Y271" s="46" t="str">
        <f t="shared" si="2403"/>
        <v/>
      </c>
      <c r="Z271" s="61"/>
      <c r="AA271" s="63"/>
      <c r="AB271" s="63"/>
      <c r="AC271" s="63"/>
      <c r="AD271" s="63"/>
      <c r="AE271" s="63"/>
      <c r="AF271" s="66"/>
      <c r="AG271" s="46" t="str">
        <f t="shared" si="2476"/>
        <v/>
      </c>
      <c r="AH271" s="62"/>
      <c r="AI271" s="64"/>
      <c r="AJ271" s="64"/>
      <c r="AK271" s="64"/>
      <c r="AL271" s="64"/>
      <c r="AM271" s="64"/>
      <c r="AN271" s="67"/>
      <c r="AO271" s="46" t="str">
        <f t="shared" si="2404"/>
        <v/>
      </c>
      <c r="AP271" s="8"/>
      <c r="AQ271" s="8"/>
      <c r="AR271" s="8"/>
      <c r="AS271" s="8"/>
      <c r="AT271" s="8"/>
      <c r="AU271" s="8"/>
      <c r="AV271" s="8"/>
      <c r="AW271" s="46" t="str">
        <f t="shared" si="2405"/>
        <v/>
      </c>
      <c r="AX271" s="10"/>
      <c r="AY271" s="10"/>
      <c r="AZ271" s="10"/>
      <c r="BA271" s="10"/>
      <c r="BB271" s="10"/>
      <c r="BC271" s="10"/>
      <c r="BD271" s="10"/>
      <c r="BE271" s="46" t="str">
        <f t="shared" si="2406"/>
        <v/>
      </c>
      <c r="BF271" s="12"/>
      <c r="BG271" s="12"/>
      <c r="BH271" s="12"/>
      <c r="BI271" s="12"/>
      <c r="BJ271" s="12"/>
      <c r="BK271" s="12"/>
      <c r="BL271" s="12"/>
      <c r="BM271" s="46" t="str">
        <f t="shared" si="2407"/>
        <v/>
      </c>
      <c r="BN271" s="26">
        <f t="shared" si="2409"/>
        <v>0</v>
      </c>
      <c r="BO271" s="50" t="str">
        <f t="shared" si="2410"/>
        <v>Average</v>
      </c>
      <c r="BP271" s="20" t="str">
        <f t="shared" si="2411"/>
        <v/>
      </c>
      <c r="BQ271" s="20" t="str">
        <f t="shared" si="2408"/>
        <v/>
      </c>
      <c r="BR271" s="4"/>
      <c r="BS271" s="4"/>
      <c r="BT271" s="4"/>
      <c r="BU271" s="4"/>
      <c r="BV271" s="4"/>
      <c r="BW271" s="4"/>
    </row>
    <row r="272" spans="1:75" x14ac:dyDescent="0.25">
      <c r="A272" s="261"/>
      <c r="B272" s="259"/>
      <c r="C272" s="257"/>
      <c r="D272" s="52">
        <v>3</v>
      </c>
      <c r="E272" s="61"/>
      <c r="F272" s="63"/>
      <c r="G272" s="63"/>
      <c r="H272" s="63"/>
      <c r="I272" s="63"/>
      <c r="J272" s="63"/>
      <c r="K272" s="14"/>
      <c r="L272" s="14"/>
      <c r="M272" s="14"/>
      <c r="N272" s="14"/>
      <c r="O272" s="14"/>
      <c r="P272" s="14"/>
      <c r="Q272" s="14"/>
      <c r="R272" s="52"/>
      <c r="S272" s="52"/>
      <c r="T272" s="52"/>
      <c r="U272" s="52"/>
      <c r="V272" s="52"/>
      <c r="W272" s="52"/>
      <c r="X272" s="52"/>
      <c r="Y272" s="46" t="str">
        <f t="shared" si="2403"/>
        <v/>
      </c>
      <c r="Z272" s="62"/>
      <c r="AA272" s="64"/>
      <c r="AB272" s="64"/>
      <c r="AC272" s="64"/>
      <c r="AD272" s="64"/>
      <c r="AE272" s="64"/>
      <c r="AF272" s="67"/>
      <c r="AG272" s="46" t="str">
        <f t="shared" si="2476"/>
        <v/>
      </c>
      <c r="AH272" s="61"/>
      <c r="AI272" s="63"/>
      <c r="AJ272" s="63"/>
      <c r="AK272" s="63"/>
      <c r="AL272" s="63"/>
      <c r="AM272" s="63"/>
      <c r="AN272" s="66"/>
      <c r="AO272" s="46" t="str">
        <f t="shared" si="2404"/>
        <v/>
      </c>
      <c r="AP272" s="8"/>
      <c r="AQ272" s="8"/>
      <c r="AR272" s="8"/>
      <c r="AS272" s="8"/>
      <c r="AT272" s="8"/>
      <c r="AU272" s="8"/>
      <c r="AV272" s="8"/>
      <c r="AW272" s="46" t="str">
        <f t="shared" si="2405"/>
        <v/>
      </c>
      <c r="AX272" s="10"/>
      <c r="AY272" s="10"/>
      <c r="AZ272" s="10"/>
      <c r="BA272" s="10"/>
      <c r="BB272" s="10"/>
      <c r="BC272" s="10"/>
      <c r="BD272" s="10"/>
      <c r="BE272" s="46" t="str">
        <f t="shared" si="2406"/>
        <v/>
      </c>
      <c r="BF272" s="12"/>
      <c r="BG272" s="12"/>
      <c r="BH272" s="12"/>
      <c r="BI272" s="12"/>
      <c r="BJ272" s="12"/>
      <c r="BK272" s="12"/>
      <c r="BL272" s="12"/>
      <c r="BM272" s="46" t="str">
        <f t="shared" si="2407"/>
        <v/>
      </c>
      <c r="BN272" s="26">
        <f t="shared" si="2409"/>
        <v>0</v>
      </c>
      <c r="BO272" s="50" t="str">
        <f t="shared" si="2410"/>
        <v>Average</v>
      </c>
      <c r="BP272" s="20" t="str">
        <f t="shared" si="2411"/>
        <v/>
      </c>
      <c r="BQ272" s="20" t="str">
        <f t="shared" si="2408"/>
        <v/>
      </c>
      <c r="BR272" s="4"/>
      <c r="BS272" s="4"/>
      <c r="BT272" s="4"/>
      <c r="BU272" s="4"/>
      <c r="BV272" s="4"/>
      <c r="BW272" s="4"/>
    </row>
    <row r="273" spans="1:75" x14ac:dyDescent="0.25">
      <c r="A273" s="261"/>
      <c r="B273" s="259"/>
      <c r="C273" s="257"/>
      <c r="D273" s="52">
        <v>4</v>
      </c>
      <c r="E273" s="62"/>
      <c r="F273" s="64"/>
      <c r="G273" s="64"/>
      <c r="H273" s="64"/>
      <c r="I273" s="64"/>
      <c r="J273" s="64"/>
      <c r="K273" s="14"/>
      <c r="L273" s="14"/>
      <c r="M273" s="14"/>
      <c r="N273" s="14"/>
      <c r="O273" s="14"/>
      <c r="P273" s="14"/>
      <c r="Q273" s="14"/>
      <c r="R273" s="52"/>
      <c r="S273" s="52"/>
      <c r="T273" s="52"/>
      <c r="U273" s="52"/>
      <c r="V273" s="52"/>
      <c r="W273" s="52"/>
      <c r="X273" s="52"/>
      <c r="Y273" s="46" t="str">
        <f t="shared" si="2403"/>
        <v/>
      </c>
      <c r="Z273" s="61"/>
      <c r="AA273" s="63"/>
      <c r="AB273" s="63"/>
      <c r="AC273" s="63"/>
      <c r="AD273" s="63"/>
      <c r="AE273" s="63"/>
      <c r="AF273" s="66"/>
      <c r="AG273" s="46" t="str">
        <f t="shared" si="2476"/>
        <v/>
      </c>
      <c r="AH273" s="62"/>
      <c r="AI273" s="64"/>
      <c r="AJ273" s="64"/>
      <c r="AK273" s="64"/>
      <c r="AL273" s="64"/>
      <c r="AM273" s="64"/>
      <c r="AN273" s="67"/>
      <c r="AO273" s="46" t="str">
        <f t="shared" si="2404"/>
        <v/>
      </c>
      <c r="AP273" s="8"/>
      <c r="AQ273" s="8"/>
      <c r="AR273" s="8"/>
      <c r="AS273" s="8"/>
      <c r="AT273" s="8"/>
      <c r="AU273" s="8"/>
      <c r="AV273" s="8"/>
      <c r="AW273" s="46" t="str">
        <f t="shared" si="2405"/>
        <v/>
      </c>
      <c r="AX273" s="10"/>
      <c r="AY273" s="10"/>
      <c r="AZ273" s="10"/>
      <c r="BA273" s="10"/>
      <c r="BB273" s="10"/>
      <c r="BC273" s="10"/>
      <c r="BD273" s="10"/>
      <c r="BE273" s="46" t="str">
        <f t="shared" si="2406"/>
        <v/>
      </c>
      <c r="BF273" s="12"/>
      <c r="BG273" s="12"/>
      <c r="BH273" s="12"/>
      <c r="BI273" s="12"/>
      <c r="BJ273" s="12"/>
      <c r="BK273" s="12"/>
      <c r="BL273" s="12"/>
      <c r="BM273" s="46" t="str">
        <f t="shared" si="2407"/>
        <v/>
      </c>
      <c r="BN273" s="26">
        <f t="shared" si="2409"/>
        <v>0</v>
      </c>
      <c r="BO273" s="50" t="str">
        <f t="shared" si="2410"/>
        <v>Average</v>
      </c>
      <c r="BP273" s="20" t="str">
        <f t="shared" si="2411"/>
        <v/>
      </c>
      <c r="BQ273" s="20" t="str">
        <f t="shared" si="2408"/>
        <v/>
      </c>
      <c r="BR273" s="4"/>
      <c r="BS273" s="4"/>
      <c r="BT273" s="4"/>
      <c r="BU273" s="4"/>
      <c r="BV273" s="4"/>
      <c r="BW273" s="4"/>
    </row>
    <row r="274" spans="1:75" x14ac:dyDescent="0.25">
      <c r="A274" s="261"/>
      <c r="B274" s="259"/>
      <c r="C274" s="257"/>
      <c r="D274" s="52">
        <v>5</v>
      </c>
      <c r="E274" s="61"/>
      <c r="F274" s="63"/>
      <c r="G274" s="63"/>
      <c r="H274" s="63"/>
      <c r="I274" s="63"/>
      <c r="J274" s="63"/>
      <c r="K274" s="14"/>
      <c r="L274" s="14"/>
      <c r="M274" s="14"/>
      <c r="N274" s="14"/>
      <c r="O274" s="14"/>
      <c r="P274" s="14"/>
      <c r="Q274" s="14"/>
      <c r="R274" s="52"/>
      <c r="S274" s="52"/>
      <c r="T274" s="52"/>
      <c r="U274" s="52"/>
      <c r="V274" s="52"/>
      <c r="W274" s="52"/>
      <c r="X274" s="52"/>
      <c r="Y274" s="46" t="str">
        <f t="shared" si="2403"/>
        <v/>
      </c>
      <c r="Z274" s="62"/>
      <c r="AA274" s="64"/>
      <c r="AB274" s="64"/>
      <c r="AC274" s="64"/>
      <c r="AD274" s="64"/>
      <c r="AE274" s="64"/>
      <c r="AF274" s="67"/>
      <c r="AG274" s="46" t="str">
        <f t="shared" si="2476"/>
        <v/>
      </c>
      <c r="AH274" s="61"/>
      <c r="AI274" s="63"/>
      <c r="AJ274" s="63"/>
      <c r="AK274" s="63"/>
      <c r="AL274" s="63"/>
      <c r="AM274" s="63"/>
      <c r="AN274" s="66"/>
      <c r="AO274" s="46" t="str">
        <f t="shared" si="2404"/>
        <v/>
      </c>
      <c r="AP274" s="8"/>
      <c r="AQ274" s="8"/>
      <c r="AR274" s="8"/>
      <c r="AS274" s="8"/>
      <c r="AT274" s="8"/>
      <c r="AU274" s="8"/>
      <c r="AV274" s="8"/>
      <c r="AW274" s="46" t="str">
        <f t="shared" si="2405"/>
        <v/>
      </c>
      <c r="AX274" s="10"/>
      <c r="AY274" s="10"/>
      <c r="AZ274" s="10"/>
      <c r="BA274" s="10"/>
      <c r="BB274" s="10"/>
      <c r="BC274" s="10"/>
      <c r="BD274" s="10"/>
      <c r="BE274" s="46" t="str">
        <f t="shared" si="2406"/>
        <v/>
      </c>
      <c r="BF274" s="12"/>
      <c r="BG274" s="12"/>
      <c r="BH274" s="12"/>
      <c r="BI274" s="12"/>
      <c r="BJ274" s="12"/>
      <c r="BK274" s="12"/>
      <c r="BL274" s="12"/>
      <c r="BM274" s="46" t="str">
        <f t="shared" si="2407"/>
        <v/>
      </c>
      <c r="BN274" s="26">
        <f t="shared" si="2409"/>
        <v>0</v>
      </c>
      <c r="BO274" s="50" t="str">
        <f t="shared" si="2410"/>
        <v>Average</v>
      </c>
      <c r="BP274" s="20" t="str">
        <f t="shared" si="2411"/>
        <v/>
      </c>
      <c r="BQ274" s="20" t="str">
        <f t="shared" si="2408"/>
        <v/>
      </c>
      <c r="BR274" s="4"/>
      <c r="BS274" s="4"/>
      <c r="BT274" s="4"/>
      <c r="BU274" s="4"/>
      <c r="BV274" s="4"/>
      <c r="BW274" s="4"/>
    </row>
    <row r="275" spans="1:75" x14ac:dyDescent="0.25">
      <c r="A275" s="261"/>
      <c r="B275" s="259"/>
      <c r="C275" s="258"/>
      <c r="D275" s="50" t="s">
        <v>23</v>
      </c>
      <c r="E275" s="82" t="str">
        <f>IFERROR(AVERAGE(E270:E274),"")</f>
        <v/>
      </c>
      <c r="F275" s="82" t="str">
        <f t="shared" ref="F275" si="2797">IFERROR(AVERAGE(F270:F274),"")</f>
        <v/>
      </c>
      <c r="G275" s="82" t="str">
        <f t="shared" ref="G275" si="2798">IFERROR(AVERAGE(G270:G274),"")</f>
        <v/>
      </c>
      <c r="H275" s="82" t="str">
        <f t="shared" ref="H275" si="2799">IFERROR(AVERAGE(H270:H274),"")</f>
        <v/>
      </c>
      <c r="I275" s="82" t="str">
        <f t="shared" ref="I275" si="2800">IFERROR(AVERAGE(I270:I274),"")</f>
        <v/>
      </c>
      <c r="J275" s="82" t="str">
        <f t="shared" ref="J275" si="2801">IFERROR(AVERAGE(J270:J274),"")</f>
        <v/>
      </c>
      <c r="K275" s="82" t="str">
        <f t="shared" ref="K275" si="2802">IFERROR(AVERAGE(K270:K274),"")</f>
        <v/>
      </c>
      <c r="L275" s="82" t="str">
        <f t="shared" ref="L275" si="2803">IFERROR(AVERAGE(L270:L274),"")</f>
        <v/>
      </c>
      <c r="M275" s="82" t="str">
        <f t="shared" ref="M275" si="2804">IFERROR(AVERAGE(M270:M274),"")</f>
        <v/>
      </c>
      <c r="N275" s="82" t="str">
        <f t="shared" ref="N275" si="2805">IFERROR(AVERAGE(N270:N274),"")</f>
        <v/>
      </c>
      <c r="O275" s="82" t="str">
        <f t="shared" ref="O275" si="2806">IFERROR(AVERAGE(O270:O274),"")</f>
        <v/>
      </c>
      <c r="P275" s="82" t="str">
        <f t="shared" ref="P275" si="2807">IFERROR(AVERAGE(P270:P274),"")</f>
        <v/>
      </c>
      <c r="Q275" s="82" t="str">
        <f t="shared" ref="Q275" si="2808">IFERROR(AVERAGE(Q270:Q274),"")</f>
        <v/>
      </c>
      <c r="R275" s="82" t="str">
        <f t="shared" ref="R275" si="2809">IFERROR(AVERAGE(R270:R274),"")</f>
        <v/>
      </c>
      <c r="S275" s="82" t="str">
        <f t="shared" ref="S275" si="2810">IFERROR(AVERAGE(S270:S274),"")</f>
        <v/>
      </c>
      <c r="T275" s="82" t="str">
        <f t="shared" ref="T275" si="2811">IFERROR(AVERAGE(T270:T274),"")</f>
        <v/>
      </c>
      <c r="U275" s="82" t="str">
        <f t="shared" ref="U275" si="2812">IFERROR(AVERAGE(U270:U274),"")</f>
        <v/>
      </c>
      <c r="V275" s="82" t="str">
        <f t="shared" ref="V275" si="2813">IFERROR(AVERAGE(V270:V274),"")</f>
        <v/>
      </c>
      <c r="W275" s="82" t="str">
        <f t="shared" ref="W275" si="2814">IFERROR(AVERAGE(W270:W274),"")</f>
        <v/>
      </c>
      <c r="X275" s="82" t="str">
        <f t="shared" ref="X275" si="2815">IFERROR(AVERAGE(X270:X274),"")</f>
        <v/>
      </c>
      <c r="Y275" s="82" t="str">
        <f t="shared" ref="Y275" si="2816">IFERROR(AVERAGE(Y270:Y274),"")</f>
        <v/>
      </c>
      <c r="Z275" s="82" t="str">
        <f t="shared" ref="Z275" si="2817">IFERROR(AVERAGE(Z270:Z274),"")</f>
        <v/>
      </c>
      <c r="AA275" s="82" t="str">
        <f t="shared" ref="AA275" si="2818">IFERROR(AVERAGE(AA270:AA274),"")</f>
        <v/>
      </c>
      <c r="AB275" s="82" t="str">
        <f t="shared" ref="AB275" si="2819">IFERROR(AVERAGE(AB270:AB274),"")</f>
        <v/>
      </c>
      <c r="AC275" s="82" t="str">
        <f t="shared" ref="AC275" si="2820">IFERROR(AVERAGE(AC270:AC274),"")</f>
        <v/>
      </c>
      <c r="AD275" s="82" t="str">
        <f t="shared" ref="AD275" si="2821">IFERROR(AVERAGE(AD270:AD274),"")</f>
        <v/>
      </c>
      <c r="AE275" s="82" t="str">
        <f t="shared" ref="AE275" si="2822">IFERROR(AVERAGE(AE270:AE274),"")</f>
        <v/>
      </c>
      <c r="AF275" s="82" t="str">
        <f t="shared" ref="AF275" si="2823">IFERROR(AVERAGE(AF270:AF274),"")</f>
        <v/>
      </c>
      <c r="AG275" s="82" t="str">
        <f t="shared" ref="AG275" si="2824">IFERROR(AVERAGE(AG270:AG274),"")</f>
        <v/>
      </c>
      <c r="AH275" s="82" t="str">
        <f t="shared" ref="AH275" si="2825">IFERROR(AVERAGE(AH270:AH274),"")</f>
        <v/>
      </c>
      <c r="AI275" s="82" t="str">
        <f t="shared" ref="AI275" si="2826">IFERROR(AVERAGE(AI270:AI274),"")</f>
        <v/>
      </c>
      <c r="AJ275" s="82" t="str">
        <f t="shared" ref="AJ275" si="2827">IFERROR(AVERAGE(AJ270:AJ274),"")</f>
        <v/>
      </c>
      <c r="AK275" s="82" t="str">
        <f t="shared" ref="AK275" si="2828">IFERROR(AVERAGE(AK270:AK274),"")</f>
        <v/>
      </c>
      <c r="AL275" s="82" t="str">
        <f t="shared" ref="AL275" si="2829">IFERROR(AVERAGE(AL270:AL274),"")</f>
        <v/>
      </c>
      <c r="AM275" s="82" t="str">
        <f t="shared" ref="AM275" si="2830">IFERROR(AVERAGE(AM270:AM274),"")</f>
        <v/>
      </c>
      <c r="AN275" s="82" t="str">
        <f t="shared" ref="AN275" si="2831">IFERROR(AVERAGE(AN270:AN274),"")</f>
        <v/>
      </c>
      <c r="AO275" s="82" t="str">
        <f t="shared" ref="AO275" si="2832">IFERROR(AVERAGE(AO270:AO274),"")</f>
        <v/>
      </c>
      <c r="AP275" s="82" t="str">
        <f t="shared" ref="AP275" si="2833">IFERROR(AVERAGE(AP270:AP274),"")</f>
        <v/>
      </c>
      <c r="AQ275" s="82" t="str">
        <f t="shared" ref="AQ275" si="2834">IFERROR(AVERAGE(AQ270:AQ274),"")</f>
        <v/>
      </c>
      <c r="AR275" s="82" t="str">
        <f t="shared" ref="AR275" si="2835">IFERROR(AVERAGE(AR270:AR274),"")</f>
        <v/>
      </c>
      <c r="AS275" s="82" t="str">
        <f t="shared" ref="AS275" si="2836">IFERROR(AVERAGE(AS270:AS274),"")</f>
        <v/>
      </c>
      <c r="AT275" s="82" t="str">
        <f t="shared" ref="AT275" si="2837">IFERROR(AVERAGE(AT270:AT274),"")</f>
        <v/>
      </c>
      <c r="AU275" s="82" t="str">
        <f t="shared" ref="AU275" si="2838">IFERROR(AVERAGE(AU270:AU274),"")</f>
        <v/>
      </c>
      <c r="AV275" s="82" t="str">
        <f t="shared" ref="AV275" si="2839">IFERROR(AVERAGE(AV270:AV274),"")</f>
        <v/>
      </c>
      <c r="AW275" s="82" t="str">
        <f t="shared" ref="AW275" si="2840">IFERROR(AVERAGE(AW270:AW274),"")</f>
        <v/>
      </c>
      <c r="AX275" s="82" t="str">
        <f t="shared" ref="AX275" si="2841">IFERROR(AVERAGE(AX270:AX274),"")</f>
        <v/>
      </c>
      <c r="AY275" s="82" t="str">
        <f t="shared" ref="AY275" si="2842">IFERROR(AVERAGE(AY270:AY274),"")</f>
        <v/>
      </c>
      <c r="AZ275" s="82" t="str">
        <f t="shared" ref="AZ275" si="2843">IFERROR(AVERAGE(AZ270:AZ274),"")</f>
        <v/>
      </c>
      <c r="BA275" s="82" t="str">
        <f t="shared" ref="BA275" si="2844">IFERROR(AVERAGE(BA270:BA274),"")</f>
        <v/>
      </c>
      <c r="BB275" s="82" t="str">
        <f t="shared" ref="BB275" si="2845">IFERROR(AVERAGE(BB270:BB274),"")</f>
        <v/>
      </c>
      <c r="BC275" s="82" t="str">
        <f t="shared" ref="BC275" si="2846">IFERROR(AVERAGE(BC270:BC274),"")</f>
        <v/>
      </c>
      <c r="BD275" s="82" t="str">
        <f t="shared" ref="BD275" si="2847">IFERROR(AVERAGE(BD270:BD274),"")</f>
        <v/>
      </c>
      <c r="BE275" s="82" t="str">
        <f t="shared" ref="BE275" si="2848">IFERROR(AVERAGE(BE270:BE274),"")</f>
        <v/>
      </c>
      <c r="BF275" s="82" t="str">
        <f t="shared" ref="BF275" si="2849">IFERROR(AVERAGE(BF270:BF274),"")</f>
        <v/>
      </c>
      <c r="BG275" s="82" t="str">
        <f t="shared" ref="BG275" si="2850">IFERROR(AVERAGE(BG270:BG274),"")</f>
        <v/>
      </c>
      <c r="BH275" s="82" t="str">
        <f t="shared" ref="BH275" si="2851">IFERROR(AVERAGE(BH270:BH274),"")</f>
        <v/>
      </c>
      <c r="BI275" s="82" t="str">
        <f t="shared" ref="BI275" si="2852">IFERROR(AVERAGE(BI270:BI274),"")</f>
        <v/>
      </c>
      <c r="BJ275" s="82" t="str">
        <f t="shared" ref="BJ275" si="2853">IFERROR(AVERAGE(BJ270:BJ274),"")</f>
        <v/>
      </c>
      <c r="BK275" s="82" t="str">
        <f t="shared" ref="BK275" si="2854">IFERROR(AVERAGE(BK270:BK274),"")</f>
        <v/>
      </c>
      <c r="BL275" s="82" t="str">
        <f t="shared" ref="BL275" si="2855">IFERROR(AVERAGE(BL270:BL274),"")</f>
        <v/>
      </c>
      <c r="BM275" s="82" t="str">
        <f t="shared" ref="BM275" si="2856">IFERROR(AVERAGE(BM270:BM274),"")</f>
        <v/>
      </c>
      <c r="BN275" s="82">
        <f t="shared" ref="BN275" si="2857">IFERROR(AVERAGE(BN270:BN274),"")</f>
        <v>0</v>
      </c>
      <c r="BO275" s="82" t="str">
        <f t="shared" ref="BO275" si="2858">IFERROR(AVERAGE(BO270:BO274),"")</f>
        <v/>
      </c>
      <c r="BP275" s="82" t="str">
        <f t="shared" ref="BP275" si="2859">IFERROR(AVERAGE(BP270:BP274),"")</f>
        <v/>
      </c>
      <c r="BQ275" s="82" t="str">
        <f t="shared" ref="BQ275" si="2860">IFERROR(AVERAGE(BQ270:BQ274),"")</f>
        <v/>
      </c>
      <c r="BR275" s="2"/>
      <c r="BS275" s="2"/>
      <c r="BT275" s="2"/>
      <c r="BU275" s="2"/>
      <c r="BV275" s="2"/>
      <c r="BW275" s="2"/>
    </row>
    <row r="276" spans="1:75" x14ac:dyDescent="0.25">
      <c r="A276" s="261"/>
      <c r="B276" s="259"/>
      <c r="C276" s="256">
        <v>10</v>
      </c>
      <c r="D276" s="52">
        <v>1</v>
      </c>
      <c r="E276" s="61"/>
      <c r="F276" s="63"/>
      <c r="G276" s="63"/>
      <c r="H276" s="63"/>
      <c r="I276" s="63"/>
      <c r="J276" s="63"/>
      <c r="K276" s="14"/>
      <c r="L276" s="14"/>
      <c r="M276" s="14"/>
      <c r="N276" s="14"/>
      <c r="O276" s="14"/>
      <c r="P276" s="14"/>
      <c r="Q276" s="14"/>
      <c r="R276" s="52"/>
      <c r="S276" s="52"/>
      <c r="T276" s="52"/>
      <c r="U276" s="52"/>
      <c r="V276" s="52"/>
      <c r="W276" s="52"/>
      <c r="X276" s="52"/>
      <c r="Y276" s="46" t="str">
        <f t="shared" si="2403"/>
        <v/>
      </c>
      <c r="Z276" s="62"/>
      <c r="AA276" s="64"/>
      <c r="AB276" s="64"/>
      <c r="AC276" s="64"/>
      <c r="AD276" s="64"/>
      <c r="AE276" s="64"/>
      <c r="AF276" s="67"/>
      <c r="AG276" s="46" t="str">
        <f t="shared" si="2476"/>
        <v/>
      </c>
      <c r="AH276" s="61"/>
      <c r="AI276" s="63"/>
      <c r="AJ276" s="63"/>
      <c r="AK276" s="63"/>
      <c r="AL276" s="63"/>
      <c r="AM276" s="63"/>
      <c r="AN276" s="66"/>
      <c r="AO276" s="46" t="str">
        <f t="shared" si="2404"/>
        <v/>
      </c>
      <c r="AP276" s="8"/>
      <c r="AQ276" s="8"/>
      <c r="AR276" s="8"/>
      <c r="AS276" s="8"/>
      <c r="AT276" s="8"/>
      <c r="AU276" s="8"/>
      <c r="AV276" s="8"/>
      <c r="AW276" s="46" t="str">
        <f t="shared" si="2405"/>
        <v/>
      </c>
      <c r="AX276" s="10"/>
      <c r="AY276" s="10"/>
      <c r="AZ276" s="10"/>
      <c r="BA276" s="10"/>
      <c r="BB276" s="10"/>
      <c r="BC276" s="10"/>
      <c r="BD276" s="10"/>
      <c r="BE276" s="46" t="str">
        <f t="shared" si="2406"/>
        <v/>
      </c>
      <c r="BF276" s="12"/>
      <c r="BG276" s="12"/>
      <c r="BH276" s="12"/>
      <c r="BI276" s="12"/>
      <c r="BJ276" s="12"/>
      <c r="BK276" s="12"/>
      <c r="BL276" s="12"/>
      <c r="BM276" s="46" t="str">
        <f t="shared" si="2407"/>
        <v/>
      </c>
      <c r="BN276" s="26">
        <f t="shared" si="2409"/>
        <v>0</v>
      </c>
      <c r="BO276" s="50" t="str">
        <f t="shared" si="2410"/>
        <v>Average</v>
      </c>
      <c r="BP276" s="20" t="str">
        <f t="shared" si="2411"/>
        <v/>
      </c>
      <c r="BQ276" s="20" t="str">
        <f t="shared" si="2408"/>
        <v/>
      </c>
      <c r="BR276" s="4"/>
      <c r="BS276" s="4"/>
      <c r="BT276" s="4"/>
      <c r="BU276" s="4"/>
      <c r="BV276" s="4"/>
      <c r="BW276" s="4"/>
    </row>
    <row r="277" spans="1:75" x14ac:dyDescent="0.25">
      <c r="A277" s="261"/>
      <c r="B277" s="259"/>
      <c r="C277" s="257"/>
      <c r="D277" s="52">
        <v>2</v>
      </c>
      <c r="E277" s="62"/>
      <c r="F277" s="64"/>
      <c r="G277" s="64"/>
      <c r="H277" s="64"/>
      <c r="I277" s="64"/>
      <c r="J277" s="64"/>
      <c r="K277" s="14"/>
      <c r="L277" s="14"/>
      <c r="M277" s="14"/>
      <c r="N277" s="14"/>
      <c r="O277" s="14"/>
      <c r="P277" s="14"/>
      <c r="Q277" s="14"/>
      <c r="R277" s="52"/>
      <c r="S277" s="52"/>
      <c r="T277" s="52"/>
      <c r="U277" s="52"/>
      <c r="V277" s="52"/>
      <c r="W277" s="52"/>
      <c r="X277" s="52"/>
      <c r="Y277" s="46" t="str">
        <f t="shared" si="2403"/>
        <v/>
      </c>
      <c r="Z277" s="61"/>
      <c r="AA277" s="63"/>
      <c r="AB277" s="63"/>
      <c r="AC277" s="63"/>
      <c r="AD277" s="63"/>
      <c r="AE277" s="63"/>
      <c r="AF277" s="66"/>
      <c r="AG277" s="46" t="str">
        <f t="shared" si="2476"/>
        <v/>
      </c>
      <c r="AH277" s="62"/>
      <c r="AI277" s="64"/>
      <c r="AJ277" s="64"/>
      <c r="AK277" s="64"/>
      <c r="AL277" s="64"/>
      <c r="AM277" s="64"/>
      <c r="AN277" s="67"/>
      <c r="AO277" s="46" t="str">
        <f t="shared" si="2404"/>
        <v/>
      </c>
      <c r="AP277" s="8"/>
      <c r="AQ277" s="8"/>
      <c r="AR277" s="8"/>
      <c r="AS277" s="8"/>
      <c r="AT277" s="8"/>
      <c r="AU277" s="8"/>
      <c r="AV277" s="8"/>
      <c r="AW277" s="46" t="str">
        <f t="shared" si="2405"/>
        <v/>
      </c>
      <c r="AX277" s="10"/>
      <c r="AY277" s="10"/>
      <c r="AZ277" s="10"/>
      <c r="BA277" s="10"/>
      <c r="BB277" s="10"/>
      <c r="BC277" s="10"/>
      <c r="BD277" s="10"/>
      <c r="BE277" s="46" t="str">
        <f t="shared" si="2406"/>
        <v/>
      </c>
      <c r="BF277" s="12"/>
      <c r="BG277" s="12"/>
      <c r="BH277" s="12"/>
      <c r="BI277" s="12"/>
      <c r="BJ277" s="12"/>
      <c r="BK277" s="12"/>
      <c r="BL277" s="12"/>
      <c r="BM277" s="46" t="str">
        <f t="shared" si="2407"/>
        <v/>
      </c>
      <c r="BN277" s="26">
        <f t="shared" si="2409"/>
        <v>0</v>
      </c>
      <c r="BO277" s="50" t="str">
        <f t="shared" si="2410"/>
        <v>Average</v>
      </c>
      <c r="BP277" s="20" t="str">
        <f t="shared" si="2411"/>
        <v/>
      </c>
      <c r="BQ277" s="20" t="str">
        <f t="shared" si="2408"/>
        <v/>
      </c>
      <c r="BR277" s="4"/>
      <c r="BS277" s="4"/>
      <c r="BT277" s="4"/>
      <c r="BU277" s="4"/>
      <c r="BV277" s="4"/>
      <c r="BW277" s="4"/>
    </row>
    <row r="278" spans="1:75" x14ac:dyDescent="0.25">
      <c r="A278" s="261"/>
      <c r="B278" s="259"/>
      <c r="C278" s="257"/>
      <c r="D278" s="52">
        <v>3</v>
      </c>
      <c r="E278" s="61"/>
      <c r="F278" s="63"/>
      <c r="G278" s="63"/>
      <c r="H278" s="63"/>
      <c r="I278" s="63"/>
      <c r="J278" s="63"/>
      <c r="K278" s="14"/>
      <c r="L278" s="14"/>
      <c r="M278" s="14"/>
      <c r="N278" s="14"/>
      <c r="O278" s="14"/>
      <c r="P278" s="14"/>
      <c r="Q278" s="14"/>
      <c r="R278" s="52"/>
      <c r="S278" s="52"/>
      <c r="T278" s="52"/>
      <c r="U278" s="52"/>
      <c r="V278" s="52"/>
      <c r="W278" s="52"/>
      <c r="X278" s="52"/>
      <c r="Y278" s="46" t="str">
        <f t="shared" si="2403"/>
        <v/>
      </c>
      <c r="Z278" s="62"/>
      <c r="AA278" s="64"/>
      <c r="AB278" s="64"/>
      <c r="AC278" s="64"/>
      <c r="AD278" s="64"/>
      <c r="AE278" s="64"/>
      <c r="AF278" s="67"/>
      <c r="AG278" s="46" t="str">
        <f t="shared" si="2476"/>
        <v/>
      </c>
      <c r="AH278" s="61"/>
      <c r="AI278" s="63"/>
      <c r="AJ278" s="63"/>
      <c r="AK278" s="63"/>
      <c r="AL278" s="63"/>
      <c r="AM278" s="63"/>
      <c r="AN278" s="66"/>
      <c r="AO278" s="46" t="str">
        <f t="shared" si="2404"/>
        <v/>
      </c>
      <c r="AP278" s="8"/>
      <c r="AQ278" s="8"/>
      <c r="AR278" s="8"/>
      <c r="AS278" s="8"/>
      <c r="AT278" s="8"/>
      <c r="AU278" s="8"/>
      <c r="AV278" s="8"/>
      <c r="AW278" s="46" t="str">
        <f t="shared" si="2405"/>
        <v/>
      </c>
      <c r="AX278" s="10"/>
      <c r="AY278" s="10"/>
      <c r="AZ278" s="10"/>
      <c r="BA278" s="10"/>
      <c r="BB278" s="10"/>
      <c r="BC278" s="10"/>
      <c r="BD278" s="10"/>
      <c r="BE278" s="46" t="str">
        <f t="shared" si="2406"/>
        <v/>
      </c>
      <c r="BF278" s="12"/>
      <c r="BG278" s="12"/>
      <c r="BH278" s="12"/>
      <c r="BI278" s="12"/>
      <c r="BJ278" s="12"/>
      <c r="BK278" s="12"/>
      <c r="BL278" s="12"/>
      <c r="BM278" s="46" t="str">
        <f t="shared" si="2407"/>
        <v/>
      </c>
      <c r="BN278" s="26">
        <f t="shared" si="2409"/>
        <v>0</v>
      </c>
      <c r="BO278" s="50" t="str">
        <f t="shared" si="2410"/>
        <v>Average</v>
      </c>
      <c r="BP278" s="20" t="str">
        <f t="shared" si="2411"/>
        <v/>
      </c>
      <c r="BQ278" s="20" t="str">
        <f t="shared" si="2408"/>
        <v/>
      </c>
      <c r="BR278" s="4"/>
      <c r="BS278" s="4"/>
      <c r="BT278" s="4"/>
      <c r="BU278" s="4"/>
      <c r="BV278" s="4"/>
      <c r="BW278" s="4"/>
    </row>
    <row r="279" spans="1:75" x14ac:dyDescent="0.25">
      <c r="A279" s="261"/>
      <c r="B279" s="259"/>
      <c r="C279" s="257"/>
      <c r="D279" s="52">
        <v>4</v>
      </c>
      <c r="E279" s="62"/>
      <c r="F279" s="64"/>
      <c r="G279" s="64"/>
      <c r="H279" s="64"/>
      <c r="I279" s="64"/>
      <c r="J279" s="64"/>
      <c r="K279" s="14"/>
      <c r="L279" s="14"/>
      <c r="M279" s="14"/>
      <c r="N279" s="14"/>
      <c r="O279" s="14"/>
      <c r="P279" s="14"/>
      <c r="Q279" s="14"/>
      <c r="R279" s="52"/>
      <c r="S279" s="52"/>
      <c r="T279" s="52"/>
      <c r="U279" s="52"/>
      <c r="V279" s="52"/>
      <c r="W279" s="52"/>
      <c r="X279" s="52"/>
      <c r="Y279" s="46" t="str">
        <f t="shared" si="2403"/>
        <v/>
      </c>
      <c r="Z279" s="61"/>
      <c r="AA279" s="63"/>
      <c r="AB279" s="63"/>
      <c r="AC279" s="63"/>
      <c r="AD279" s="63"/>
      <c r="AE279" s="63"/>
      <c r="AF279" s="66"/>
      <c r="AG279" s="46" t="str">
        <f t="shared" si="2476"/>
        <v/>
      </c>
      <c r="AH279" s="62"/>
      <c r="AI279" s="64"/>
      <c r="AJ279" s="64"/>
      <c r="AK279" s="64"/>
      <c r="AL279" s="64"/>
      <c r="AM279" s="64"/>
      <c r="AN279" s="67"/>
      <c r="AO279" s="46" t="str">
        <f t="shared" si="2404"/>
        <v/>
      </c>
      <c r="AP279" s="8"/>
      <c r="AQ279" s="8"/>
      <c r="AR279" s="8"/>
      <c r="AS279" s="8"/>
      <c r="AT279" s="8"/>
      <c r="AU279" s="8"/>
      <c r="AV279" s="8"/>
      <c r="AW279" s="46" t="str">
        <f t="shared" si="2405"/>
        <v/>
      </c>
      <c r="AX279" s="10"/>
      <c r="AY279" s="10"/>
      <c r="AZ279" s="10"/>
      <c r="BA279" s="10"/>
      <c r="BB279" s="10"/>
      <c r="BC279" s="10"/>
      <c r="BD279" s="10"/>
      <c r="BE279" s="46" t="str">
        <f t="shared" si="2406"/>
        <v/>
      </c>
      <c r="BF279" s="12"/>
      <c r="BG279" s="12"/>
      <c r="BH279" s="12"/>
      <c r="BI279" s="12"/>
      <c r="BJ279" s="12"/>
      <c r="BK279" s="12"/>
      <c r="BL279" s="12"/>
      <c r="BM279" s="46" t="str">
        <f t="shared" si="2407"/>
        <v/>
      </c>
      <c r="BN279" s="26">
        <f t="shared" si="2409"/>
        <v>0</v>
      </c>
      <c r="BO279" s="50" t="str">
        <f t="shared" si="2410"/>
        <v>Average</v>
      </c>
      <c r="BP279" s="20" t="str">
        <f t="shared" si="2411"/>
        <v/>
      </c>
      <c r="BQ279" s="20" t="str">
        <f t="shared" si="2408"/>
        <v/>
      </c>
      <c r="BR279" s="4"/>
      <c r="BS279" s="4"/>
      <c r="BT279" s="4"/>
      <c r="BU279" s="4"/>
      <c r="BV279" s="4"/>
      <c r="BW279" s="4"/>
    </row>
    <row r="280" spans="1:75" x14ac:dyDescent="0.25">
      <c r="A280" s="261"/>
      <c r="B280" s="259"/>
      <c r="C280" s="257"/>
      <c r="D280" s="52">
        <v>5</v>
      </c>
      <c r="E280" s="61"/>
      <c r="F280" s="63"/>
      <c r="G280" s="63"/>
      <c r="H280" s="63"/>
      <c r="I280" s="63"/>
      <c r="J280" s="63"/>
      <c r="K280" s="14"/>
      <c r="L280" s="14"/>
      <c r="M280" s="14"/>
      <c r="N280" s="14"/>
      <c r="O280" s="14"/>
      <c r="P280" s="14"/>
      <c r="Q280" s="14"/>
      <c r="R280" s="52"/>
      <c r="S280" s="52"/>
      <c r="T280" s="52"/>
      <c r="U280" s="52"/>
      <c r="V280" s="52"/>
      <c r="W280" s="52"/>
      <c r="X280" s="52"/>
      <c r="Y280" s="46" t="str">
        <f t="shared" si="2403"/>
        <v/>
      </c>
      <c r="Z280" s="62"/>
      <c r="AA280" s="64"/>
      <c r="AB280" s="64"/>
      <c r="AC280" s="64"/>
      <c r="AD280" s="64"/>
      <c r="AE280" s="64"/>
      <c r="AF280" s="67"/>
      <c r="AG280" s="46" t="str">
        <f t="shared" si="2476"/>
        <v/>
      </c>
      <c r="AH280" s="61"/>
      <c r="AI280" s="63"/>
      <c r="AJ280" s="63"/>
      <c r="AK280" s="63"/>
      <c r="AL280" s="63"/>
      <c r="AM280" s="63"/>
      <c r="AN280" s="66"/>
      <c r="AO280" s="46" t="str">
        <f t="shared" si="2404"/>
        <v/>
      </c>
      <c r="AP280" s="8"/>
      <c r="AQ280" s="8"/>
      <c r="AR280" s="8"/>
      <c r="AS280" s="8"/>
      <c r="AT280" s="8"/>
      <c r="AU280" s="8"/>
      <c r="AV280" s="8"/>
      <c r="AW280" s="46" t="str">
        <f t="shared" si="2405"/>
        <v/>
      </c>
      <c r="AX280" s="10"/>
      <c r="AY280" s="10"/>
      <c r="AZ280" s="10"/>
      <c r="BA280" s="10"/>
      <c r="BB280" s="10"/>
      <c r="BC280" s="10"/>
      <c r="BD280" s="10"/>
      <c r="BE280" s="46" t="str">
        <f t="shared" si="2406"/>
        <v/>
      </c>
      <c r="BF280" s="12"/>
      <c r="BG280" s="12"/>
      <c r="BH280" s="12"/>
      <c r="BI280" s="12"/>
      <c r="BJ280" s="12"/>
      <c r="BK280" s="12"/>
      <c r="BL280" s="12"/>
      <c r="BM280" s="46" t="str">
        <f t="shared" si="2407"/>
        <v/>
      </c>
      <c r="BN280" s="26">
        <f t="shared" si="2409"/>
        <v>0</v>
      </c>
      <c r="BO280" s="50" t="str">
        <f t="shared" si="2410"/>
        <v>Average</v>
      </c>
      <c r="BP280" s="20" t="str">
        <f t="shared" si="2411"/>
        <v/>
      </c>
      <c r="BQ280" s="20" t="str">
        <f t="shared" si="2408"/>
        <v/>
      </c>
      <c r="BR280" s="4"/>
      <c r="BS280" s="4"/>
      <c r="BT280" s="4"/>
      <c r="BU280" s="4"/>
      <c r="BV280" s="4"/>
      <c r="BW280" s="4"/>
    </row>
    <row r="281" spans="1:75" x14ac:dyDescent="0.25">
      <c r="A281" s="261"/>
      <c r="B281" s="259"/>
      <c r="C281" s="258"/>
      <c r="D281" s="50" t="s">
        <v>23</v>
      </c>
      <c r="E281" s="82" t="str">
        <f>IFERROR(AVERAGE(E276:E280),"")</f>
        <v/>
      </c>
      <c r="F281" s="82" t="str">
        <f t="shared" ref="F281" si="2861">IFERROR(AVERAGE(F276:F280),"")</f>
        <v/>
      </c>
      <c r="G281" s="82" t="str">
        <f t="shared" ref="G281" si="2862">IFERROR(AVERAGE(G276:G280),"")</f>
        <v/>
      </c>
      <c r="H281" s="82" t="str">
        <f t="shared" ref="H281" si="2863">IFERROR(AVERAGE(H276:H280),"")</f>
        <v/>
      </c>
      <c r="I281" s="82" t="str">
        <f t="shared" ref="I281" si="2864">IFERROR(AVERAGE(I276:I280),"")</f>
        <v/>
      </c>
      <c r="J281" s="82" t="str">
        <f t="shared" ref="J281" si="2865">IFERROR(AVERAGE(J276:J280),"")</f>
        <v/>
      </c>
      <c r="K281" s="82" t="str">
        <f t="shared" ref="K281" si="2866">IFERROR(AVERAGE(K276:K280),"")</f>
        <v/>
      </c>
      <c r="L281" s="82" t="str">
        <f t="shared" ref="L281" si="2867">IFERROR(AVERAGE(L276:L280),"")</f>
        <v/>
      </c>
      <c r="M281" s="82" t="str">
        <f t="shared" ref="M281" si="2868">IFERROR(AVERAGE(M276:M280),"")</f>
        <v/>
      </c>
      <c r="N281" s="82" t="str">
        <f t="shared" ref="N281" si="2869">IFERROR(AVERAGE(N276:N280),"")</f>
        <v/>
      </c>
      <c r="O281" s="82" t="str">
        <f t="shared" ref="O281" si="2870">IFERROR(AVERAGE(O276:O280),"")</f>
        <v/>
      </c>
      <c r="P281" s="82" t="str">
        <f t="shared" ref="P281" si="2871">IFERROR(AVERAGE(P276:P280),"")</f>
        <v/>
      </c>
      <c r="Q281" s="82" t="str">
        <f t="shared" ref="Q281" si="2872">IFERROR(AVERAGE(Q276:Q280),"")</f>
        <v/>
      </c>
      <c r="R281" s="82" t="str">
        <f t="shared" ref="R281" si="2873">IFERROR(AVERAGE(R276:R280),"")</f>
        <v/>
      </c>
      <c r="S281" s="82" t="str">
        <f t="shared" ref="S281" si="2874">IFERROR(AVERAGE(S276:S280),"")</f>
        <v/>
      </c>
      <c r="T281" s="82" t="str">
        <f t="shared" ref="T281" si="2875">IFERROR(AVERAGE(T276:T280),"")</f>
        <v/>
      </c>
      <c r="U281" s="82" t="str">
        <f t="shared" ref="U281" si="2876">IFERROR(AVERAGE(U276:U280),"")</f>
        <v/>
      </c>
      <c r="V281" s="82" t="str">
        <f t="shared" ref="V281" si="2877">IFERROR(AVERAGE(V276:V280),"")</f>
        <v/>
      </c>
      <c r="W281" s="82" t="str">
        <f t="shared" ref="W281" si="2878">IFERROR(AVERAGE(W276:W280),"")</f>
        <v/>
      </c>
      <c r="X281" s="82" t="str">
        <f t="shared" ref="X281" si="2879">IFERROR(AVERAGE(X276:X280),"")</f>
        <v/>
      </c>
      <c r="Y281" s="82" t="str">
        <f t="shared" ref="Y281" si="2880">IFERROR(AVERAGE(Y276:Y280),"")</f>
        <v/>
      </c>
      <c r="Z281" s="82" t="str">
        <f t="shared" ref="Z281" si="2881">IFERROR(AVERAGE(Z276:Z280),"")</f>
        <v/>
      </c>
      <c r="AA281" s="82" t="str">
        <f t="shared" ref="AA281" si="2882">IFERROR(AVERAGE(AA276:AA280),"")</f>
        <v/>
      </c>
      <c r="AB281" s="82" t="str">
        <f t="shared" ref="AB281" si="2883">IFERROR(AVERAGE(AB276:AB280),"")</f>
        <v/>
      </c>
      <c r="AC281" s="82" t="str">
        <f t="shared" ref="AC281" si="2884">IFERROR(AVERAGE(AC276:AC280),"")</f>
        <v/>
      </c>
      <c r="AD281" s="82" t="str">
        <f t="shared" ref="AD281" si="2885">IFERROR(AVERAGE(AD276:AD280),"")</f>
        <v/>
      </c>
      <c r="AE281" s="82" t="str">
        <f t="shared" ref="AE281" si="2886">IFERROR(AVERAGE(AE276:AE280),"")</f>
        <v/>
      </c>
      <c r="AF281" s="82" t="str">
        <f t="shared" ref="AF281" si="2887">IFERROR(AVERAGE(AF276:AF280),"")</f>
        <v/>
      </c>
      <c r="AG281" s="82" t="str">
        <f t="shared" ref="AG281" si="2888">IFERROR(AVERAGE(AG276:AG280),"")</f>
        <v/>
      </c>
      <c r="AH281" s="82" t="str">
        <f t="shared" ref="AH281" si="2889">IFERROR(AVERAGE(AH276:AH280),"")</f>
        <v/>
      </c>
      <c r="AI281" s="82" t="str">
        <f t="shared" ref="AI281" si="2890">IFERROR(AVERAGE(AI276:AI280),"")</f>
        <v/>
      </c>
      <c r="AJ281" s="82" t="str">
        <f t="shared" ref="AJ281" si="2891">IFERROR(AVERAGE(AJ276:AJ280),"")</f>
        <v/>
      </c>
      <c r="AK281" s="82" t="str">
        <f t="shared" ref="AK281" si="2892">IFERROR(AVERAGE(AK276:AK280),"")</f>
        <v/>
      </c>
      <c r="AL281" s="82" t="str">
        <f t="shared" ref="AL281" si="2893">IFERROR(AVERAGE(AL276:AL280),"")</f>
        <v/>
      </c>
      <c r="AM281" s="82" t="str">
        <f t="shared" ref="AM281" si="2894">IFERROR(AVERAGE(AM276:AM280),"")</f>
        <v/>
      </c>
      <c r="AN281" s="82" t="str">
        <f t="shared" ref="AN281" si="2895">IFERROR(AVERAGE(AN276:AN280),"")</f>
        <v/>
      </c>
      <c r="AO281" s="82" t="str">
        <f t="shared" ref="AO281" si="2896">IFERROR(AVERAGE(AO276:AO280),"")</f>
        <v/>
      </c>
      <c r="AP281" s="82" t="str">
        <f t="shared" ref="AP281" si="2897">IFERROR(AVERAGE(AP276:AP280),"")</f>
        <v/>
      </c>
      <c r="AQ281" s="82" t="str">
        <f t="shared" ref="AQ281" si="2898">IFERROR(AVERAGE(AQ276:AQ280),"")</f>
        <v/>
      </c>
      <c r="AR281" s="82" t="str">
        <f t="shared" ref="AR281" si="2899">IFERROR(AVERAGE(AR276:AR280),"")</f>
        <v/>
      </c>
      <c r="AS281" s="82" t="str">
        <f t="shared" ref="AS281" si="2900">IFERROR(AVERAGE(AS276:AS280),"")</f>
        <v/>
      </c>
      <c r="AT281" s="82" t="str">
        <f t="shared" ref="AT281" si="2901">IFERROR(AVERAGE(AT276:AT280),"")</f>
        <v/>
      </c>
      <c r="AU281" s="82" t="str">
        <f t="shared" ref="AU281" si="2902">IFERROR(AVERAGE(AU276:AU280),"")</f>
        <v/>
      </c>
      <c r="AV281" s="82" t="str">
        <f t="shared" ref="AV281" si="2903">IFERROR(AVERAGE(AV276:AV280),"")</f>
        <v/>
      </c>
      <c r="AW281" s="82" t="str">
        <f t="shared" ref="AW281" si="2904">IFERROR(AVERAGE(AW276:AW280),"")</f>
        <v/>
      </c>
      <c r="AX281" s="82" t="str">
        <f t="shared" ref="AX281" si="2905">IFERROR(AVERAGE(AX276:AX280),"")</f>
        <v/>
      </c>
      <c r="AY281" s="82" t="str">
        <f t="shared" ref="AY281" si="2906">IFERROR(AVERAGE(AY276:AY280),"")</f>
        <v/>
      </c>
      <c r="AZ281" s="82" t="str">
        <f t="shared" ref="AZ281" si="2907">IFERROR(AVERAGE(AZ276:AZ280),"")</f>
        <v/>
      </c>
      <c r="BA281" s="82" t="str">
        <f t="shared" ref="BA281" si="2908">IFERROR(AVERAGE(BA276:BA280),"")</f>
        <v/>
      </c>
      <c r="BB281" s="82" t="str">
        <f t="shared" ref="BB281" si="2909">IFERROR(AVERAGE(BB276:BB280),"")</f>
        <v/>
      </c>
      <c r="BC281" s="82" t="str">
        <f t="shared" ref="BC281" si="2910">IFERROR(AVERAGE(BC276:BC280),"")</f>
        <v/>
      </c>
      <c r="BD281" s="82" t="str">
        <f t="shared" ref="BD281" si="2911">IFERROR(AVERAGE(BD276:BD280),"")</f>
        <v/>
      </c>
      <c r="BE281" s="82" t="str">
        <f t="shared" ref="BE281" si="2912">IFERROR(AVERAGE(BE276:BE280),"")</f>
        <v/>
      </c>
      <c r="BF281" s="82" t="str">
        <f t="shared" ref="BF281" si="2913">IFERROR(AVERAGE(BF276:BF280),"")</f>
        <v/>
      </c>
      <c r="BG281" s="82" t="str">
        <f t="shared" ref="BG281" si="2914">IFERROR(AVERAGE(BG276:BG280),"")</f>
        <v/>
      </c>
      <c r="BH281" s="82" t="str">
        <f t="shared" ref="BH281" si="2915">IFERROR(AVERAGE(BH276:BH280),"")</f>
        <v/>
      </c>
      <c r="BI281" s="82" t="str">
        <f t="shared" ref="BI281" si="2916">IFERROR(AVERAGE(BI276:BI280),"")</f>
        <v/>
      </c>
      <c r="BJ281" s="82" t="str">
        <f t="shared" ref="BJ281" si="2917">IFERROR(AVERAGE(BJ276:BJ280),"")</f>
        <v/>
      </c>
      <c r="BK281" s="82" t="str">
        <f t="shared" ref="BK281" si="2918">IFERROR(AVERAGE(BK276:BK280),"")</f>
        <v/>
      </c>
      <c r="BL281" s="82" t="str">
        <f t="shared" ref="BL281" si="2919">IFERROR(AVERAGE(BL276:BL280),"")</f>
        <v/>
      </c>
      <c r="BM281" s="82" t="str">
        <f t="shared" ref="BM281" si="2920">IFERROR(AVERAGE(BM276:BM280),"")</f>
        <v/>
      </c>
      <c r="BN281" s="82">
        <f t="shared" ref="BN281" si="2921">IFERROR(AVERAGE(BN276:BN280),"")</f>
        <v>0</v>
      </c>
      <c r="BO281" s="82" t="str">
        <f t="shared" ref="BO281" si="2922">IFERROR(AVERAGE(BO276:BO280),"")</f>
        <v/>
      </c>
      <c r="BP281" s="82" t="str">
        <f t="shared" ref="BP281" si="2923">IFERROR(AVERAGE(BP276:BP280),"")</f>
        <v/>
      </c>
      <c r="BQ281" s="82" t="str">
        <f t="shared" ref="BQ281" si="2924">IFERROR(AVERAGE(BQ276:BQ280),"")</f>
        <v/>
      </c>
      <c r="BR281" s="2"/>
      <c r="BS281" s="2"/>
      <c r="BT281" s="2"/>
      <c r="BU281" s="2"/>
      <c r="BV281" s="2"/>
      <c r="BW281" s="2"/>
    </row>
    <row r="282" spans="1:75" x14ac:dyDescent="0.25">
      <c r="A282" s="261"/>
      <c r="B282" s="259"/>
      <c r="C282" s="256">
        <v>15</v>
      </c>
      <c r="D282" s="52">
        <v>1</v>
      </c>
      <c r="E282" s="62"/>
      <c r="F282" s="64"/>
      <c r="G282" s="64"/>
      <c r="H282" s="64"/>
      <c r="I282" s="64"/>
      <c r="J282" s="64"/>
      <c r="K282" s="14"/>
      <c r="L282" s="14"/>
      <c r="M282" s="14"/>
      <c r="N282" s="14"/>
      <c r="O282" s="14"/>
      <c r="P282" s="14"/>
      <c r="Q282" s="14"/>
      <c r="R282" s="52"/>
      <c r="S282" s="52"/>
      <c r="T282" s="52"/>
      <c r="U282" s="52"/>
      <c r="V282" s="52"/>
      <c r="W282" s="52"/>
      <c r="X282" s="52"/>
      <c r="Y282" s="46" t="str">
        <f t="shared" si="2403"/>
        <v/>
      </c>
      <c r="Z282" s="62"/>
      <c r="AA282" s="64"/>
      <c r="AB282" s="64"/>
      <c r="AC282" s="64"/>
      <c r="AD282" s="64"/>
      <c r="AE282" s="64"/>
      <c r="AF282" s="67"/>
      <c r="AG282" s="46" t="str">
        <f t="shared" si="2476"/>
        <v/>
      </c>
      <c r="AH282" s="61"/>
      <c r="AI282" s="63"/>
      <c r="AJ282" s="63"/>
      <c r="AK282" s="63"/>
      <c r="AL282" s="63"/>
      <c r="AM282" s="63"/>
      <c r="AN282" s="66"/>
      <c r="AO282" s="46" t="str">
        <f t="shared" si="2404"/>
        <v/>
      </c>
      <c r="AP282" s="8"/>
      <c r="AQ282" s="8"/>
      <c r="AR282" s="8"/>
      <c r="AS282" s="8"/>
      <c r="AT282" s="8"/>
      <c r="AU282" s="8"/>
      <c r="AV282" s="8"/>
      <c r="AW282" s="46" t="str">
        <f t="shared" si="2405"/>
        <v/>
      </c>
      <c r="AX282" s="10"/>
      <c r="AY282" s="10"/>
      <c r="AZ282" s="10"/>
      <c r="BA282" s="10"/>
      <c r="BB282" s="10"/>
      <c r="BC282" s="10"/>
      <c r="BD282" s="10"/>
      <c r="BE282" s="46" t="str">
        <f t="shared" si="2406"/>
        <v/>
      </c>
      <c r="BF282" s="12"/>
      <c r="BG282" s="12"/>
      <c r="BH282" s="12"/>
      <c r="BI282" s="12"/>
      <c r="BJ282" s="12"/>
      <c r="BK282" s="12"/>
      <c r="BL282" s="12"/>
      <c r="BM282" s="46" t="str">
        <f t="shared" si="2407"/>
        <v/>
      </c>
      <c r="BN282" s="26">
        <f t="shared" si="2409"/>
        <v>0</v>
      </c>
      <c r="BO282" s="50" t="str">
        <f t="shared" si="2410"/>
        <v>Average</v>
      </c>
      <c r="BP282" s="20" t="str">
        <f t="shared" si="2411"/>
        <v/>
      </c>
      <c r="BQ282" s="20" t="str">
        <f t="shared" si="2408"/>
        <v/>
      </c>
      <c r="BR282" s="4"/>
      <c r="BS282" s="4"/>
      <c r="BT282" s="4"/>
      <c r="BU282" s="4"/>
      <c r="BV282" s="4"/>
      <c r="BW282" s="4"/>
    </row>
    <row r="283" spans="1:75" x14ac:dyDescent="0.25">
      <c r="A283" s="261"/>
      <c r="B283" s="259"/>
      <c r="C283" s="257"/>
      <c r="D283" s="52">
        <v>2</v>
      </c>
      <c r="E283" s="61"/>
      <c r="F283" s="63"/>
      <c r="G283" s="63"/>
      <c r="H283" s="63"/>
      <c r="I283" s="63"/>
      <c r="J283" s="63"/>
      <c r="K283" s="14"/>
      <c r="L283" s="14"/>
      <c r="M283" s="14"/>
      <c r="N283" s="14"/>
      <c r="O283" s="14"/>
      <c r="P283" s="14"/>
      <c r="Q283" s="14"/>
      <c r="R283" s="52"/>
      <c r="S283" s="52"/>
      <c r="T283" s="52"/>
      <c r="U283" s="52"/>
      <c r="V283" s="52"/>
      <c r="W283" s="52"/>
      <c r="X283" s="52"/>
      <c r="Y283" s="46" t="str">
        <f t="shared" si="2403"/>
        <v/>
      </c>
      <c r="Z283" s="61"/>
      <c r="AA283" s="63"/>
      <c r="AB283" s="63"/>
      <c r="AC283" s="63"/>
      <c r="AD283" s="63"/>
      <c r="AE283" s="63"/>
      <c r="AF283" s="66"/>
      <c r="AG283" s="46" t="str">
        <f t="shared" si="2476"/>
        <v/>
      </c>
      <c r="AH283" s="62"/>
      <c r="AI283" s="64"/>
      <c r="AJ283" s="64"/>
      <c r="AK283" s="64"/>
      <c r="AL283" s="64"/>
      <c r="AM283" s="64"/>
      <c r="AN283" s="67"/>
      <c r="AO283" s="46" t="str">
        <f t="shared" si="2404"/>
        <v/>
      </c>
      <c r="AP283" s="8"/>
      <c r="AQ283" s="8"/>
      <c r="AR283" s="8"/>
      <c r="AS283" s="8"/>
      <c r="AT283" s="8"/>
      <c r="AU283" s="8"/>
      <c r="AV283" s="8"/>
      <c r="AW283" s="46" t="str">
        <f t="shared" si="2405"/>
        <v/>
      </c>
      <c r="AX283" s="10"/>
      <c r="AY283" s="10"/>
      <c r="AZ283" s="10"/>
      <c r="BA283" s="10"/>
      <c r="BB283" s="10"/>
      <c r="BC283" s="10"/>
      <c r="BD283" s="10"/>
      <c r="BE283" s="46" t="str">
        <f t="shared" si="2406"/>
        <v/>
      </c>
      <c r="BF283" s="12"/>
      <c r="BG283" s="12"/>
      <c r="BH283" s="12"/>
      <c r="BI283" s="12"/>
      <c r="BJ283" s="12"/>
      <c r="BK283" s="12"/>
      <c r="BL283" s="12"/>
      <c r="BM283" s="46" t="str">
        <f t="shared" si="2407"/>
        <v/>
      </c>
      <c r="BN283" s="26">
        <f t="shared" si="2409"/>
        <v>0</v>
      </c>
      <c r="BO283" s="50" t="str">
        <f t="shared" si="2410"/>
        <v>Average</v>
      </c>
      <c r="BP283" s="20" t="str">
        <f t="shared" si="2411"/>
        <v/>
      </c>
      <c r="BQ283" s="20" t="str">
        <f t="shared" si="2408"/>
        <v/>
      </c>
      <c r="BR283" s="4"/>
      <c r="BS283" s="4"/>
      <c r="BT283" s="4"/>
      <c r="BU283" s="4"/>
      <c r="BV283" s="4"/>
      <c r="BW283" s="4"/>
    </row>
    <row r="284" spans="1:75" x14ac:dyDescent="0.25">
      <c r="A284" s="261"/>
      <c r="B284" s="259"/>
      <c r="C284" s="257"/>
      <c r="D284" s="52">
        <v>3</v>
      </c>
      <c r="E284" s="62"/>
      <c r="F284" s="64"/>
      <c r="G284" s="64"/>
      <c r="H284" s="64"/>
      <c r="I284" s="64"/>
      <c r="J284" s="64"/>
      <c r="K284" s="14"/>
      <c r="L284" s="14"/>
      <c r="M284" s="14"/>
      <c r="N284" s="14"/>
      <c r="O284" s="14"/>
      <c r="P284" s="14"/>
      <c r="Q284" s="14"/>
      <c r="R284" s="52"/>
      <c r="S284" s="52"/>
      <c r="T284" s="52"/>
      <c r="U284" s="52"/>
      <c r="V284" s="52"/>
      <c r="W284" s="52"/>
      <c r="X284" s="52"/>
      <c r="Y284" s="46" t="str">
        <f t="shared" si="2403"/>
        <v/>
      </c>
      <c r="Z284" s="62"/>
      <c r="AA284" s="64"/>
      <c r="AB284" s="64"/>
      <c r="AC284" s="64"/>
      <c r="AD284" s="64"/>
      <c r="AE284" s="64"/>
      <c r="AF284" s="67"/>
      <c r="AG284" s="46" t="str">
        <f t="shared" si="2476"/>
        <v/>
      </c>
      <c r="AH284" s="62"/>
      <c r="AI284" s="64"/>
      <c r="AJ284" s="64"/>
      <c r="AK284" s="64"/>
      <c r="AL284" s="64"/>
      <c r="AM284" s="64"/>
      <c r="AN284" s="67"/>
      <c r="AO284" s="46" t="str">
        <f t="shared" si="2404"/>
        <v/>
      </c>
      <c r="AP284" s="8"/>
      <c r="AQ284" s="8"/>
      <c r="AR284" s="8"/>
      <c r="AS284" s="8"/>
      <c r="AT284" s="8"/>
      <c r="AU284" s="8"/>
      <c r="AV284" s="8"/>
      <c r="AW284" s="46" t="str">
        <f t="shared" si="2405"/>
        <v/>
      </c>
      <c r="AX284" s="10"/>
      <c r="AY284" s="10"/>
      <c r="AZ284" s="10"/>
      <c r="BA284" s="10"/>
      <c r="BB284" s="10"/>
      <c r="BC284" s="10"/>
      <c r="BD284" s="10"/>
      <c r="BE284" s="46" t="str">
        <f t="shared" si="2406"/>
        <v/>
      </c>
      <c r="BF284" s="12"/>
      <c r="BG284" s="12"/>
      <c r="BH284" s="12"/>
      <c r="BI284" s="12"/>
      <c r="BJ284" s="12"/>
      <c r="BK284" s="12"/>
      <c r="BL284" s="12"/>
      <c r="BM284" s="46" t="str">
        <f t="shared" si="2407"/>
        <v/>
      </c>
      <c r="BN284" s="26">
        <f t="shared" si="2409"/>
        <v>0</v>
      </c>
      <c r="BO284" s="50" t="str">
        <f t="shared" si="2410"/>
        <v>Average</v>
      </c>
      <c r="BP284" s="20" t="str">
        <f t="shared" si="2411"/>
        <v/>
      </c>
      <c r="BQ284" s="20" t="str">
        <f t="shared" si="2408"/>
        <v/>
      </c>
      <c r="BR284" s="4"/>
      <c r="BS284" s="4"/>
      <c r="BT284" s="4"/>
      <c r="BU284" s="4"/>
      <c r="BV284" s="4"/>
      <c r="BW284" s="4"/>
    </row>
    <row r="285" spans="1:75" x14ac:dyDescent="0.25">
      <c r="A285" s="261"/>
      <c r="B285" s="259"/>
      <c r="C285" s="257"/>
      <c r="D285" s="52">
        <v>4</v>
      </c>
      <c r="E285" s="61"/>
      <c r="F285" s="63"/>
      <c r="G285" s="63"/>
      <c r="H285" s="63"/>
      <c r="I285" s="63"/>
      <c r="J285" s="63"/>
      <c r="K285" s="14"/>
      <c r="L285" s="14"/>
      <c r="M285" s="14"/>
      <c r="N285" s="14"/>
      <c r="O285" s="14"/>
      <c r="P285" s="14"/>
      <c r="Q285" s="14"/>
      <c r="R285" s="52"/>
      <c r="S285" s="52"/>
      <c r="T285" s="52"/>
      <c r="U285" s="52"/>
      <c r="V285" s="52"/>
      <c r="W285" s="52"/>
      <c r="X285" s="52"/>
      <c r="Y285" s="46" t="str">
        <f t="shared" si="2403"/>
        <v/>
      </c>
      <c r="Z285" s="61"/>
      <c r="AA285" s="63"/>
      <c r="AB285" s="63"/>
      <c r="AC285" s="63"/>
      <c r="AD285" s="63"/>
      <c r="AE285" s="63"/>
      <c r="AF285" s="66"/>
      <c r="AG285" s="46" t="str">
        <f t="shared" si="2476"/>
        <v/>
      </c>
      <c r="AH285" s="61"/>
      <c r="AI285" s="63"/>
      <c r="AJ285" s="63"/>
      <c r="AK285" s="63"/>
      <c r="AL285" s="63"/>
      <c r="AM285" s="63"/>
      <c r="AN285" s="66"/>
      <c r="AO285" s="46" t="str">
        <f t="shared" si="2404"/>
        <v/>
      </c>
      <c r="AP285" s="8"/>
      <c r="AQ285" s="8"/>
      <c r="AR285" s="8"/>
      <c r="AS285" s="8"/>
      <c r="AT285" s="8"/>
      <c r="AU285" s="8"/>
      <c r="AV285" s="8"/>
      <c r="AW285" s="46" t="str">
        <f t="shared" si="2405"/>
        <v/>
      </c>
      <c r="AX285" s="10"/>
      <c r="AY285" s="10"/>
      <c r="AZ285" s="10"/>
      <c r="BA285" s="10"/>
      <c r="BB285" s="10"/>
      <c r="BC285" s="10"/>
      <c r="BD285" s="10"/>
      <c r="BE285" s="46" t="str">
        <f t="shared" si="2406"/>
        <v/>
      </c>
      <c r="BF285" s="12"/>
      <c r="BG285" s="12"/>
      <c r="BH285" s="12"/>
      <c r="BI285" s="12"/>
      <c r="BJ285" s="12"/>
      <c r="BK285" s="12"/>
      <c r="BL285" s="12"/>
      <c r="BM285" s="46" t="str">
        <f t="shared" si="2407"/>
        <v/>
      </c>
      <c r="BN285" s="26">
        <f t="shared" si="2409"/>
        <v>0</v>
      </c>
      <c r="BO285" s="50" t="str">
        <f t="shared" si="2410"/>
        <v>Average</v>
      </c>
      <c r="BP285" s="20" t="str">
        <f t="shared" si="2411"/>
        <v/>
      </c>
      <c r="BQ285" s="20" t="str">
        <f t="shared" si="2408"/>
        <v/>
      </c>
      <c r="BR285" s="4"/>
      <c r="BS285" s="4"/>
      <c r="BT285" s="4"/>
      <c r="BU285" s="4"/>
      <c r="BV285" s="4"/>
      <c r="BW285" s="4"/>
    </row>
    <row r="286" spans="1:75" x14ac:dyDescent="0.25">
      <c r="A286" s="261"/>
      <c r="B286" s="259"/>
      <c r="C286" s="257"/>
      <c r="D286" s="52">
        <v>5</v>
      </c>
      <c r="E286" s="62"/>
      <c r="F286" s="64"/>
      <c r="G286" s="64"/>
      <c r="H286" s="64"/>
      <c r="I286" s="64"/>
      <c r="J286" s="64"/>
      <c r="K286" s="14"/>
      <c r="L286" s="14"/>
      <c r="M286" s="14"/>
      <c r="N286" s="14"/>
      <c r="O286" s="14"/>
      <c r="P286" s="14"/>
      <c r="Q286" s="14"/>
      <c r="R286" s="52"/>
      <c r="S286" s="52"/>
      <c r="T286" s="52"/>
      <c r="U286" s="52"/>
      <c r="V286" s="52"/>
      <c r="W286" s="52"/>
      <c r="X286" s="52"/>
      <c r="Y286" s="46" t="str">
        <f t="shared" si="2403"/>
        <v/>
      </c>
      <c r="Z286" s="62"/>
      <c r="AA286" s="64"/>
      <c r="AB286" s="64"/>
      <c r="AC286" s="64"/>
      <c r="AD286" s="64"/>
      <c r="AE286" s="64"/>
      <c r="AF286" s="67"/>
      <c r="AG286" s="46" t="str">
        <f t="shared" si="2476"/>
        <v/>
      </c>
      <c r="AH286" s="62"/>
      <c r="AI286" s="64"/>
      <c r="AJ286" s="64"/>
      <c r="AK286" s="64"/>
      <c r="AL286" s="64"/>
      <c r="AM286" s="64"/>
      <c r="AN286" s="67"/>
      <c r="AO286" s="46" t="str">
        <f t="shared" si="2404"/>
        <v/>
      </c>
      <c r="AP286" s="8"/>
      <c r="AQ286" s="8"/>
      <c r="AR286" s="8"/>
      <c r="AS286" s="8"/>
      <c r="AT286" s="8"/>
      <c r="AU286" s="8"/>
      <c r="AV286" s="8"/>
      <c r="AW286" s="46" t="str">
        <f t="shared" si="2405"/>
        <v/>
      </c>
      <c r="AX286" s="10"/>
      <c r="AY286" s="10"/>
      <c r="AZ286" s="10"/>
      <c r="BA286" s="10"/>
      <c r="BB286" s="10"/>
      <c r="BC286" s="10"/>
      <c r="BD286" s="10"/>
      <c r="BE286" s="46" t="str">
        <f t="shared" si="2406"/>
        <v/>
      </c>
      <c r="BF286" s="12"/>
      <c r="BG286" s="12"/>
      <c r="BH286" s="12"/>
      <c r="BI286" s="12"/>
      <c r="BJ286" s="12"/>
      <c r="BK286" s="12"/>
      <c r="BL286" s="12"/>
      <c r="BM286" s="46" t="str">
        <f t="shared" si="2407"/>
        <v/>
      </c>
      <c r="BN286" s="26">
        <f t="shared" si="2409"/>
        <v>0</v>
      </c>
      <c r="BO286" s="50" t="str">
        <f t="shared" si="2410"/>
        <v>Average</v>
      </c>
      <c r="BP286" s="20" t="str">
        <f t="shared" si="2411"/>
        <v/>
      </c>
      <c r="BQ286" s="20" t="str">
        <f t="shared" si="2408"/>
        <v/>
      </c>
      <c r="BR286" s="4"/>
      <c r="BS286" s="4"/>
      <c r="BT286" s="4"/>
      <c r="BU286" s="4"/>
      <c r="BV286" s="4"/>
      <c r="BW286" s="4"/>
    </row>
    <row r="287" spans="1:75" x14ac:dyDescent="0.25">
      <c r="A287" s="261"/>
      <c r="B287" s="259"/>
      <c r="C287" s="258"/>
      <c r="D287" s="50" t="s">
        <v>23</v>
      </c>
      <c r="E287" s="82" t="str">
        <f>IFERROR(AVERAGE(E282:E286),"")</f>
        <v/>
      </c>
      <c r="F287" s="82" t="str">
        <f t="shared" ref="F287" si="2925">IFERROR(AVERAGE(F282:F286),"")</f>
        <v/>
      </c>
      <c r="G287" s="82" t="str">
        <f t="shared" ref="G287" si="2926">IFERROR(AVERAGE(G282:G286),"")</f>
        <v/>
      </c>
      <c r="H287" s="82" t="str">
        <f t="shared" ref="H287" si="2927">IFERROR(AVERAGE(H282:H286),"")</f>
        <v/>
      </c>
      <c r="I287" s="82" t="str">
        <f t="shared" ref="I287" si="2928">IFERROR(AVERAGE(I282:I286),"")</f>
        <v/>
      </c>
      <c r="J287" s="82" t="str">
        <f t="shared" ref="J287" si="2929">IFERROR(AVERAGE(J282:J286),"")</f>
        <v/>
      </c>
      <c r="K287" s="82" t="str">
        <f t="shared" ref="K287" si="2930">IFERROR(AVERAGE(K282:K286),"")</f>
        <v/>
      </c>
      <c r="L287" s="82" t="str">
        <f t="shared" ref="L287" si="2931">IFERROR(AVERAGE(L282:L286),"")</f>
        <v/>
      </c>
      <c r="M287" s="82" t="str">
        <f t="shared" ref="M287" si="2932">IFERROR(AVERAGE(M282:M286),"")</f>
        <v/>
      </c>
      <c r="N287" s="82" t="str">
        <f t="shared" ref="N287" si="2933">IFERROR(AVERAGE(N282:N286),"")</f>
        <v/>
      </c>
      <c r="O287" s="82" t="str">
        <f t="shared" ref="O287" si="2934">IFERROR(AVERAGE(O282:O286),"")</f>
        <v/>
      </c>
      <c r="P287" s="82" t="str">
        <f t="shared" ref="P287" si="2935">IFERROR(AVERAGE(P282:P286),"")</f>
        <v/>
      </c>
      <c r="Q287" s="82" t="str">
        <f t="shared" ref="Q287" si="2936">IFERROR(AVERAGE(Q282:Q286),"")</f>
        <v/>
      </c>
      <c r="R287" s="82" t="str">
        <f t="shared" ref="R287" si="2937">IFERROR(AVERAGE(R282:R286),"")</f>
        <v/>
      </c>
      <c r="S287" s="82" t="str">
        <f t="shared" ref="S287" si="2938">IFERROR(AVERAGE(S282:S286),"")</f>
        <v/>
      </c>
      <c r="T287" s="82" t="str">
        <f t="shared" ref="T287" si="2939">IFERROR(AVERAGE(T282:T286),"")</f>
        <v/>
      </c>
      <c r="U287" s="82" t="str">
        <f t="shared" ref="U287" si="2940">IFERROR(AVERAGE(U282:U286),"")</f>
        <v/>
      </c>
      <c r="V287" s="82" t="str">
        <f t="shared" ref="V287" si="2941">IFERROR(AVERAGE(V282:V286),"")</f>
        <v/>
      </c>
      <c r="W287" s="82" t="str">
        <f t="shared" ref="W287" si="2942">IFERROR(AVERAGE(W282:W286),"")</f>
        <v/>
      </c>
      <c r="X287" s="82" t="str">
        <f t="shared" ref="X287" si="2943">IFERROR(AVERAGE(X282:X286),"")</f>
        <v/>
      </c>
      <c r="Y287" s="82" t="str">
        <f t="shared" ref="Y287" si="2944">IFERROR(AVERAGE(Y282:Y286),"")</f>
        <v/>
      </c>
      <c r="Z287" s="82" t="str">
        <f t="shared" ref="Z287" si="2945">IFERROR(AVERAGE(Z282:Z286),"")</f>
        <v/>
      </c>
      <c r="AA287" s="82" t="str">
        <f t="shared" ref="AA287" si="2946">IFERROR(AVERAGE(AA282:AA286),"")</f>
        <v/>
      </c>
      <c r="AB287" s="82" t="str">
        <f t="shared" ref="AB287" si="2947">IFERROR(AVERAGE(AB282:AB286),"")</f>
        <v/>
      </c>
      <c r="AC287" s="82" t="str">
        <f t="shared" ref="AC287" si="2948">IFERROR(AVERAGE(AC282:AC286),"")</f>
        <v/>
      </c>
      <c r="AD287" s="82" t="str">
        <f t="shared" ref="AD287" si="2949">IFERROR(AVERAGE(AD282:AD286),"")</f>
        <v/>
      </c>
      <c r="AE287" s="82" t="str">
        <f t="shared" ref="AE287" si="2950">IFERROR(AVERAGE(AE282:AE286),"")</f>
        <v/>
      </c>
      <c r="AF287" s="82" t="str">
        <f t="shared" ref="AF287" si="2951">IFERROR(AVERAGE(AF282:AF286),"")</f>
        <v/>
      </c>
      <c r="AG287" s="82" t="str">
        <f t="shared" ref="AG287" si="2952">IFERROR(AVERAGE(AG282:AG286),"")</f>
        <v/>
      </c>
      <c r="AH287" s="82" t="str">
        <f t="shared" ref="AH287" si="2953">IFERROR(AVERAGE(AH282:AH286),"")</f>
        <v/>
      </c>
      <c r="AI287" s="82" t="str">
        <f t="shared" ref="AI287" si="2954">IFERROR(AVERAGE(AI282:AI286),"")</f>
        <v/>
      </c>
      <c r="AJ287" s="82" t="str">
        <f t="shared" ref="AJ287" si="2955">IFERROR(AVERAGE(AJ282:AJ286),"")</f>
        <v/>
      </c>
      <c r="AK287" s="82" t="str">
        <f t="shared" ref="AK287" si="2956">IFERROR(AVERAGE(AK282:AK286),"")</f>
        <v/>
      </c>
      <c r="AL287" s="82" t="str">
        <f t="shared" ref="AL287" si="2957">IFERROR(AVERAGE(AL282:AL286),"")</f>
        <v/>
      </c>
      <c r="AM287" s="82" t="str">
        <f t="shared" ref="AM287" si="2958">IFERROR(AVERAGE(AM282:AM286),"")</f>
        <v/>
      </c>
      <c r="AN287" s="82" t="str">
        <f t="shared" ref="AN287" si="2959">IFERROR(AVERAGE(AN282:AN286),"")</f>
        <v/>
      </c>
      <c r="AO287" s="82" t="str">
        <f t="shared" ref="AO287" si="2960">IFERROR(AVERAGE(AO282:AO286),"")</f>
        <v/>
      </c>
      <c r="AP287" s="82" t="str">
        <f t="shared" ref="AP287" si="2961">IFERROR(AVERAGE(AP282:AP286),"")</f>
        <v/>
      </c>
      <c r="AQ287" s="82" t="str">
        <f t="shared" ref="AQ287" si="2962">IFERROR(AVERAGE(AQ282:AQ286),"")</f>
        <v/>
      </c>
      <c r="AR287" s="82" t="str">
        <f t="shared" ref="AR287" si="2963">IFERROR(AVERAGE(AR282:AR286),"")</f>
        <v/>
      </c>
      <c r="AS287" s="82" t="str">
        <f t="shared" ref="AS287" si="2964">IFERROR(AVERAGE(AS282:AS286),"")</f>
        <v/>
      </c>
      <c r="AT287" s="82" t="str">
        <f t="shared" ref="AT287" si="2965">IFERROR(AVERAGE(AT282:AT286),"")</f>
        <v/>
      </c>
      <c r="AU287" s="82" t="str">
        <f t="shared" ref="AU287" si="2966">IFERROR(AVERAGE(AU282:AU286),"")</f>
        <v/>
      </c>
      <c r="AV287" s="82" t="str">
        <f t="shared" ref="AV287" si="2967">IFERROR(AVERAGE(AV282:AV286),"")</f>
        <v/>
      </c>
      <c r="AW287" s="82" t="str">
        <f t="shared" ref="AW287" si="2968">IFERROR(AVERAGE(AW282:AW286),"")</f>
        <v/>
      </c>
      <c r="AX287" s="82" t="str">
        <f t="shared" ref="AX287" si="2969">IFERROR(AVERAGE(AX282:AX286),"")</f>
        <v/>
      </c>
      <c r="AY287" s="82" t="str">
        <f t="shared" ref="AY287" si="2970">IFERROR(AVERAGE(AY282:AY286),"")</f>
        <v/>
      </c>
      <c r="AZ287" s="82" t="str">
        <f t="shared" ref="AZ287" si="2971">IFERROR(AVERAGE(AZ282:AZ286),"")</f>
        <v/>
      </c>
      <c r="BA287" s="82" t="str">
        <f t="shared" ref="BA287" si="2972">IFERROR(AVERAGE(BA282:BA286),"")</f>
        <v/>
      </c>
      <c r="BB287" s="82" t="str">
        <f t="shared" ref="BB287" si="2973">IFERROR(AVERAGE(BB282:BB286),"")</f>
        <v/>
      </c>
      <c r="BC287" s="82" t="str">
        <f t="shared" ref="BC287" si="2974">IFERROR(AVERAGE(BC282:BC286),"")</f>
        <v/>
      </c>
      <c r="BD287" s="82" t="str">
        <f t="shared" ref="BD287" si="2975">IFERROR(AVERAGE(BD282:BD286),"")</f>
        <v/>
      </c>
      <c r="BE287" s="82" t="str">
        <f t="shared" ref="BE287" si="2976">IFERROR(AVERAGE(BE282:BE286),"")</f>
        <v/>
      </c>
      <c r="BF287" s="82" t="str">
        <f t="shared" ref="BF287" si="2977">IFERROR(AVERAGE(BF282:BF286),"")</f>
        <v/>
      </c>
      <c r="BG287" s="82" t="str">
        <f t="shared" ref="BG287" si="2978">IFERROR(AVERAGE(BG282:BG286),"")</f>
        <v/>
      </c>
      <c r="BH287" s="82" t="str">
        <f t="shared" ref="BH287" si="2979">IFERROR(AVERAGE(BH282:BH286),"")</f>
        <v/>
      </c>
      <c r="BI287" s="82" t="str">
        <f t="shared" ref="BI287" si="2980">IFERROR(AVERAGE(BI282:BI286),"")</f>
        <v/>
      </c>
      <c r="BJ287" s="82" t="str">
        <f t="shared" ref="BJ287" si="2981">IFERROR(AVERAGE(BJ282:BJ286),"")</f>
        <v/>
      </c>
      <c r="BK287" s="82" t="str">
        <f t="shared" ref="BK287" si="2982">IFERROR(AVERAGE(BK282:BK286),"")</f>
        <v/>
      </c>
      <c r="BL287" s="82" t="str">
        <f t="shared" ref="BL287" si="2983">IFERROR(AVERAGE(BL282:BL286),"")</f>
        <v/>
      </c>
      <c r="BM287" s="82" t="str">
        <f t="shared" ref="BM287" si="2984">IFERROR(AVERAGE(BM282:BM286),"")</f>
        <v/>
      </c>
      <c r="BN287" s="82">
        <f t="shared" ref="BN287" si="2985">IFERROR(AVERAGE(BN282:BN286),"")</f>
        <v>0</v>
      </c>
      <c r="BO287" s="82" t="str">
        <f t="shared" ref="BO287" si="2986">IFERROR(AVERAGE(BO282:BO286),"")</f>
        <v/>
      </c>
      <c r="BP287" s="82" t="str">
        <f t="shared" ref="BP287" si="2987">IFERROR(AVERAGE(BP282:BP286),"")</f>
        <v/>
      </c>
      <c r="BQ287" s="82" t="str">
        <f t="shared" ref="BQ287" si="2988">IFERROR(AVERAGE(BQ282:BQ286),"")</f>
        <v/>
      </c>
      <c r="BR287" s="2"/>
      <c r="BS287" s="2"/>
      <c r="BT287" s="2"/>
      <c r="BU287" s="2"/>
      <c r="BV287" s="2"/>
      <c r="BW287" s="2"/>
    </row>
    <row r="288" spans="1:75" x14ac:dyDescent="0.25">
      <c r="A288" s="261"/>
      <c r="B288" s="259"/>
      <c r="C288" s="259">
        <v>20</v>
      </c>
      <c r="D288" s="59">
        <v>1</v>
      </c>
      <c r="E288" s="61"/>
      <c r="F288" s="63"/>
      <c r="G288" s="63"/>
      <c r="H288" s="63"/>
      <c r="I288" s="63"/>
      <c r="J288" s="63"/>
      <c r="K288" s="14"/>
      <c r="L288" s="14"/>
      <c r="M288" s="14"/>
      <c r="N288" s="14"/>
      <c r="O288" s="14"/>
      <c r="P288" s="14"/>
      <c r="Q288" s="14"/>
      <c r="R288" s="52"/>
      <c r="S288" s="52"/>
      <c r="T288" s="52"/>
      <c r="U288" s="52"/>
      <c r="V288" s="52"/>
      <c r="W288" s="52"/>
      <c r="X288" s="52"/>
      <c r="Y288" s="46" t="str">
        <f t="shared" si="2403"/>
        <v/>
      </c>
      <c r="Z288" s="62"/>
      <c r="AA288" s="64"/>
      <c r="AB288" s="64"/>
      <c r="AC288" s="64"/>
      <c r="AD288" s="64"/>
      <c r="AE288" s="64"/>
      <c r="AF288" s="67"/>
      <c r="AG288" s="46" t="str">
        <f t="shared" si="2476"/>
        <v/>
      </c>
      <c r="AH288" s="61"/>
      <c r="AI288" s="63"/>
      <c r="AJ288" s="63"/>
      <c r="AK288" s="63"/>
      <c r="AL288" s="63"/>
      <c r="AM288" s="63"/>
      <c r="AN288" s="66"/>
      <c r="AO288" s="46" t="str">
        <f t="shared" si="2404"/>
        <v/>
      </c>
      <c r="AP288" s="8"/>
      <c r="AQ288" s="8"/>
      <c r="AR288" s="8"/>
      <c r="AS288" s="8"/>
      <c r="AT288" s="8"/>
      <c r="AU288" s="8"/>
      <c r="AV288" s="8"/>
      <c r="AW288" s="46" t="str">
        <f t="shared" si="2405"/>
        <v/>
      </c>
      <c r="AX288" s="10"/>
      <c r="AY288" s="10"/>
      <c r="AZ288" s="10"/>
      <c r="BA288" s="10"/>
      <c r="BB288" s="10"/>
      <c r="BC288" s="10"/>
      <c r="BD288" s="10"/>
      <c r="BE288" s="46" t="str">
        <f t="shared" si="2406"/>
        <v/>
      </c>
      <c r="BF288" s="12"/>
      <c r="BG288" s="12"/>
      <c r="BH288" s="12"/>
      <c r="BI288" s="12"/>
      <c r="BJ288" s="12"/>
      <c r="BK288" s="12"/>
      <c r="BL288" s="12"/>
      <c r="BM288" s="46" t="str">
        <f t="shared" si="2407"/>
        <v/>
      </c>
      <c r="BN288" s="26">
        <f t="shared" si="2409"/>
        <v>0</v>
      </c>
      <c r="BO288" s="50" t="str">
        <f t="shared" si="2410"/>
        <v>Average</v>
      </c>
      <c r="BP288" s="20" t="str">
        <f t="shared" si="2411"/>
        <v/>
      </c>
      <c r="BQ288" s="20" t="str">
        <f t="shared" si="2408"/>
        <v/>
      </c>
      <c r="BR288" s="4"/>
      <c r="BS288" s="4"/>
      <c r="BT288" s="4"/>
      <c r="BU288" s="4"/>
      <c r="BV288" s="4"/>
      <c r="BW288" s="4"/>
    </row>
    <row r="289" spans="1:75" x14ac:dyDescent="0.25">
      <c r="A289" s="261"/>
      <c r="B289" s="259"/>
      <c r="C289" s="259"/>
      <c r="D289" s="59">
        <v>2</v>
      </c>
      <c r="E289" s="62"/>
      <c r="F289" s="64"/>
      <c r="G289" s="64"/>
      <c r="H289" s="64"/>
      <c r="I289" s="64"/>
      <c r="J289" s="64"/>
      <c r="K289" s="14"/>
      <c r="L289" s="14"/>
      <c r="M289" s="14"/>
      <c r="N289" s="14"/>
      <c r="O289" s="14"/>
      <c r="P289" s="14"/>
      <c r="Q289" s="14"/>
      <c r="R289" s="52"/>
      <c r="S289" s="52"/>
      <c r="T289" s="52"/>
      <c r="U289" s="52"/>
      <c r="V289" s="52"/>
      <c r="W289" s="52"/>
      <c r="X289" s="52"/>
      <c r="Y289" s="46" t="str">
        <f t="shared" si="2403"/>
        <v/>
      </c>
      <c r="Z289" s="61"/>
      <c r="AA289" s="63"/>
      <c r="AB289" s="63"/>
      <c r="AC289" s="63"/>
      <c r="AD289" s="63"/>
      <c r="AE289" s="63"/>
      <c r="AF289" s="66"/>
      <c r="AG289" s="46" t="str">
        <f t="shared" si="2476"/>
        <v/>
      </c>
      <c r="AH289" s="62"/>
      <c r="AI289" s="64"/>
      <c r="AJ289" s="64"/>
      <c r="AK289" s="64"/>
      <c r="AL289" s="64"/>
      <c r="AM289" s="64"/>
      <c r="AN289" s="67"/>
      <c r="AO289" s="46" t="str">
        <f t="shared" si="2404"/>
        <v/>
      </c>
      <c r="AP289" s="8"/>
      <c r="AQ289" s="8"/>
      <c r="AR289" s="8"/>
      <c r="AS289" s="8"/>
      <c r="AT289" s="8"/>
      <c r="AU289" s="8"/>
      <c r="AV289" s="8"/>
      <c r="AW289" s="46" t="str">
        <f t="shared" si="2405"/>
        <v/>
      </c>
      <c r="AX289" s="10"/>
      <c r="AY289" s="10"/>
      <c r="AZ289" s="10"/>
      <c r="BA289" s="10"/>
      <c r="BB289" s="10"/>
      <c r="BC289" s="10"/>
      <c r="BD289" s="10"/>
      <c r="BE289" s="46" t="str">
        <f t="shared" si="2406"/>
        <v/>
      </c>
      <c r="BF289" s="12"/>
      <c r="BG289" s="12"/>
      <c r="BH289" s="12"/>
      <c r="BI289" s="12"/>
      <c r="BJ289" s="12"/>
      <c r="BK289" s="12"/>
      <c r="BL289" s="12"/>
      <c r="BM289" s="46" t="str">
        <f t="shared" si="2407"/>
        <v/>
      </c>
      <c r="BN289" s="26">
        <f t="shared" si="2409"/>
        <v>0</v>
      </c>
      <c r="BO289" s="50" t="str">
        <f t="shared" si="2410"/>
        <v>Average</v>
      </c>
      <c r="BP289" s="20" t="str">
        <f t="shared" si="2411"/>
        <v/>
      </c>
      <c r="BQ289" s="20" t="str">
        <f t="shared" si="2408"/>
        <v/>
      </c>
      <c r="BR289" s="4"/>
      <c r="BS289" s="4"/>
      <c r="BT289" s="4"/>
      <c r="BU289" s="4"/>
      <c r="BV289" s="4"/>
      <c r="BW289" s="4"/>
    </row>
    <row r="290" spans="1:75" x14ac:dyDescent="0.25">
      <c r="A290" s="261"/>
      <c r="B290" s="259"/>
      <c r="C290" s="259"/>
      <c r="D290" s="59">
        <v>3</v>
      </c>
      <c r="E290" s="61"/>
      <c r="F290" s="63"/>
      <c r="G290" s="63"/>
      <c r="H290" s="63"/>
      <c r="I290" s="63"/>
      <c r="J290" s="63"/>
      <c r="K290" s="14"/>
      <c r="L290" s="14"/>
      <c r="M290" s="14"/>
      <c r="N290" s="14"/>
      <c r="O290" s="14"/>
      <c r="P290" s="14"/>
      <c r="Q290" s="14"/>
      <c r="R290" s="52"/>
      <c r="S290" s="52"/>
      <c r="T290" s="52"/>
      <c r="U290" s="52"/>
      <c r="V290" s="52"/>
      <c r="W290" s="52"/>
      <c r="X290" s="52"/>
      <c r="Y290" s="46" t="str">
        <f t="shared" si="2403"/>
        <v/>
      </c>
      <c r="Z290" s="62"/>
      <c r="AA290" s="64"/>
      <c r="AB290" s="64"/>
      <c r="AC290" s="64"/>
      <c r="AD290" s="64"/>
      <c r="AE290" s="64"/>
      <c r="AF290" s="67"/>
      <c r="AG290" s="46" t="str">
        <f t="shared" si="2476"/>
        <v/>
      </c>
      <c r="AH290" s="61"/>
      <c r="AI290" s="63"/>
      <c r="AJ290" s="63"/>
      <c r="AK290" s="63"/>
      <c r="AL290" s="63"/>
      <c r="AM290" s="63"/>
      <c r="AN290" s="66"/>
      <c r="AO290" s="46" t="str">
        <f t="shared" si="2404"/>
        <v/>
      </c>
      <c r="AP290" s="8"/>
      <c r="AQ290" s="8"/>
      <c r="AR290" s="8"/>
      <c r="AS290" s="8"/>
      <c r="AT290" s="8"/>
      <c r="AU290" s="8"/>
      <c r="AV290" s="8"/>
      <c r="AW290" s="46" t="str">
        <f t="shared" si="2405"/>
        <v/>
      </c>
      <c r="AX290" s="10"/>
      <c r="AY290" s="10"/>
      <c r="AZ290" s="10"/>
      <c r="BA290" s="10"/>
      <c r="BB290" s="10"/>
      <c r="BC290" s="10"/>
      <c r="BD290" s="10"/>
      <c r="BE290" s="46" t="str">
        <f t="shared" si="2406"/>
        <v/>
      </c>
      <c r="BF290" s="12"/>
      <c r="BG290" s="12"/>
      <c r="BH290" s="12"/>
      <c r="BI290" s="12"/>
      <c r="BJ290" s="12"/>
      <c r="BK290" s="12"/>
      <c r="BL290" s="12"/>
      <c r="BM290" s="46" t="str">
        <f t="shared" si="2407"/>
        <v/>
      </c>
      <c r="BN290" s="26">
        <f t="shared" si="2409"/>
        <v>0</v>
      </c>
      <c r="BO290" s="50" t="str">
        <f t="shared" si="2410"/>
        <v>Average</v>
      </c>
      <c r="BP290" s="20" t="str">
        <f t="shared" si="2411"/>
        <v/>
      </c>
      <c r="BQ290" s="20" t="str">
        <f t="shared" si="2408"/>
        <v/>
      </c>
      <c r="BR290" s="4"/>
      <c r="BS290" s="4"/>
      <c r="BT290" s="4"/>
      <c r="BU290" s="4"/>
      <c r="BV290" s="4"/>
      <c r="BW290" s="4"/>
    </row>
    <row r="291" spans="1:75" x14ac:dyDescent="0.25">
      <c r="A291" s="261"/>
      <c r="B291" s="259"/>
      <c r="C291" s="259"/>
      <c r="D291" s="59">
        <v>4</v>
      </c>
      <c r="E291" s="62"/>
      <c r="F291" s="64"/>
      <c r="G291" s="64"/>
      <c r="H291" s="64"/>
      <c r="I291" s="64"/>
      <c r="J291" s="64"/>
      <c r="K291" s="14"/>
      <c r="L291" s="14"/>
      <c r="M291" s="14"/>
      <c r="N291" s="14"/>
      <c r="O291" s="14"/>
      <c r="P291" s="14"/>
      <c r="Q291" s="14"/>
      <c r="R291" s="52"/>
      <c r="S291" s="52"/>
      <c r="T291" s="52"/>
      <c r="U291" s="52"/>
      <c r="V291" s="52"/>
      <c r="W291" s="52"/>
      <c r="X291" s="52"/>
      <c r="Y291" s="46" t="str">
        <f t="shared" si="2403"/>
        <v/>
      </c>
      <c r="Z291" s="61"/>
      <c r="AA291" s="63"/>
      <c r="AB291" s="63"/>
      <c r="AC291" s="63"/>
      <c r="AD291" s="63"/>
      <c r="AE291" s="63"/>
      <c r="AF291" s="66"/>
      <c r="AG291" s="46" t="str">
        <f t="shared" si="2476"/>
        <v/>
      </c>
      <c r="AH291" s="62"/>
      <c r="AI291" s="64"/>
      <c r="AJ291" s="64"/>
      <c r="AK291" s="64"/>
      <c r="AL291" s="64"/>
      <c r="AM291" s="64"/>
      <c r="AN291" s="67"/>
      <c r="AO291" s="46" t="str">
        <f t="shared" si="2404"/>
        <v/>
      </c>
      <c r="AP291" s="8"/>
      <c r="AQ291" s="8"/>
      <c r="AR291" s="8"/>
      <c r="AS291" s="8"/>
      <c r="AT291" s="8"/>
      <c r="AU291" s="8"/>
      <c r="AV291" s="8"/>
      <c r="AW291" s="46" t="str">
        <f t="shared" si="2405"/>
        <v/>
      </c>
      <c r="AX291" s="10"/>
      <c r="AY291" s="10"/>
      <c r="AZ291" s="10"/>
      <c r="BA291" s="10"/>
      <c r="BB291" s="10"/>
      <c r="BC291" s="10"/>
      <c r="BD291" s="10"/>
      <c r="BE291" s="46" t="str">
        <f t="shared" si="2406"/>
        <v/>
      </c>
      <c r="BF291" s="12"/>
      <c r="BG291" s="12"/>
      <c r="BH291" s="12"/>
      <c r="BI291" s="12"/>
      <c r="BJ291" s="12"/>
      <c r="BK291" s="12"/>
      <c r="BL291" s="12"/>
      <c r="BM291" s="46" t="str">
        <f t="shared" si="2407"/>
        <v/>
      </c>
      <c r="BN291" s="26">
        <f t="shared" si="2409"/>
        <v>0</v>
      </c>
      <c r="BO291" s="50" t="str">
        <f t="shared" si="2410"/>
        <v>Average</v>
      </c>
      <c r="BP291" s="20" t="str">
        <f t="shared" si="2411"/>
        <v/>
      </c>
      <c r="BQ291" s="20" t="str">
        <f t="shared" si="2408"/>
        <v/>
      </c>
      <c r="BR291" s="4"/>
      <c r="BS291" s="4"/>
      <c r="BT291" s="4"/>
      <c r="BU291" s="4"/>
      <c r="BV291" s="4"/>
      <c r="BW291" s="4"/>
    </row>
    <row r="292" spans="1:75" x14ac:dyDescent="0.25">
      <c r="A292" s="261"/>
      <c r="B292" s="259"/>
      <c r="C292" s="259"/>
      <c r="D292" s="59">
        <v>5</v>
      </c>
      <c r="E292" s="61"/>
      <c r="F292" s="63"/>
      <c r="G292" s="63"/>
      <c r="H292" s="63"/>
      <c r="I292" s="63"/>
      <c r="J292" s="63"/>
      <c r="K292" s="14"/>
      <c r="L292" s="14"/>
      <c r="M292" s="14"/>
      <c r="N292" s="14"/>
      <c r="O292" s="14"/>
      <c r="P292" s="14"/>
      <c r="Q292" s="14"/>
      <c r="R292" s="52"/>
      <c r="S292" s="52"/>
      <c r="T292" s="52"/>
      <c r="U292" s="52"/>
      <c r="V292" s="52"/>
      <c r="W292" s="52"/>
      <c r="X292" s="52"/>
      <c r="Y292" s="46" t="str">
        <f t="shared" si="2403"/>
        <v/>
      </c>
      <c r="Z292" s="62"/>
      <c r="AA292" s="64"/>
      <c r="AB292" s="64"/>
      <c r="AC292" s="64"/>
      <c r="AD292" s="64"/>
      <c r="AE292" s="64"/>
      <c r="AF292" s="67"/>
      <c r="AG292" s="46" t="str">
        <f t="shared" si="2476"/>
        <v/>
      </c>
      <c r="AH292" s="61"/>
      <c r="AI292" s="63"/>
      <c r="AJ292" s="63"/>
      <c r="AK292" s="63"/>
      <c r="AL292" s="63"/>
      <c r="AM292" s="63"/>
      <c r="AN292" s="66"/>
      <c r="AO292" s="46" t="str">
        <f t="shared" si="2404"/>
        <v/>
      </c>
      <c r="AP292" s="8"/>
      <c r="AQ292" s="8"/>
      <c r="AR292" s="8"/>
      <c r="AS292" s="8"/>
      <c r="AT292" s="8"/>
      <c r="AU292" s="8"/>
      <c r="AV292" s="8"/>
      <c r="AW292" s="46" t="str">
        <f t="shared" si="2405"/>
        <v/>
      </c>
      <c r="AX292" s="10"/>
      <c r="AY292" s="10"/>
      <c r="AZ292" s="10"/>
      <c r="BA292" s="10"/>
      <c r="BB292" s="10"/>
      <c r="BC292" s="10"/>
      <c r="BD292" s="10"/>
      <c r="BE292" s="46" t="str">
        <f t="shared" si="2406"/>
        <v/>
      </c>
      <c r="BF292" s="12"/>
      <c r="BG292" s="12"/>
      <c r="BH292" s="12"/>
      <c r="BI292" s="12"/>
      <c r="BJ292" s="12"/>
      <c r="BK292" s="12"/>
      <c r="BL292" s="12"/>
      <c r="BM292" s="46" t="str">
        <f t="shared" si="2407"/>
        <v/>
      </c>
      <c r="BN292" s="26">
        <f t="shared" si="2409"/>
        <v>0</v>
      </c>
      <c r="BO292" s="50" t="str">
        <f t="shared" si="2410"/>
        <v>Average</v>
      </c>
      <c r="BP292" s="20" t="str">
        <f t="shared" si="2411"/>
        <v/>
      </c>
      <c r="BQ292" s="20" t="str">
        <f t="shared" si="2408"/>
        <v/>
      </c>
      <c r="BR292" s="4"/>
      <c r="BS292" s="4"/>
      <c r="BT292" s="4"/>
      <c r="BU292" s="4"/>
      <c r="BV292" s="4"/>
      <c r="BW292" s="4"/>
    </row>
    <row r="293" spans="1:75" x14ac:dyDescent="0.25">
      <c r="A293" s="262"/>
      <c r="B293" s="259"/>
      <c r="C293" s="259"/>
      <c r="D293" s="50" t="s">
        <v>23</v>
      </c>
      <c r="E293" s="82" t="str">
        <f>IFERROR(AVERAGE(E288:E292),"")</f>
        <v/>
      </c>
      <c r="F293" s="82" t="str">
        <f t="shared" ref="F293" si="2989">IFERROR(AVERAGE(F288:F292),"")</f>
        <v/>
      </c>
      <c r="G293" s="82" t="str">
        <f t="shared" ref="G293" si="2990">IFERROR(AVERAGE(G288:G292),"")</f>
        <v/>
      </c>
      <c r="H293" s="82" t="str">
        <f t="shared" ref="H293" si="2991">IFERROR(AVERAGE(H288:H292),"")</f>
        <v/>
      </c>
      <c r="I293" s="82" t="str">
        <f t="shared" ref="I293" si="2992">IFERROR(AVERAGE(I288:I292),"")</f>
        <v/>
      </c>
      <c r="J293" s="82" t="str">
        <f t="shared" ref="J293" si="2993">IFERROR(AVERAGE(J288:J292),"")</f>
        <v/>
      </c>
      <c r="K293" s="82" t="str">
        <f t="shared" ref="K293" si="2994">IFERROR(AVERAGE(K288:K292),"")</f>
        <v/>
      </c>
      <c r="L293" s="82" t="str">
        <f t="shared" ref="L293" si="2995">IFERROR(AVERAGE(L288:L292),"")</f>
        <v/>
      </c>
      <c r="M293" s="82" t="str">
        <f t="shared" ref="M293" si="2996">IFERROR(AVERAGE(M288:M292),"")</f>
        <v/>
      </c>
      <c r="N293" s="82" t="str">
        <f t="shared" ref="N293" si="2997">IFERROR(AVERAGE(N288:N292),"")</f>
        <v/>
      </c>
      <c r="O293" s="82" t="str">
        <f t="shared" ref="O293" si="2998">IFERROR(AVERAGE(O288:O292),"")</f>
        <v/>
      </c>
      <c r="P293" s="82" t="str">
        <f t="shared" ref="P293" si="2999">IFERROR(AVERAGE(P288:P292),"")</f>
        <v/>
      </c>
      <c r="Q293" s="82" t="str">
        <f t="shared" ref="Q293" si="3000">IFERROR(AVERAGE(Q288:Q292),"")</f>
        <v/>
      </c>
      <c r="R293" s="82" t="str">
        <f t="shared" ref="R293" si="3001">IFERROR(AVERAGE(R288:R292),"")</f>
        <v/>
      </c>
      <c r="S293" s="82" t="str">
        <f t="shared" ref="S293" si="3002">IFERROR(AVERAGE(S288:S292),"")</f>
        <v/>
      </c>
      <c r="T293" s="82" t="str">
        <f t="shared" ref="T293" si="3003">IFERROR(AVERAGE(T288:T292),"")</f>
        <v/>
      </c>
      <c r="U293" s="82" t="str">
        <f t="shared" ref="U293" si="3004">IFERROR(AVERAGE(U288:U292),"")</f>
        <v/>
      </c>
      <c r="V293" s="82" t="str">
        <f t="shared" ref="V293" si="3005">IFERROR(AVERAGE(V288:V292),"")</f>
        <v/>
      </c>
      <c r="W293" s="82" t="str">
        <f t="shared" ref="W293" si="3006">IFERROR(AVERAGE(W288:W292),"")</f>
        <v/>
      </c>
      <c r="X293" s="82" t="str">
        <f t="shared" ref="X293" si="3007">IFERROR(AVERAGE(X288:X292),"")</f>
        <v/>
      </c>
      <c r="Y293" s="82" t="str">
        <f t="shared" ref="Y293" si="3008">IFERROR(AVERAGE(Y288:Y292),"")</f>
        <v/>
      </c>
      <c r="Z293" s="82" t="str">
        <f t="shared" ref="Z293" si="3009">IFERROR(AVERAGE(Z288:Z292),"")</f>
        <v/>
      </c>
      <c r="AA293" s="82" t="str">
        <f t="shared" ref="AA293" si="3010">IFERROR(AVERAGE(AA288:AA292),"")</f>
        <v/>
      </c>
      <c r="AB293" s="82" t="str">
        <f t="shared" ref="AB293" si="3011">IFERROR(AVERAGE(AB288:AB292),"")</f>
        <v/>
      </c>
      <c r="AC293" s="82" t="str">
        <f t="shared" ref="AC293" si="3012">IFERROR(AVERAGE(AC288:AC292),"")</f>
        <v/>
      </c>
      <c r="AD293" s="82" t="str">
        <f t="shared" ref="AD293" si="3013">IFERROR(AVERAGE(AD288:AD292),"")</f>
        <v/>
      </c>
      <c r="AE293" s="82" t="str">
        <f t="shared" ref="AE293" si="3014">IFERROR(AVERAGE(AE288:AE292),"")</f>
        <v/>
      </c>
      <c r="AF293" s="82" t="str">
        <f t="shared" ref="AF293" si="3015">IFERROR(AVERAGE(AF288:AF292),"")</f>
        <v/>
      </c>
      <c r="AG293" s="82" t="str">
        <f t="shared" ref="AG293" si="3016">IFERROR(AVERAGE(AG288:AG292),"")</f>
        <v/>
      </c>
      <c r="AH293" s="82" t="str">
        <f t="shared" ref="AH293" si="3017">IFERROR(AVERAGE(AH288:AH292),"")</f>
        <v/>
      </c>
      <c r="AI293" s="82" t="str">
        <f t="shared" ref="AI293" si="3018">IFERROR(AVERAGE(AI288:AI292),"")</f>
        <v/>
      </c>
      <c r="AJ293" s="82" t="str">
        <f t="shared" ref="AJ293" si="3019">IFERROR(AVERAGE(AJ288:AJ292),"")</f>
        <v/>
      </c>
      <c r="AK293" s="82" t="str">
        <f t="shared" ref="AK293" si="3020">IFERROR(AVERAGE(AK288:AK292),"")</f>
        <v/>
      </c>
      <c r="AL293" s="82" t="str">
        <f t="shared" ref="AL293" si="3021">IFERROR(AVERAGE(AL288:AL292),"")</f>
        <v/>
      </c>
      <c r="AM293" s="82" t="str">
        <f t="shared" ref="AM293" si="3022">IFERROR(AVERAGE(AM288:AM292),"")</f>
        <v/>
      </c>
      <c r="AN293" s="82" t="str">
        <f t="shared" ref="AN293" si="3023">IFERROR(AVERAGE(AN288:AN292),"")</f>
        <v/>
      </c>
      <c r="AO293" s="82" t="str">
        <f t="shared" ref="AO293" si="3024">IFERROR(AVERAGE(AO288:AO292),"")</f>
        <v/>
      </c>
      <c r="AP293" s="82" t="str">
        <f t="shared" ref="AP293" si="3025">IFERROR(AVERAGE(AP288:AP292),"")</f>
        <v/>
      </c>
      <c r="AQ293" s="82" t="str">
        <f t="shared" ref="AQ293" si="3026">IFERROR(AVERAGE(AQ288:AQ292),"")</f>
        <v/>
      </c>
      <c r="AR293" s="82" t="str">
        <f t="shared" ref="AR293" si="3027">IFERROR(AVERAGE(AR288:AR292),"")</f>
        <v/>
      </c>
      <c r="AS293" s="82" t="str">
        <f t="shared" ref="AS293" si="3028">IFERROR(AVERAGE(AS288:AS292),"")</f>
        <v/>
      </c>
      <c r="AT293" s="82" t="str">
        <f t="shared" ref="AT293" si="3029">IFERROR(AVERAGE(AT288:AT292),"")</f>
        <v/>
      </c>
      <c r="AU293" s="82" t="str">
        <f t="shared" ref="AU293" si="3030">IFERROR(AVERAGE(AU288:AU292),"")</f>
        <v/>
      </c>
      <c r="AV293" s="82" t="str">
        <f t="shared" ref="AV293" si="3031">IFERROR(AVERAGE(AV288:AV292),"")</f>
        <v/>
      </c>
      <c r="AW293" s="82" t="str">
        <f t="shared" ref="AW293" si="3032">IFERROR(AVERAGE(AW288:AW292),"")</f>
        <v/>
      </c>
      <c r="AX293" s="82" t="str">
        <f t="shared" ref="AX293" si="3033">IFERROR(AVERAGE(AX288:AX292),"")</f>
        <v/>
      </c>
      <c r="AY293" s="82" t="str">
        <f t="shared" ref="AY293" si="3034">IFERROR(AVERAGE(AY288:AY292),"")</f>
        <v/>
      </c>
      <c r="AZ293" s="82" t="str">
        <f t="shared" ref="AZ293" si="3035">IFERROR(AVERAGE(AZ288:AZ292),"")</f>
        <v/>
      </c>
      <c r="BA293" s="82" t="str">
        <f t="shared" ref="BA293" si="3036">IFERROR(AVERAGE(BA288:BA292),"")</f>
        <v/>
      </c>
      <c r="BB293" s="82" t="str">
        <f t="shared" ref="BB293" si="3037">IFERROR(AVERAGE(BB288:BB292),"")</f>
        <v/>
      </c>
      <c r="BC293" s="82" t="str">
        <f t="shared" ref="BC293" si="3038">IFERROR(AVERAGE(BC288:BC292),"")</f>
        <v/>
      </c>
      <c r="BD293" s="82" t="str">
        <f t="shared" ref="BD293" si="3039">IFERROR(AVERAGE(BD288:BD292),"")</f>
        <v/>
      </c>
      <c r="BE293" s="82" t="str">
        <f t="shared" ref="BE293" si="3040">IFERROR(AVERAGE(BE288:BE292),"")</f>
        <v/>
      </c>
      <c r="BF293" s="82" t="str">
        <f t="shared" ref="BF293" si="3041">IFERROR(AVERAGE(BF288:BF292),"")</f>
        <v/>
      </c>
      <c r="BG293" s="82" t="str">
        <f t="shared" ref="BG293" si="3042">IFERROR(AVERAGE(BG288:BG292),"")</f>
        <v/>
      </c>
      <c r="BH293" s="82" t="str">
        <f t="shared" ref="BH293" si="3043">IFERROR(AVERAGE(BH288:BH292),"")</f>
        <v/>
      </c>
      <c r="BI293" s="82" t="str">
        <f t="shared" ref="BI293" si="3044">IFERROR(AVERAGE(BI288:BI292),"")</f>
        <v/>
      </c>
      <c r="BJ293" s="82" t="str">
        <f t="shared" ref="BJ293" si="3045">IFERROR(AVERAGE(BJ288:BJ292),"")</f>
        <v/>
      </c>
      <c r="BK293" s="82" t="str">
        <f t="shared" ref="BK293" si="3046">IFERROR(AVERAGE(BK288:BK292),"")</f>
        <v/>
      </c>
      <c r="BL293" s="82" t="str">
        <f t="shared" ref="BL293" si="3047">IFERROR(AVERAGE(BL288:BL292),"")</f>
        <v/>
      </c>
      <c r="BM293" s="82" t="str">
        <f t="shared" ref="BM293" si="3048">IFERROR(AVERAGE(BM288:BM292),"")</f>
        <v/>
      </c>
      <c r="BN293" s="82">
        <f t="shared" ref="BN293" si="3049">IFERROR(AVERAGE(BN288:BN292),"")</f>
        <v>0</v>
      </c>
      <c r="BO293" s="82" t="str">
        <f t="shared" ref="BO293" si="3050">IFERROR(AVERAGE(BO288:BO292),"")</f>
        <v/>
      </c>
      <c r="BP293" s="82" t="str">
        <f t="shared" ref="BP293" si="3051">IFERROR(AVERAGE(BP288:BP292),"")</f>
        <v/>
      </c>
      <c r="BQ293" s="82" t="str">
        <f t="shared" ref="BQ293" si="3052">IFERROR(AVERAGE(BQ288:BQ292),"")</f>
        <v/>
      </c>
      <c r="BR293" s="2"/>
      <c r="BS293" s="2"/>
      <c r="BT293" s="2"/>
      <c r="BU293" s="2"/>
      <c r="BV293" s="2"/>
      <c r="BW293" s="2"/>
    </row>
    <row r="294" spans="1:75" x14ac:dyDescent="0.25">
      <c r="A294" s="241" t="s">
        <v>19</v>
      </c>
      <c r="B294" s="242"/>
      <c r="C294" s="242"/>
      <c r="D294" s="243"/>
      <c r="E294" s="65" t="str">
        <f>IFERROR(AVERAGE(E198:E292),"")</f>
        <v/>
      </c>
      <c r="F294" s="65" t="str">
        <f t="shared" ref="F294:BQ294" si="3053">IFERROR(AVERAGE(F198:F292),"")</f>
        <v/>
      </c>
      <c r="G294" s="65" t="str">
        <f t="shared" si="3053"/>
        <v/>
      </c>
      <c r="H294" s="65" t="str">
        <f t="shared" si="3053"/>
        <v/>
      </c>
      <c r="I294" s="65" t="str">
        <f t="shared" si="3053"/>
        <v/>
      </c>
      <c r="J294" s="65" t="str">
        <f t="shared" si="3053"/>
        <v/>
      </c>
      <c r="K294" s="65" t="str">
        <f t="shared" si="3053"/>
        <v/>
      </c>
      <c r="L294" s="65" t="str">
        <f t="shared" si="3053"/>
        <v/>
      </c>
      <c r="M294" s="65" t="str">
        <f t="shared" si="3053"/>
        <v/>
      </c>
      <c r="N294" s="65" t="str">
        <f t="shared" si="3053"/>
        <v/>
      </c>
      <c r="O294" s="65" t="str">
        <f t="shared" si="3053"/>
        <v/>
      </c>
      <c r="P294" s="65" t="str">
        <f t="shared" si="3053"/>
        <v/>
      </c>
      <c r="Q294" s="65" t="str">
        <f t="shared" si="3053"/>
        <v/>
      </c>
      <c r="R294" s="65" t="str">
        <f t="shared" si="3053"/>
        <v/>
      </c>
      <c r="S294" s="65" t="str">
        <f t="shared" si="3053"/>
        <v/>
      </c>
      <c r="T294" s="65" t="str">
        <f t="shared" si="3053"/>
        <v/>
      </c>
      <c r="U294" s="65" t="str">
        <f t="shared" si="3053"/>
        <v/>
      </c>
      <c r="V294" s="65" t="str">
        <f t="shared" si="3053"/>
        <v/>
      </c>
      <c r="W294" s="65" t="str">
        <f t="shared" si="3053"/>
        <v/>
      </c>
      <c r="X294" s="65" t="str">
        <f t="shared" si="3053"/>
        <v/>
      </c>
      <c r="Y294" s="65" t="str">
        <f t="shared" si="3053"/>
        <v/>
      </c>
      <c r="Z294" s="65" t="str">
        <f t="shared" si="3053"/>
        <v/>
      </c>
      <c r="AA294" s="65" t="str">
        <f t="shared" si="3053"/>
        <v/>
      </c>
      <c r="AB294" s="65" t="str">
        <f t="shared" si="3053"/>
        <v/>
      </c>
      <c r="AC294" s="65" t="str">
        <f t="shared" si="3053"/>
        <v/>
      </c>
      <c r="AD294" s="65" t="str">
        <f t="shared" si="3053"/>
        <v/>
      </c>
      <c r="AE294" s="65" t="str">
        <f t="shared" si="3053"/>
        <v/>
      </c>
      <c r="AF294" s="65" t="str">
        <f t="shared" si="3053"/>
        <v/>
      </c>
      <c r="AG294" s="65" t="str">
        <f t="shared" si="3053"/>
        <v/>
      </c>
      <c r="AH294" s="65" t="str">
        <f t="shared" si="3053"/>
        <v/>
      </c>
      <c r="AI294" s="65" t="str">
        <f t="shared" si="3053"/>
        <v/>
      </c>
      <c r="AJ294" s="65" t="str">
        <f t="shared" si="3053"/>
        <v/>
      </c>
      <c r="AK294" s="65" t="str">
        <f t="shared" si="3053"/>
        <v/>
      </c>
      <c r="AL294" s="65" t="str">
        <f t="shared" si="3053"/>
        <v/>
      </c>
      <c r="AM294" s="65" t="str">
        <f t="shared" si="3053"/>
        <v/>
      </c>
      <c r="AN294" s="65" t="str">
        <f t="shared" si="3053"/>
        <v/>
      </c>
      <c r="AO294" s="65" t="str">
        <f t="shared" si="3053"/>
        <v/>
      </c>
      <c r="AP294" s="65" t="str">
        <f t="shared" si="3053"/>
        <v/>
      </c>
      <c r="AQ294" s="65" t="str">
        <f t="shared" si="3053"/>
        <v/>
      </c>
      <c r="AR294" s="65" t="str">
        <f t="shared" si="3053"/>
        <v/>
      </c>
      <c r="AS294" s="65" t="str">
        <f t="shared" si="3053"/>
        <v/>
      </c>
      <c r="AT294" s="65" t="str">
        <f t="shared" si="3053"/>
        <v/>
      </c>
      <c r="AU294" s="65" t="str">
        <f t="shared" si="3053"/>
        <v/>
      </c>
      <c r="AV294" s="65" t="str">
        <f t="shared" si="3053"/>
        <v/>
      </c>
      <c r="AW294" s="65" t="str">
        <f t="shared" si="3053"/>
        <v/>
      </c>
      <c r="AX294" s="65" t="str">
        <f t="shared" si="3053"/>
        <v/>
      </c>
      <c r="AY294" s="65" t="str">
        <f t="shared" si="3053"/>
        <v/>
      </c>
      <c r="AZ294" s="65" t="str">
        <f t="shared" si="3053"/>
        <v/>
      </c>
      <c r="BA294" s="65" t="str">
        <f t="shared" si="3053"/>
        <v/>
      </c>
      <c r="BB294" s="65" t="str">
        <f t="shared" si="3053"/>
        <v/>
      </c>
      <c r="BC294" s="65" t="str">
        <f t="shared" si="3053"/>
        <v/>
      </c>
      <c r="BD294" s="65" t="str">
        <f t="shared" si="3053"/>
        <v/>
      </c>
      <c r="BE294" s="65" t="str">
        <f t="shared" si="3053"/>
        <v/>
      </c>
      <c r="BF294" s="65" t="str">
        <f t="shared" si="3053"/>
        <v/>
      </c>
      <c r="BG294" s="65" t="str">
        <f t="shared" si="3053"/>
        <v/>
      </c>
      <c r="BH294" s="65" t="str">
        <f t="shared" si="3053"/>
        <v/>
      </c>
      <c r="BI294" s="65" t="str">
        <f t="shared" si="3053"/>
        <v/>
      </c>
      <c r="BJ294" s="65" t="str">
        <f t="shared" si="3053"/>
        <v/>
      </c>
      <c r="BK294" s="65" t="str">
        <f t="shared" si="3053"/>
        <v/>
      </c>
      <c r="BL294" s="65" t="str">
        <f t="shared" si="3053"/>
        <v/>
      </c>
      <c r="BM294" s="65" t="str">
        <f t="shared" si="3053"/>
        <v/>
      </c>
      <c r="BN294" s="65">
        <f t="shared" si="3053"/>
        <v>0</v>
      </c>
      <c r="BO294" s="65" t="str">
        <f t="shared" si="3053"/>
        <v/>
      </c>
      <c r="BP294" s="65" t="str">
        <f t="shared" si="3053"/>
        <v/>
      </c>
      <c r="BQ294" s="65" t="str">
        <f t="shared" si="3053"/>
        <v/>
      </c>
      <c r="BR294" s="54"/>
      <c r="BS294" s="54"/>
      <c r="BT294" s="54"/>
      <c r="BU294" s="54"/>
      <c r="BV294" s="54"/>
      <c r="BW294" s="54"/>
    </row>
  </sheetData>
  <mergeCells count="74">
    <mergeCell ref="E2:J2"/>
    <mergeCell ref="C58:C63"/>
    <mergeCell ref="C64:C69"/>
    <mergeCell ref="C70:C75"/>
    <mergeCell ref="A4:A99"/>
    <mergeCell ref="B4:B27"/>
    <mergeCell ref="C4:C9"/>
    <mergeCell ref="C10:C15"/>
    <mergeCell ref="C16:C21"/>
    <mergeCell ref="C22:C27"/>
    <mergeCell ref="B28:B51"/>
    <mergeCell ref="C28:C33"/>
    <mergeCell ref="C34:C39"/>
    <mergeCell ref="C40:C45"/>
    <mergeCell ref="C46:C51"/>
    <mergeCell ref="B52:B75"/>
    <mergeCell ref="B149:B172"/>
    <mergeCell ref="C149:C154"/>
    <mergeCell ref="C155:C160"/>
    <mergeCell ref="C161:C166"/>
    <mergeCell ref="C52:C57"/>
    <mergeCell ref="B76:B99"/>
    <mergeCell ref="C76:C81"/>
    <mergeCell ref="C82:C87"/>
    <mergeCell ref="C88:C93"/>
    <mergeCell ref="C94:C99"/>
    <mergeCell ref="C228:C233"/>
    <mergeCell ref="C234:C239"/>
    <mergeCell ref="C240:C245"/>
    <mergeCell ref="B198:B221"/>
    <mergeCell ref="A100:D100"/>
    <mergeCell ref="A101:A196"/>
    <mergeCell ref="B101:B124"/>
    <mergeCell ref="C101:C106"/>
    <mergeCell ref="C107:C112"/>
    <mergeCell ref="C113:C118"/>
    <mergeCell ref="C119:C124"/>
    <mergeCell ref="B125:B148"/>
    <mergeCell ref="C125:C130"/>
    <mergeCell ref="C131:C136"/>
    <mergeCell ref="C137:C142"/>
    <mergeCell ref="C143:C148"/>
    <mergeCell ref="C204:C209"/>
    <mergeCell ref="C210:C215"/>
    <mergeCell ref="C216:C221"/>
    <mergeCell ref="AP2:AW2"/>
    <mergeCell ref="B246:B269"/>
    <mergeCell ref="C246:C251"/>
    <mergeCell ref="C252:C257"/>
    <mergeCell ref="C258:C263"/>
    <mergeCell ref="C167:C172"/>
    <mergeCell ref="B173:B196"/>
    <mergeCell ref="C173:C178"/>
    <mergeCell ref="C179:C184"/>
    <mergeCell ref="C185:C190"/>
    <mergeCell ref="C191:C196"/>
    <mergeCell ref="B222:B245"/>
    <mergeCell ref="C222:C227"/>
    <mergeCell ref="AX2:BE2"/>
    <mergeCell ref="BF2:BM2"/>
    <mergeCell ref="A294:D294"/>
    <mergeCell ref="K2:Q2"/>
    <mergeCell ref="R2:Y2"/>
    <mergeCell ref="Z2:AG2"/>
    <mergeCell ref="AH2:AO2"/>
    <mergeCell ref="C264:C269"/>
    <mergeCell ref="B270:B293"/>
    <mergeCell ref="C270:C275"/>
    <mergeCell ref="C276:C281"/>
    <mergeCell ref="C282:C287"/>
    <mergeCell ref="C288:C293"/>
    <mergeCell ref="A197:D197"/>
    <mergeCell ref="A198:A293"/>
    <mergeCell ref="C198:C203"/>
  </mergeCells>
  <conditionalFormatting sqref="BO4:BO8 BO198:BO202 BO101:BO105 BO10:BO14 BO16:BO20 BO22:BO26 BO28:BO32 BO34:BO38 BO40:BO44 BO52:BO56 BO58:BO62 BO64:BO68 BO70:BO74 BO76:BO80 BO82:BO86 BO88:BO92 BO94:BO98 BO107:BO111 BO113:BO117 BO119:BO123 BO125:BO129 BO131:BO135 BO137:BO141 BO143:BO147 BO149:BO153 BO155:BO159 BO161:BO165 BO167:BO171 BO173:BO177 BO179:BO183 BO185:BO189 BO191:BO195 BO204:BO208 BO210:BO214 BO216:BO220 BO222:BO226 BO228:BO232 BO234:BO238 BO240:BO244 BO246:BO250 BO252:BO256 BO258:BO262 BO264:BO268 BO270:BO274 BO276:BO280 BO282:BO286 BO288:BO292 BO46:BO50">
    <cfRule type="expression" dxfId="47" priority="3">
      <formula>BO4=$Z$2</formula>
    </cfRule>
    <cfRule type="expression" priority="4">
      <formula>BO4=$Z$2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7A8C4-E094-4875-984F-7B7E17716C80}">
  <dimension ref="A1:BK295"/>
  <sheetViews>
    <sheetView tabSelected="1" zoomScale="85" zoomScaleNormal="85" workbookViewId="0">
      <pane xSplit="4" ySplit="3" topLeftCell="E4" activePane="bottomRight" state="frozen"/>
      <selection pane="topRight" activeCell="E1" sqref="E1"/>
      <selection pane="bottomLeft" activeCell="A4" sqref="A4"/>
      <selection pane="bottomRight"/>
    </sheetView>
  </sheetViews>
  <sheetFormatPr defaultColWidth="9.140625" defaultRowHeight="15" x14ac:dyDescent="0.25"/>
  <cols>
    <col min="1" max="1" width="10.28515625" style="53" bestFit="1" customWidth="1"/>
    <col min="2" max="2" width="8.7109375" style="53" bestFit="1" customWidth="1"/>
    <col min="3" max="3" width="9.28515625" style="53" bestFit="1" customWidth="1"/>
    <col min="4" max="4" width="9.28515625" style="53" hidden="1" customWidth="1"/>
    <col min="5" max="5" width="9.28515625" style="37" customWidth="1"/>
    <col min="6" max="7" width="8.140625" style="22" hidden="1" customWidth="1"/>
    <col min="8" max="8" width="14.5703125" style="22" customWidth="1"/>
    <col min="9" max="9" width="15" style="22" customWidth="1"/>
    <col min="10" max="10" width="9.28515625" style="22" hidden="1" customWidth="1"/>
    <col min="11" max="11" width="8.85546875" style="37" bestFit="1" customWidth="1"/>
    <col min="12" max="13" width="8.140625" style="211" hidden="1" customWidth="1"/>
    <col min="14" max="14" width="12" style="22" hidden="1" customWidth="1"/>
    <col min="15" max="15" width="12.42578125" style="22" hidden="1" customWidth="1"/>
    <col min="16" max="16" width="14.28515625" style="22" hidden="1" customWidth="1"/>
    <col min="17" max="17" width="8.85546875" style="37" bestFit="1" customWidth="1"/>
    <col min="18" max="19" width="8.140625" style="18" hidden="1" customWidth="1"/>
    <col min="20" max="21" width="12.42578125" style="22" hidden="1" customWidth="1"/>
    <col min="22" max="22" width="11" style="22" hidden="1" customWidth="1"/>
    <col min="23" max="23" width="12.5703125" style="53" hidden="1" customWidth="1"/>
    <col min="24" max="26" width="9.140625" style="53" hidden="1" customWidth="1"/>
    <col min="27" max="27" width="8.85546875" style="37" bestFit="1" customWidth="1"/>
    <col min="28" max="28" width="8.140625" style="211" hidden="1" customWidth="1"/>
    <col min="29" max="29" width="8.85546875" style="211" hidden="1" customWidth="1"/>
    <col min="30" max="30" width="12.42578125" style="22" hidden="1" customWidth="1"/>
    <col min="31" max="31" width="13.140625" style="22" hidden="1" customWidth="1"/>
    <col min="32" max="32" width="14.85546875" style="22" hidden="1" customWidth="1"/>
    <col min="33" max="36" width="9.140625" style="53" hidden="1" customWidth="1"/>
    <col min="37" max="37" width="8.85546875" style="37" bestFit="1" customWidth="1"/>
    <col min="38" max="38" width="7.28515625" style="211" hidden="1" customWidth="1"/>
    <col min="39" max="39" width="9.28515625" style="211" hidden="1" customWidth="1"/>
    <col min="40" max="40" width="11.140625" style="22" hidden="1" customWidth="1"/>
    <col min="41" max="41" width="13.140625" style="22" hidden="1" customWidth="1"/>
    <col min="42" max="42" width="11" style="22" hidden="1" customWidth="1"/>
    <col min="43" max="46" width="9.140625" style="53" hidden="1" customWidth="1"/>
    <col min="47" max="47" width="8.85546875" style="37" customWidth="1"/>
    <col min="48" max="49" width="8.140625" style="211" hidden="1" customWidth="1"/>
    <col min="50" max="50" width="15.42578125" style="22" hidden="1" customWidth="1"/>
    <col min="51" max="51" width="12.42578125" style="22" hidden="1" customWidth="1"/>
    <col min="52" max="52" width="14.85546875" style="22" hidden="1" customWidth="1"/>
    <col min="53" max="56" width="9.140625" style="53" hidden="1" customWidth="1"/>
    <col min="57" max="57" width="14.85546875" style="37" bestFit="1" customWidth="1"/>
    <col min="58" max="58" width="7.28515625" style="211" hidden="1" customWidth="1"/>
    <col min="59" max="59" width="8.85546875" style="211" hidden="1" customWidth="1"/>
    <col min="60" max="60" width="10.7109375" style="22" hidden="1" customWidth="1"/>
    <col min="61" max="61" width="13.140625" style="22" hidden="1" customWidth="1"/>
    <col min="62" max="62" width="13.85546875" style="22" hidden="1" customWidth="1"/>
    <col min="63" max="63" width="12.5703125" style="53" bestFit="1" customWidth="1"/>
    <col min="64" max="64" width="13.5703125" style="53" bestFit="1" customWidth="1"/>
    <col min="65" max="16384" width="9.140625" style="53"/>
  </cols>
  <sheetData>
    <row r="1" spans="1:63" ht="23.25" customHeight="1" x14ac:dyDescent="0.25">
      <c r="A1" s="53" t="s">
        <v>70</v>
      </c>
      <c r="B1" s="53">
        <v>1000</v>
      </c>
    </row>
    <row r="2" spans="1:63" x14ac:dyDescent="0.25">
      <c r="A2" s="285" t="s">
        <v>1</v>
      </c>
      <c r="B2" s="285" t="s">
        <v>0</v>
      </c>
      <c r="C2" s="285" t="s">
        <v>2</v>
      </c>
      <c r="E2" s="244" t="s">
        <v>62</v>
      </c>
      <c r="F2" s="245"/>
      <c r="G2" s="245"/>
      <c r="H2" s="245"/>
      <c r="I2" s="245"/>
      <c r="J2" s="245"/>
      <c r="K2" s="247" t="s">
        <v>34</v>
      </c>
      <c r="L2" s="248"/>
      <c r="M2" s="248"/>
      <c r="N2" s="248"/>
      <c r="O2" s="248"/>
      <c r="P2" s="249"/>
      <c r="Q2" s="253" t="s">
        <v>63</v>
      </c>
      <c r="R2" s="254"/>
      <c r="S2" s="254"/>
      <c r="T2" s="254"/>
      <c r="U2" s="254"/>
      <c r="V2" s="254"/>
      <c r="W2" s="263" t="s">
        <v>29</v>
      </c>
      <c r="X2" s="264"/>
      <c r="Y2" s="264"/>
      <c r="Z2" s="264"/>
      <c r="AA2" s="236" t="s">
        <v>64</v>
      </c>
      <c r="AB2" s="237"/>
      <c r="AC2" s="237"/>
      <c r="AD2" s="237"/>
      <c r="AE2" s="237"/>
      <c r="AF2" s="237"/>
      <c r="AG2" s="239" t="s">
        <v>32</v>
      </c>
      <c r="AH2" s="240"/>
      <c r="AI2" s="240"/>
      <c r="AJ2" s="240"/>
      <c r="AK2" s="287" t="s">
        <v>65</v>
      </c>
      <c r="AL2" s="288"/>
      <c r="AM2" s="288"/>
      <c r="AN2" s="288"/>
      <c r="AO2" s="288"/>
      <c r="AP2" s="288"/>
      <c r="AQ2" s="236" t="s">
        <v>33</v>
      </c>
      <c r="AR2" s="237"/>
      <c r="AS2" s="237"/>
      <c r="AT2" s="237"/>
      <c r="AU2" s="247" t="s">
        <v>66</v>
      </c>
      <c r="AV2" s="248"/>
      <c r="AW2" s="248"/>
      <c r="AX2" s="248"/>
      <c r="AY2" s="248"/>
      <c r="AZ2" s="249"/>
      <c r="BA2" s="250" t="s">
        <v>28</v>
      </c>
      <c r="BB2" s="251"/>
      <c r="BC2" s="251"/>
      <c r="BD2" s="251"/>
      <c r="BE2" s="282" t="s">
        <v>67</v>
      </c>
      <c r="BF2" s="283"/>
      <c r="BG2" s="283"/>
      <c r="BH2" s="283"/>
      <c r="BI2" s="283"/>
      <c r="BJ2" s="283"/>
      <c r="BK2" s="284" t="s">
        <v>35</v>
      </c>
    </row>
    <row r="3" spans="1:63" ht="30" x14ac:dyDescent="0.25">
      <c r="A3" s="286"/>
      <c r="B3" s="286"/>
      <c r="C3" s="286"/>
      <c r="D3" s="1" t="s">
        <v>3</v>
      </c>
      <c r="E3" s="105" t="s">
        <v>30</v>
      </c>
      <c r="F3" s="209" t="s">
        <v>68</v>
      </c>
      <c r="G3" s="209" t="s">
        <v>69</v>
      </c>
      <c r="H3" s="208" t="s">
        <v>6</v>
      </c>
      <c r="I3" s="208" t="s">
        <v>4</v>
      </c>
      <c r="J3" s="209" t="s">
        <v>31</v>
      </c>
      <c r="K3" s="153" t="s">
        <v>30</v>
      </c>
      <c r="L3" s="220" t="s">
        <v>68</v>
      </c>
      <c r="M3" s="220" t="s">
        <v>69</v>
      </c>
      <c r="N3" s="26" t="s">
        <v>6</v>
      </c>
      <c r="O3" s="26" t="s">
        <v>4</v>
      </c>
      <c r="P3" s="212" t="s">
        <v>31</v>
      </c>
      <c r="Q3" s="39" t="s">
        <v>30</v>
      </c>
      <c r="R3" s="220" t="s">
        <v>68</v>
      </c>
      <c r="S3" s="220" t="s">
        <v>69</v>
      </c>
      <c r="T3" s="24" t="s">
        <v>6</v>
      </c>
      <c r="U3" s="24" t="s">
        <v>4</v>
      </c>
      <c r="V3" s="214" t="s">
        <v>31</v>
      </c>
      <c r="W3" s="8" t="s">
        <v>30</v>
      </c>
      <c r="X3" s="8" t="s">
        <v>6</v>
      </c>
      <c r="Y3" s="8" t="s">
        <v>4</v>
      </c>
      <c r="Z3" s="9" t="s">
        <v>31</v>
      </c>
      <c r="AA3" s="233" t="s">
        <v>30</v>
      </c>
      <c r="AB3" s="220" t="s">
        <v>68</v>
      </c>
      <c r="AC3" s="220" t="s">
        <v>69</v>
      </c>
      <c r="AD3" s="119" t="s">
        <v>6</v>
      </c>
      <c r="AE3" s="119" t="s">
        <v>4</v>
      </c>
      <c r="AF3" s="215" t="s">
        <v>31</v>
      </c>
      <c r="AG3" s="12" t="s">
        <v>30</v>
      </c>
      <c r="AH3" s="12" t="s">
        <v>6</v>
      </c>
      <c r="AI3" s="12" t="s">
        <v>4</v>
      </c>
      <c r="AJ3" s="13" t="s">
        <v>31</v>
      </c>
      <c r="AK3" s="234" t="s">
        <v>30</v>
      </c>
      <c r="AL3" s="220" t="s">
        <v>68</v>
      </c>
      <c r="AM3" s="220" t="s">
        <v>69</v>
      </c>
      <c r="AN3" s="216" t="s">
        <v>6</v>
      </c>
      <c r="AO3" s="216" t="s">
        <v>4</v>
      </c>
      <c r="AP3" s="217" t="s">
        <v>31</v>
      </c>
      <c r="AQ3" s="10" t="s">
        <v>30</v>
      </c>
      <c r="AR3" s="10" t="s">
        <v>6</v>
      </c>
      <c r="AS3" s="10" t="s">
        <v>4</v>
      </c>
      <c r="AT3" s="11" t="s">
        <v>31</v>
      </c>
      <c r="AU3" s="153" t="s">
        <v>30</v>
      </c>
      <c r="AV3" s="220" t="s">
        <v>68</v>
      </c>
      <c r="AW3" s="220" t="s">
        <v>69</v>
      </c>
      <c r="AX3" s="26" t="s">
        <v>6</v>
      </c>
      <c r="AY3" s="26" t="s">
        <v>4</v>
      </c>
      <c r="AZ3" s="212" t="s">
        <v>31</v>
      </c>
      <c r="BA3" s="21" t="s">
        <v>30</v>
      </c>
      <c r="BB3" s="94" t="s">
        <v>6</v>
      </c>
      <c r="BC3" s="94" t="s">
        <v>4</v>
      </c>
      <c r="BD3" s="6" t="s">
        <v>31</v>
      </c>
      <c r="BE3" s="235" t="s">
        <v>30</v>
      </c>
      <c r="BF3" s="220" t="s">
        <v>68</v>
      </c>
      <c r="BG3" s="220" t="s">
        <v>69</v>
      </c>
      <c r="BH3" s="218" t="s">
        <v>6</v>
      </c>
      <c r="BI3" s="218" t="s">
        <v>4</v>
      </c>
      <c r="BJ3" s="219" t="s">
        <v>31</v>
      </c>
      <c r="BK3" s="284"/>
    </row>
    <row r="4" spans="1:63" hidden="1" x14ac:dyDescent="0.25">
      <c r="A4" s="278">
        <v>3</v>
      </c>
      <c r="B4" s="273">
        <v>5</v>
      </c>
      <c r="C4" s="273">
        <v>5</v>
      </c>
      <c r="D4" s="95">
        <v>1</v>
      </c>
      <c r="E4" s="105">
        <v>0</v>
      </c>
      <c r="F4" s="113">
        <f t="shared" ref="F4:F9" si="0">IFERROR(H4/$B$1,"")</f>
        <v>128.5518562267753</v>
      </c>
      <c r="G4" s="113">
        <f t="shared" ref="G4:G9" si="1">IFERROR(I4/$B$1,"")</f>
        <v>128.5518562267753</v>
      </c>
      <c r="H4" s="128">
        <v>128551.8562267753</v>
      </c>
      <c r="I4" s="128">
        <v>128551.8562267753</v>
      </c>
      <c r="J4" s="128">
        <v>35234.201518535621</v>
      </c>
      <c r="K4" s="135">
        <v>1.0130947493808966</v>
      </c>
      <c r="L4" s="113">
        <f t="shared" ref="L4:L8" si="2">IFERROR(N4/$B$1,"")</f>
        <v>124.98531057943019</v>
      </c>
      <c r="M4" s="113">
        <f t="shared" ref="M4:M8" si="3">IFERROR(O4/$B$1,"")</f>
        <v>126.26448949281449</v>
      </c>
      <c r="N4" s="136">
        <v>124985.3105794302</v>
      </c>
      <c r="O4" s="136">
        <v>126264.48949281449</v>
      </c>
      <c r="P4" s="138">
        <v>39658.131690740593</v>
      </c>
      <c r="Q4" s="125">
        <v>0</v>
      </c>
      <c r="R4" s="113">
        <f t="shared" ref="R4:R8" si="4">IFERROR(T4/$B$1,"")</f>
        <v>128.8312959876213</v>
      </c>
      <c r="S4" s="113">
        <f t="shared" ref="S4:S8" si="5">IFERROR(U4/$B$1,"")</f>
        <v>128.8312959876213</v>
      </c>
      <c r="T4" s="128">
        <v>128831.2959876213</v>
      </c>
      <c r="U4" s="128">
        <v>128831.2959876213</v>
      </c>
      <c r="V4" s="131">
        <v>35229.266449213028</v>
      </c>
      <c r="W4" s="8"/>
      <c r="X4" s="8"/>
      <c r="Y4" s="8"/>
      <c r="Z4" s="8"/>
      <c r="AA4" s="123">
        <v>20.54563886243891</v>
      </c>
      <c r="AB4" s="113">
        <f t="shared" ref="AB4:AB8" si="6">IFERROR(AD4/$B$1,"")</f>
        <v>129.3640790406169</v>
      </c>
      <c r="AC4" s="113">
        <f t="shared" ref="AC4:AC8" si="7">IFERROR(AE4/$B$1,"")</f>
        <v>162.81558015002602</v>
      </c>
      <c r="AD4" s="127">
        <v>129364.0790406169</v>
      </c>
      <c r="AE4" s="127">
        <v>162815.58015002601</v>
      </c>
      <c r="AF4" s="130">
        <v>34875.307956933982</v>
      </c>
      <c r="AG4" s="12"/>
      <c r="AH4" s="12"/>
      <c r="AI4" s="12"/>
      <c r="AJ4" s="12"/>
      <c r="AK4" s="125">
        <v>46.803553764346958</v>
      </c>
      <c r="AL4" s="113">
        <f t="shared" ref="AL4:AL8" si="8">IFERROR(AN4/$B$1,"")</f>
        <v>129.57869975882952</v>
      </c>
      <c r="AM4" s="113">
        <f t="shared" ref="AM4:AM8" si="9">IFERROR(AO4/$B$1,"")</f>
        <v>243.58525602408369</v>
      </c>
      <c r="AN4" s="128">
        <v>129578.69975882951</v>
      </c>
      <c r="AO4" s="128">
        <v>243585.2560240837</v>
      </c>
      <c r="AP4" s="131">
        <v>35413.183502197258</v>
      </c>
      <c r="AQ4" s="10"/>
      <c r="AR4" s="10"/>
      <c r="AS4" s="10"/>
      <c r="AT4" s="10"/>
      <c r="AU4" s="125">
        <v>0</v>
      </c>
      <c r="AV4" s="113">
        <f t="shared" ref="AV4:AV8" si="10">IFERROR(AX4/$B$1,"")</f>
        <v>127.7308589762095</v>
      </c>
      <c r="AW4" s="113">
        <f t="shared" ref="AW4:AW8" si="11">IFERROR(AY4/$B$1,"")</f>
        <v>127.7308589762095</v>
      </c>
      <c r="AX4" s="128">
        <v>127730.85897620951</v>
      </c>
      <c r="AY4" s="128">
        <v>127730.85897620951</v>
      </c>
      <c r="AZ4" s="131">
        <v>35334.254411220551</v>
      </c>
      <c r="BA4" s="61"/>
      <c r="BB4" s="63"/>
      <c r="BC4" s="63"/>
      <c r="BD4" s="63"/>
      <c r="BE4" s="135">
        <v>46.870441719321889</v>
      </c>
      <c r="BF4" s="113">
        <f t="shared" ref="BF4:BF8" si="12">IFERROR(BH4/$B$1,"")</f>
        <v>129.25212750963951</v>
      </c>
      <c r="BG4" s="113">
        <f t="shared" ref="BG4:BG8" si="13">IFERROR(BI4/$B$1,"")</f>
        <v>243.27724847026491</v>
      </c>
      <c r="BH4" s="136">
        <v>129252.1275096395</v>
      </c>
      <c r="BI4" s="136">
        <v>243277.24847026489</v>
      </c>
      <c r="BJ4" s="138">
        <v>34922.219541549683</v>
      </c>
      <c r="BK4" s="18">
        <f t="shared" ref="BK4:BK67" si="14">MIN(E4,K4,Q4,W4,AA4,AG4,AK4,AQ4,AU4,BA4)</f>
        <v>0</v>
      </c>
    </row>
    <row r="5" spans="1:63" hidden="1" x14ac:dyDescent="0.25">
      <c r="A5" s="279"/>
      <c r="B5" s="274"/>
      <c r="C5" s="274"/>
      <c r="D5" s="95">
        <v>2</v>
      </c>
      <c r="E5" s="105">
        <v>0</v>
      </c>
      <c r="F5" s="113">
        <f t="shared" si="0"/>
        <v>125.82558572071051</v>
      </c>
      <c r="G5" s="113">
        <f t="shared" si="1"/>
        <v>125.82558572071051</v>
      </c>
      <c r="H5" s="127">
        <v>125825.5857207105</v>
      </c>
      <c r="I5" s="127">
        <v>125825.5857207105</v>
      </c>
      <c r="J5" s="127">
        <v>35356.070454597473</v>
      </c>
      <c r="K5" s="133">
        <v>0</v>
      </c>
      <c r="L5" s="113">
        <f t="shared" si="2"/>
        <v>123.1482526980077</v>
      </c>
      <c r="M5" s="113">
        <f t="shared" si="3"/>
        <v>123.1482526980077</v>
      </c>
      <c r="N5" s="134">
        <v>123148.25269800769</v>
      </c>
      <c r="O5" s="134">
        <v>123148.25269800769</v>
      </c>
      <c r="P5" s="137">
        <v>38476.310590267181</v>
      </c>
      <c r="Q5" s="123">
        <v>0</v>
      </c>
      <c r="R5" s="113">
        <f t="shared" si="4"/>
        <v>125.6462884518171</v>
      </c>
      <c r="S5" s="113">
        <f t="shared" si="5"/>
        <v>125.6462884518171</v>
      </c>
      <c r="T5" s="127">
        <v>125646.2884518171</v>
      </c>
      <c r="U5" s="127">
        <v>125646.2884518171</v>
      </c>
      <c r="V5" s="130">
        <v>35365.359363794327</v>
      </c>
      <c r="W5" s="8"/>
      <c r="X5" s="8"/>
      <c r="Y5" s="8"/>
      <c r="Z5" s="8"/>
      <c r="AA5" s="125">
        <v>42.548748762688355</v>
      </c>
      <c r="AB5" s="113">
        <f t="shared" si="6"/>
        <v>126.5351116592402</v>
      </c>
      <c r="AC5" s="113">
        <f t="shared" si="7"/>
        <v>220.24779083847372</v>
      </c>
      <c r="AD5" s="128">
        <v>126535.1116592402</v>
      </c>
      <c r="AE5" s="128">
        <v>220247.79083847371</v>
      </c>
      <c r="AF5" s="131">
        <v>34879.304996013641</v>
      </c>
      <c r="AG5" s="12"/>
      <c r="AH5" s="12"/>
      <c r="AI5" s="12"/>
      <c r="AJ5" s="12"/>
      <c r="AK5" s="123">
        <v>47.944432047028926</v>
      </c>
      <c r="AL5" s="113">
        <f t="shared" si="8"/>
        <v>126.71275749028</v>
      </c>
      <c r="AM5" s="113">
        <f t="shared" si="9"/>
        <v>243.4182595121371</v>
      </c>
      <c r="AN5" s="127">
        <v>126712.75749028</v>
      </c>
      <c r="AO5" s="127">
        <v>243418.2595121371</v>
      </c>
      <c r="AP5" s="130">
        <v>35421.017095088959</v>
      </c>
      <c r="AQ5" s="10"/>
      <c r="AR5" s="10"/>
      <c r="AS5" s="10"/>
      <c r="AT5" s="10"/>
      <c r="AU5" s="123">
        <v>0</v>
      </c>
      <c r="AV5" s="113">
        <f t="shared" si="10"/>
        <v>125.9299930458199</v>
      </c>
      <c r="AW5" s="113">
        <f t="shared" si="11"/>
        <v>125.9299930458199</v>
      </c>
      <c r="AX5" s="127">
        <v>125929.99304581989</v>
      </c>
      <c r="AY5" s="127">
        <v>125929.99304581989</v>
      </c>
      <c r="AZ5" s="130">
        <v>35198.966244935989</v>
      </c>
      <c r="BA5" s="62"/>
      <c r="BB5" s="64"/>
      <c r="BC5" s="64"/>
      <c r="BD5" s="64"/>
      <c r="BE5" s="133">
        <v>47.959696114936946</v>
      </c>
      <c r="BF5" s="113">
        <f t="shared" si="12"/>
        <v>126.4863047157823</v>
      </c>
      <c r="BG5" s="113">
        <f t="shared" si="13"/>
        <v>243.054508281008</v>
      </c>
      <c r="BH5" s="134">
        <v>126486.3047157823</v>
      </c>
      <c r="BI5" s="134">
        <v>243054.50828100799</v>
      </c>
      <c r="BJ5" s="137">
        <v>35147.637403249741</v>
      </c>
      <c r="BK5" s="18">
        <f t="shared" si="14"/>
        <v>0</v>
      </c>
    </row>
    <row r="6" spans="1:63" hidden="1" x14ac:dyDescent="0.25">
      <c r="A6" s="279"/>
      <c r="B6" s="274"/>
      <c r="C6" s="274"/>
      <c r="D6" s="95">
        <v>3</v>
      </c>
      <c r="E6" s="105">
        <v>0</v>
      </c>
      <c r="F6" s="113">
        <f t="shared" si="0"/>
        <v>115.17116873892229</v>
      </c>
      <c r="G6" s="113">
        <f t="shared" si="1"/>
        <v>115.17116873892229</v>
      </c>
      <c r="H6" s="128">
        <v>115171.16873892229</v>
      </c>
      <c r="I6" s="128">
        <v>115171.16873892229</v>
      </c>
      <c r="J6" s="128">
        <v>35422.382604598999</v>
      </c>
      <c r="K6" s="135">
        <v>3.5026615465140707</v>
      </c>
      <c r="L6" s="113">
        <f t="shared" si="2"/>
        <v>110.32657807564969</v>
      </c>
      <c r="M6" s="113">
        <f t="shared" si="3"/>
        <v>114.33121352754179</v>
      </c>
      <c r="N6" s="136">
        <v>110326.5780756497</v>
      </c>
      <c r="O6" s="136">
        <v>114331.2135275418</v>
      </c>
      <c r="P6" s="138">
        <v>39554.798943996429</v>
      </c>
      <c r="Q6" s="125">
        <v>0</v>
      </c>
      <c r="R6" s="113">
        <f t="shared" si="4"/>
        <v>115.0935613803819</v>
      </c>
      <c r="S6" s="113">
        <f t="shared" si="5"/>
        <v>115.0935613803819</v>
      </c>
      <c r="T6" s="128">
        <v>115093.5613803819</v>
      </c>
      <c r="U6" s="128">
        <v>115093.5613803819</v>
      </c>
      <c r="V6" s="131">
        <v>35312.217052698128</v>
      </c>
      <c r="W6" s="8"/>
      <c r="X6" s="8"/>
      <c r="Y6" s="8"/>
      <c r="Z6" s="8"/>
      <c r="AA6" s="123">
        <v>59.090711868490708</v>
      </c>
      <c r="AB6" s="113">
        <f t="shared" si="6"/>
        <v>93.77620207488475</v>
      </c>
      <c r="AC6" s="113">
        <f t="shared" si="7"/>
        <v>229.2296110688275</v>
      </c>
      <c r="AD6" s="127">
        <v>93776.202074884757</v>
      </c>
      <c r="AE6" s="127">
        <v>229229.61106882751</v>
      </c>
      <c r="AF6" s="130">
        <v>34466.152099370949</v>
      </c>
      <c r="AG6" s="12"/>
      <c r="AH6" s="12"/>
      <c r="AI6" s="12"/>
      <c r="AJ6" s="12"/>
      <c r="AK6" s="125">
        <v>52.859527618946785</v>
      </c>
      <c r="AL6" s="113">
        <f t="shared" si="8"/>
        <v>108.70678817363481</v>
      </c>
      <c r="AM6" s="113">
        <f t="shared" si="9"/>
        <v>230.6018219226128</v>
      </c>
      <c r="AN6" s="128">
        <v>108706.78817363481</v>
      </c>
      <c r="AO6" s="128">
        <v>230601.82192261281</v>
      </c>
      <c r="AP6" s="131">
        <v>35333.238866567612</v>
      </c>
      <c r="AQ6" s="10"/>
      <c r="AR6" s="10"/>
      <c r="AS6" s="10"/>
      <c r="AT6" s="10"/>
      <c r="AU6" s="125">
        <v>0</v>
      </c>
      <c r="AV6" s="113">
        <f t="shared" si="10"/>
        <v>115.4646683248492</v>
      </c>
      <c r="AW6" s="113">
        <f t="shared" si="11"/>
        <v>115.4646683248492</v>
      </c>
      <c r="AX6" s="128">
        <v>115464.6683248492</v>
      </c>
      <c r="AY6" s="128">
        <v>115464.6683248492</v>
      </c>
      <c r="AZ6" s="131">
        <v>35196.785540819168</v>
      </c>
      <c r="BA6" s="61"/>
      <c r="BB6" s="63"/>
      <c r="BC6" s="63"/>
      <c r="BD6" s="63"/>
      <c r="BE6" s="135">
        <v>55.466601264386995</v>
      </c>
      <c r="BF6" s="113">
        <f t="shared" si="12"/>
        <v>102.67652566157959</v>
      </c>
      <c r="BG6" s="113">
        <f t="shared" si="13"/>
        <v>230.56072201260039</v>
      </c>
      <c r="BH6" s="136">
        <v>102676.5256615796</v>
      </c>
      <c r="BI6" s="136">
        <v>230560.7220126004</v>
      </c>
      <c r="BJ6" s="138">
        <v>34819.342099666603</v>
      </c>
      <c r="BK6" s="18">
        <f t="shared" si="14"/>
        <v>0</v>
      </c>
    </row>
    <row r="7" spans="1:63" hidden="1" x14ac:dyDescent="0.25">
      <c r="A7" s="279"/>
      <c r="B7" s="274"/>
      <c r="C7" s="274"/>
      <c r="D7" s="95">
        <v>4</v>
      </c>
      <c r="E7" s="105">
        <v>0</v>
      </c>
      <c r="F7" s="113">
        <f t="shared" si="0"/>
        <v>117.5061550982313</v>
      </c>
      <c r="G7" s="113">
        <f t="shared" si="1"/>
        <v>117.5061550982313</v>
      </c>
      <c r="H7" s="127">
        <v>117506.15509823131</v>
      </c>
      <c r="I7" s="127">
        <v>117506.15509823131</v>
      </c>
      <c r="J7" s="127">
        <v>35288.501737356193</v>
      </c>
      <c r="K7" s="133">
        <v>1.3520687430598439</v>
      </c>
      <c r="L7" s="113">
        <f t="shared" si="2"/>
        <v>115.0222993907326</v>
      </c>
      <c r="M7" s="113">
        <f t="shared" si="3"/>
        <v>116.59879525617569</v>
      </c>
      <c r="N7" s="134">
        <v>115022.2993907326</v>
      </c>
      <c r="O7" s="134">
        <v>116598.7952561757</v>
      </c>
      <c r="P7" s="137">
        <v>39244.917019605637</v>
      </c>
      <c r="Q7" s="123">
        <v>0</v>
      </c>
      <c r="R7" s="113">
        <f t="shared" si="4"/>
        <v>117.930417517349</v>
      </c>
      <c r="S7" s="113">
        <f t="shared" si="5"/>
        <v>117.930417517349</v>
      </c>
      <c r="T7" s="127">
        <v>117930.41751734899</v>
      </c>
      <c r="U7" s="127">
        <v>117930.41751734899</v>
      </c>
      <c r="V7" s="130">
        <v>35281.603888034821</v>
      </c>
      <c r="W7" s="8"/>
      <c r="X7" s="8"/>
      <c r="Y7" s="8"/>
      <c r="Z7" s="8"/>
      <c r="AA7" s="125">
        <v>0</v>
      </c>
      <c r="AB7" s="113">
        <f t="shared" si="6"/>
        <v>118.55665060755311</v>
      </c>
      <c r="AC7" s="113">
        <f t="shared" si="7"/>
        <v>118.55665060755311</v>
      </c>
      <c r="AD7" s="128">
        <v>118556.65060755311</v>
      </c>
      <c r="AE7" s="128">
        <v>118556.65060755311</v>
      </c>
      <c r="AF7" s="131">
        <v>35025.58626294136</v>
      </c>
      <c r="AG7" s="12"/>
      <c r="AH7" s="12"/>
      <c r="AI7" s="12"/>
      <c r="AJ7" s="12"/>
      <c r="AK7" s="123">
        <v>48.149077526802195</v>
      </c>
      <c r="AL7" s="113">
        <f t="shared" si="8"/>
        <v>120.3690656172821</v>
      </c>
      <c r="AM7" s="113">
        <f t="shared" si="9"/>
        <v>232.14450172897489</v>
      </c>
      <c r="AN7" s="127">
        <v>120369.0656172821</v>
      </c>
      <c r="AO7" s="127">
        <v>232144.50172897489</v>
      </c>
      <c r="AP7" s="130">
        <v>35302.070031404488</v>
      </c>
      <c r="AQ7" s="10"/>
      <c r="AR7" s="10"/>
      <c r="AS7" s="10"/>
      <c r="AT7" s="10"/>
      <c r="AU7" s="123">
        <v>0</v>
      </c>
      <c r="AV7" s="113">
        <f t="shared" si="10"/>
        <v>118.22880944524441</v>
      </c>
      <c r="AW7" s="113">
        <f t="shared" si="11"/>
        <v>118.22880944524441</v>
      </c>
      <c r="AX7" s="127">
        <v>118228.80944524441</v>
      </c>
      <c r="AY7" s="127">
        <v>118228.80944524441</v>
      </c>
      <c r="AZ7" s="130">
        <v>35324.410399675369</v>
      </c>
      <c r="BA7" s="62"/>
      <c r="BB7" s="64"/>
      <c r="BC7" s="64"/>
      <c r="BD7" s="64"/>
      <c r="BE7" s="133">
        <v>28.875373195429923</v>
      </c>
      <c r="BF7" s="113">
        <f t="shared" si="12"/>
        <v>119.41126657948689</v>
      </c>
      <c r="BG7" s="113">
        <f t="shared" si="13"/>
        <v>167.89018367378509</v>
      </c>
      <c r="BH7" s="134">
        <v>119411.2665794869</v>
      </c>
      <c r="BI7" s="134">
        <v>167890.1836737851</v>
      </c>
      <c r="BJ7" s="137">
        <v>35063.807312250137</v>
      </c>
      <c r="BK7" s="18">
        <f t="shared" si="14"/>
        <v>0</v>
      </c>
    </row>
    <row r="8" spans="1:63" hidden="1" x14ac:dyDescent="0.25">
      <c r="A8" s="279"/>
      <c r="B8" s="274"/>
      <c r="C8" s="274"/>
      <c r="D8" s="95">
        <v>5</v>
      </c>
      <c r="E8" s="105">
        <v>0</v>
      </c>
      <c r="F8" s="113">
        <f t="shared" si="0"/>
        <v>117.2691076519432</v>
      </c>
      <c r="G8" s="113">
        <f t="shared" si="1"/>
        <v>117.2691076519432</v>
      </c>
      <c r="H8" s="128">
        <v>117269.1076519432</v>
      </c>
      <c r="I8" s="128">
        <v>117269.1076519432</v>
      </c>
      <c r="J8" s="128">
        <v>35478.952862501152</v>
      </c>
      <c r="K8" s="139">
        <v>1.723946097169637</v>
      </c>
      <c r="L8" s="113">
        <f t="shared" si="2"/>
        <v>113.10281433333299</v>
      </c>
      <c r="M8" s="113">
        <f t="shared" si="3"/>
        <v>115.08684958511101</v>
      </c>
      <c r="N8" s="140">
        <v>113102.81433333299</v>
      </c>
      <c r="O8" s="140">
        <v>115086.84958511101</v>
      </c>
      <c r="P8" s="141">
        <v>39458.902735710137</v>
      </c>
      <c r="Q8" s="132">
        <v>0</v>
      </c>
      <c r="R8" s="113">
        <f t="shared" si="4"/>
        <v>116.8814999304728</v>
      </c>
      <c r="S8" s="113">
        <f t="shared" si="5"/>
        <v>116.8814999304728</v>
      </c>
      <c r="T8" s="129">
        <v>116881.4999304728</v>
      </c>
      <c r="U8" s="129">
        <v>116881.4999304728</v>
      </c>
      <c r="V8" s="108">
        <v>35452.870891571038</v>
      </c>
      <c r="W8" s="8"/>
      <c r="X8" s="8"/>
      <c r="Y8" s="8"/>
      <c r="Z8" s="8"/>
      <c r="AA8" s="109">
        <v>49.080933742898694</v>
      </c>
      <c r="AB8" s="113">
        <f t="shared" si="6"/>
        <v>117.94957384731239</v>
      </c>
      <c r="AC8" s="113">
        <f t="shared" si="7"/>
        <v>231.64127411873511</v>
      </c>
      <c r="AD8" s="101">
        <v>117949.57384731239</v>
      </c>
      <c r="AE8" s="101">
        <v>231641.27411873511</v>
      </c>
      <c r="AF8" s="110">
        <v>34882.454647541039</v>
      </c>
      <c r="AG8" s="12"/>
      <c r="AH8" s="12"/>
      <c r="AI8" s="12"/>
      <c r="AJ8" s="12"/>
      <c r="AK8" s="132">
        <v>48.744571091087813</v>
      </c>
      <c r="AL8" s="113">
        <f t="shared" si="8"/>
        <v>118.6214059919367</v>
      </c>
      <c r="AM8" s="113">
        <f t="shared" si="9"/>
        <v>231.43188637196451</v>
      </c>
      <c r="AN8" s="129">
        <v>118621.4059919367</v>
      </c>
      <c r="AO8" s="129">
        <v>231431.8863719645</v>
      </c>
      <c r="AP8" s="108">
        <v>35646.860330343246</v>
      </c>
      <c r="AQ8" s="10"/>
      <c r="AR8" s="10"/>
      <c r="AS8" s="10"/>
      <c r="AT8" s="10"/>
      <c r="AU8" s="132">
        <v>0</v>
      </c>
      <c r="AV8" s="113">
        <f t="shared" si="10"/>
        <v>117.43244611071511</v>
      </c>
      <c r="AW8" s="113">
        <f t="shared" si="11"/>
        <v>117.43244611071511</v>
      </c>
      <c r="AX8" s="129">
        <v>117432.4461107151</v>
      </c>
      <c r="AY8" s="129">
        <v>117432.4461107151</v>
      </c>
      <c r="AZ8" s="108">
        <v>35591.779035806663</v>
      </c>
      <c r="BA8" s="61"/>
      <c r="BB8" s="63"/>
      <c r="BC8" s="63"/>
      <c r="BD8" s="63"/>
      <c r="BE8" s="139">
        <v>49.038924427728546</v>
      </c>
      <c r="BF8" s="113">
        <f t="shared" si="12"/>
        <v>117.65554499141641</v>
      </c>
      <c r="BG8" s="113">
        <f t="shared" si="13"/>
        <v>230.87335514447861</v>
      </c>
      <c r="BH8" s="140">
        <v>117655.54499141641</v>
      </c>
      <c r="BI8" s="140">
        <v>230873.35514447861</v>
      </c>
      <c r="BJ8" s="141">
        <v>35186.65799164772</v>
      </c>
      <c r="BK8" s="18">
        <f t="shared" si="14"/>
        <v>0</v>
      </c>
    </row>
    <row r="9" spans="1:63" x14ac:dyDescent="0.25">
      <c r="A9" s="279"/>
      <c r="B9" s="274"/>
      <c r="C9" s="275"/>
      <c r="D9" s="95" t="s">
        <v>23</v>
      </c>
      <c r="E9" s="106">
        <f>IFERROR(AVERAGE(E4:E8),"")</f>
        <v>0</v>
      </c>
      <c r="F9" s="113">
        <f t="shared" si="0"/>
        <v>120.86477468731653</v>
      </c>
      <c r="G9" s="113">
        <f t="shared" si="1"/>
        <v>120.86477468731653</v>
      </c>
      <c r="H9" s="113">
        <f t="shared" ref="H9:BD9" si="15">IFERROR(AVERAGE(H4:H8),"")</f>
        <v>120864.77468731653</v>
      </c>
      <c r="I9" s="113">
        <f t="shared" si="15"/>
        <v>120864.77468731653</v>
      </c>
      <c r="J9" s="113">
        <f t="shared" si="15"/>
        <v>35356.02183551788</v>
      </c>
      <c r="K9" s="106">
        <f t="shared" si="15"/>
        <v>1.5183542272248896</v>
      </c>
      <c r="L9" s="113">
        <f>IFERROR(N9/$B$1,"")</f>
        <v>117.31705101543064</v>
      </c>
      <c r="M9" s="113">
        <f>IFERROR(O9/$B$1,"")</f>
        <v>119.08592011193015</v>
      </c>
      <c r="N9" s="113">
        <f t="shared" si="15"/>
        <v>117317.05101543064</v>
      </c>
      <c r="O9" s="113">
        <f t="shared" si="15"/>
        <v>119085.92011193014</v>
      </c>
      <c r="P9" s="113">
        <f t="shared" si="15"/>
        <v>39278.612196063994</v>
      </c>
      <c r="Q9" s="106">
        <f t="shared" si="15"/>
        <v>0</v>
      </c>
      <c r="R9" s="113">
        <f>IFERROR(T9/$B$1,"")</f>
        <v>120.87661265352843</v>
      </c>
      <c r="S9" s="113">
        <f>IFERROR(U9/$B$1,"")</f>
        <v>120.87661265352843</v>
      </c>
      <c r="T9" s="113">
        <f t="shared" si="15"/>
        <v>120876.61265352843</v>
      </c>
      <c r="U9" s="113">
        <f t="shared" si="15"/>
        <v>120876.61265352843</v>
      </c>
      <c r="V9" s="113">
        <f t="shared" si="15"/>
        <v>35328.263529062271</v>
      </c>
      <c r="W9" s="82" t="str">
        <f t="shared" si="15"/>
        <v/>
      </c>
      <c r="X9" s="82" t="str">
        <f t="shared" si="15"/>
        <v/>
      </c>
      <c r="Y9" s="82" t="str">
        <f t="shared" si="15"/>
        <v/>
      </c>
      <c r="Z9" s="82" t="str">
        <f t="shared" si="15"/>
        <v/>
      </c>
      <c r="AA9" s="106">
        <f t="shared" si="15"/>
        <v>34.25320664730333</v>
      </c>
      <c r="AB9" s="113">
        <f>IFERROR(AD9/$B$1,"")</f>
        <v>117.23632344592146</v>
      </c>
      <c r="AC9" s="113">
        <f>IFERROR(AE9/$B$1,"")</f>
        <v>192.49818135672308</v>
      </c>
      <c r="AD9" s="113">
        <f t="shared" si="15"/>
        <v>117236.32344592146</v>
      </c>
      <c r="AE9" s="113">
        <f t="shared" si="15"/>
        <v>192498.18135672307</v>
      </c>
      <c r="AF9" s="113">
        <f t="shared" si="15"/>
        <v>34825.761192560196</v>
      </c>
      <c r="AG9" s="82" t="str">
        <f t="shared" si="15"/>
        <v/>
      </c>
      <c r="AH9" s="82" t="str">
        <f t="shared" si="15"/>
        <v/>
      </c>
      <c r="AI9" s="82" t="str">
        <f t="shared" si="15"/>
        <v/>
      </c>
      <c r="AJ9" s="82" t="str">
        <f t="shared" si="15"/>
        <v/>
      </c>
      <c r="AK9" s="106">
        <f t="shared" si="15"/>
        <v>48.900232409642534</v>
      </c>
      <c r="AL9" s="113">
        <f>IFERROR(AN9/$B$1,"")</f>
        <v>120.79774340639264</v>
      </c>
      <c r="AM9" s="113">
        <f>IFERROR(AO9/$B$1,"")</f>
        <v>236.23634511195459</v>
      </c>
      <c r="AN9" s="113">
        <f t="shared" si="15"/>
        <v>120797.74340639263</v>
      </c>
      <c r="AO9" s="113">
        <f t="shared" si="15"/>
        <v>236236.34511195458</v>
      </c>
      <c r="AP9" s="113">
        <f t="shared" si="15"/>
        <v>35423.273965120316</v>
      </c>
      <c r="AQ9" s="82" t="str">
        <f t="shared" si="15"/>
        <v/>
      </c>
      <c r="AR9" s="82" t="str">
        <f t="shared" si="15"/>
        <v/>
      </c>
      <c r="AS9" s="82" t="str">
        <f t="shared" si="15"/>
        <v/>
      </c>
      <c r="AT9" s="82" t="str">
        <f t="shared" si="15"/>
        <v/>
      </c>
      <c r="AU9" s="106">
        <f t="shared" si="15"/>
        <v>0</v>
      </c>
      <c r="AV9" s="113">
        <f>IFERROR(AX9/$B$1,"")</f>
        <v>120.95735518056765</v>
      </c>
      <c r="AW9" s="113">
        <f>IFERROR(AY9/$B$1,"")</f>
        <v>120.95735518056765</v>
      </c>
      <c r="AX9" s="113">
        <f t="shared" si="15"/>
        <v>120957.35518056764</v>
      </c>
      <c r="AY9" s="113">
        <f t="shared" si="15"/>
        <v>120957.35518056764</v>
      </c>
      <c r="AZ9" s="113">
        <f t="shared" si="15"/>
        <v>35329.23912649155</v>
      </c>
      <c r="BA9" s="82" t="str">
        <f t="shared" si="15"/>
        <v/>
      </c>
      <c r="BB9" s="82" t="str">
        <f t="shared" si="15"/>
        <v/>
      </c>
      <c r="BC9" s="82" t="str">
        <f t="shared" si="15"/>
        <v/>
      </c>
      <c r="BD9" s="82" t="str">
        <f t="shared" si="15"/>
        <v/>
      </c>
      <c r="BE9" s="106">
        <f t="shared" ref="BE9:BJ9" si="16">IFERROR(AVERAGE(BE4:BE8),"")</f>
        <v>45.642207344360862</v>
      </c>
      <c r="BF9" s="113">
        <f>IFERROR(BH9/$B$1,"")</f>
        <v>119.09635389158095</v>
      </c>
      <c r="BG9" s="113">
        <f>IFERROR(BI9/$B$1,"")</f>
        <v>223.13120351642738</v>
      </c>
      <c r="BH9" s="113">
        <f t="shared" si="16"/>
        <v>119096.35389158095</v>
      </c>
      <c r="BI9" s="113">
        <f t="shared" si="16"/>
        <v>223131.20351642737</v>
      </c>
      <c r="BJ9" s="113">
        <f t="shared" si="16"/>
        <v>35027.932869672775</v>
      </c>
      <c r="BK9" s="18">
        <f t="shared" si="14"/>
        <v>0</v>
      </c>
    </row>
    <row r="10" spans="1:63" hidden="1" x14ac:dyDescent="0.25">
      <c r="A10" s="279"/>
      <c r="B10" s="274"/>
      <c r="C10" s="273">
        <v>10</v>
      </c>
      <c r="D10" s="95">
        <v>1</v>
      </c>
      <c r="E10" s="105">
        <v>0</v>
      </c>
      <c r="F10" s="113">
        <f t="shared" ref="F10:G73" si="17">IFERROR(H10/$B$1,"")</f>
        <v>2196.8579025250128</v>
      </c>
      <c r="G10" s="113">
        <f t="shared" si="17"/>
        <v>2196.8579025250128</v>
      </c>
      <c r="H10" s="127">
        <v>2196857.9025250128</v>
      </c>
      <c r="I10" s="127">
        <v>2196857.9025250128</v>
      </c>
      <c r="J10" s="127">
        <v>35370.548463582993</v>
      </c>
      <c r="K10" s="133">
        <v>1.8780239013474322</v>
      </c>
      <c r="L10" s="113">
        <f t="shared" ref="L10:L73" si="18">IFERROR(N10/$B$1,"")</f>
        <v>2182.9291564209157</v>
      </c>
      <c r="M10" s="113">
        <f t="shared" ref="M10:M73" si="19">IFERROR(O10/$B$1,"")</f>
        <v>2224.7097370177121</v>
      </c>
      <c r="N10" s="134">
        <v>2182929.1564209159</v>
      </c>
      <c r="O10" s="134">
        <v>2224709.7370177121</v>
      </c>
      <c r="P10" s="137">
        <v>39844.056305170059</v>
      </c>
      <c r="Q10" s="123">
        <v>0</v>
      </c>
      <c r="R10" s="113">
        <f t="shared" ref="R10:R73" si="20">IFERROR(T10/$B$1,"")</f>
        <v>2196.2734934503378</v>
      </c>
      <c r="S10" s="113">
        <f t="shared" ref="S10:S73" si="21">IFERROR(U10/$B$1,"")</f>
        <v>2196.2734934503378</v>
      </c>
      <c r="T10" s="127">
        <v>2196273.493450338</v>
      </c>
      <c r="U10" s="127">
        <v>2196273.493450338</v>
      </c>
      <c r="V10" s="130">
        <v>35346.852777481079</v>
      </c>
      <c r="W10" s="8"/>
      <c r="X10" s="8"/>
      <c r="Y10" s="8"/>
      <c r="Z10" s="8"/>
      <c r="AA10" s="123">
        <v>87.05592098518278</v>
      </c>
      <c r="AB10" s="113">
        <f t="shared" ref="AB10:AB73" si="22">IFERROR(AD10/$B$1,"")</f>
        <v>285.13131716359629</v>
      </c>
      <c r="AC10" s="113">
        <f t="shared" ref="AC10:AC73" si="23">IFERROR(AE10/$B$1,"")</f>
        <v>2202.7933917678006</v>
      </c>
      <c r="AD10" s="127">
        <v>285131.31716359628</v>
      </c>
      <c r="AE10" s="127">
        <v>2202793.3917678008</v>
      </c>
      <c r="AF10" s="130">
        <v>35165.297565698616</v>
      </c>
      <c r="AG10" s="12"/>
      <c r="AH10" s="12"/>
      <c r="AI10" s="12"/>
      <c r="AJ10" s="12"/>
      <c r="AK10" s="123">
        <v>98.531273965614474</v>
      </c>
      <c r="AL10" s="113">
        <f t="shared" ref="AL10:AL73" si="24">IFERROR(AN10/$B$1,"")</f>
        <v>71.722861752498005</v>
      </c>
      <c r="AM10" s="113">
        <f t="shared" ref="AM10:AM73" si="25">IFERROR(AO10/$B$1,"")</f>
        <v>4883.3383540113091</v>
      </c>
      <c r="AN10" s="127">
        <v>71722.861752498007</v>
      </c>
      <c r="AO10" s="127">
        <v>4883338.3540113093</v>
      </c>
      <c r="AP10" s="130">
        <v>35418.162684202187</v>
      </c>
      <c r="AQ10" s="10"/>
      <c r="AR10" s="10"/>
      <c r="AS10" s="10"/>
      <c r="AT10" s="10"/>
      <c r="AU10" s="123">
        <v>0</v>
      </c>
      <c r="AV10" s="113">
        <f t="shared" ref="AV10:AV73" si="26">IFERROR(AX10/$B$1,"")</f>
        <v>2196.671788165032</v>
      </c>
      <c r="AW10" s="113">
        <f t="shared" ref="AW10:AW73" si="27">IFERROR(AY10/$B$1,"")</f>
        <v>2196.671788165032</v>
      </c>
      <c r="AX10" s="127">
        <v>2196671.7881650319</v>
      </c>
      <c r="AY10" s="127">
        <v>2196671.7881650319</v>
      </c>
      <c r="AZ10" s="130">
        <v>35719.316264152527</v>
      </c>
      <c r="BA10" s="61"/>
      <c r="BB10" s="63"/>
      <c r="BC10" s="63"/>
      <c r="BD10" s="63"/>
      <c r="BE10" s="66"/>
      <c r="BF10" s="113">
        <f t="shared" ref="BF10:BF73" si="28">IFERROR(BH10/$B$1,"")</f>
        <v>0</v>
      </c>
      <c r="BG10" s="113">
        <f t="shared" ref="BG10:BG73" si="29">IFERROR(BI10/$B$1,"")</f>
        <v>0</v>
      </c>
      <c r="BH10" s="116"/>
      <c r="BI10" s="116"/>
      <c r="BJ10" s="116"/>
      <c r="BK10" s="18">
        <f t="shared" si="14"/>
        <v>0</v>
      </c>
    </row>
    <row r="11" spans="1:63" hidden="1" x14ac:dyDescent="0.25">
      <c r="A11" s="279"/>
      <c r="B11" s="274"/>
      <c r="C11" s="274"/>
      <c r="D11" s="95">
        <v>2</v>
      </c>
      <c r="E11" s="105">
        <v>0</v>
      </c>
      <c r="F11" s="113">
        <f t="shared" si="17"/>
        <v>1993.2582337372319</v>
      </c>
      <c r="G11" s="113">
        <f t="shared" si="17"/>
        <v>1993.2582337372319</v>
      </c>
      <c r="H11" s="128">
        <v>1993258.2337372319</v>
      </c>
      <c r="I11" s="128">
        <v>1993258.2337372319</v>
      </c>
      <c r="J11" s="128">
        <v>35563.31650853157</v>
      </c>
      <c r="K11" s="135">
        <v>0.38751784393159022</v>
      </c>
      <c r="L11" s="113">
        <f t="shared" si="18"/>
        <v>1981.7594616512761</v>
      </c>
      <c r="M11" s="113">
        <f t="shared" si="19"/>
        <v>1989.469009060876</v>
      </c>
      <c r="N11" s="136">
        <v>1981759.4616512761</v>
      </c>
      <c r="O11" s="136">
        <v>1989469.009060876</v>
      </c>
      <c r="P11" s="138">
        <v>38609.268414020531</v>
      </c>
      <c r="Q11" s="125">
        <v>0</v>
      </c>
      <c r="R11" s="113">
        <f t="shared" si="20"/>
        <v>1992.674677409012</v>
      </c>
      <c r="S11" s="113">
        <f t="shared" si="21"/>
        <v>1992.674677409012</v>
      </c>
      <c r="T11" s="128">
        <v>1992674.6774090121</v>
      </c>
      <c r="U11" s="128">
        <v>1992674.6774090121</v>
      </c>
      <c r="V11" s="131">
        <v>35398.911679983139</v>
      </c>
      <c r="W11" s="8"/>
      <c r="X11" s="8"/>
      <c r="Y11" s="8"/>
      <c r="Z11" s="8"/>
      <c r="AA11" s="125">
        <v>86.535842242216177</v>
      </c>
      <c r="AB11" s="113">
        <f t="shared" si="22"/>
        <v>269.21405611715988</v>
      </c>
      <c r="AC11" s="113">
        <f t="shared" si="23"/>
        <v>1999.486792714705</v>
      </c>
      <c r="AD11" s="128">
        <v>269214.0561171599</v>
      </c>
      <c r="AE11" s="128">
        <v>1999486.792714705</v>
      </c>
      <c r="AF11" s="131">
        <v>35321.512286901481</v>
      </c>
      <c r="AG11" s="12"/>
      <c r="AH11" s="12"/>
      <c r="AI11" s="12"/>
      <c r="AJ11" s="12"/>
      <c r="AK11" s="125">
        <v>98.403860095792169</v>
      </c>
      <c r="AL11" s="113">
        <f t="shared" si="24"/>
        <v>76.438189810989513</v>
      </c>
      <c r="AM11" s="113">
        <f t="shared" si="25"/>
        <v>4788.940468782117</v>
      </c>
      <c r="AN11" s="128">
        <v>76438.189810989512</v>
      </c>
      <c r="AO11" s="128">
        <v>4788940.4687821167</v>
      </c>
      <c r="AP11" s="131">
        <v>35639.361758232117</v>
      </c>
      <c r="AQ11" s="10"/>
      <c r="AR11" s="10"/>
      <c r="AS11" s="10"/>
      <c r="AT11" s="10"/>
      <c r="AU11" s="125">
        <v>0</v>
      </c>
      <c r="AV11" s="113">
        <f t="shared" si="26"/>
        <v>1992.4049949005121</v>
      </c>
      <c r="AW11" s="113">
        <f t="shared" si="27"/>
        <v>1992.4049949005121</v>
      </c>
      <c r="AX11" s="128">
        <v>1992404.994900512</v>
      </c>
      <c r="AY11" s="128">
        <v>1992404.994900512</v>
      </c>
      <c r="AZ11" s="131">
        <v>35539.211939096451</v>
      </c>
      <c r="BA11" s="62"/>
      <c r="BB11" s="64"/>
      <c r="BC11" s="64"/>
      <c r="BD11" s="64"/>
      <c r="BE11" s="67"/>
      <c r="BF11" s="113">
        <f t="shared" si="28"/>
        <v>0</v>
      </c>
      <c r="BG11" s="113">
        <f t="shared" si="29"/>
        <v>0</v>
      </c>
      <c r="BH11" s="115"/>
      <c r="BI11" s="115"/>
      <c r="BJ11" s="115"/>
      <c r="BK11" s="18">
        <f t="shared" si="14"/>
        <v>0</v>
      </c>
    </row>
    <row r="12" spans="1:63" hidden="1" x14ac:dyDescent="0.25">
      <c r="A12" s="279"/>
      <c r="B12" s="274"/>
      <c r="C12" s="274"/>
      <c r="D12" s="95">
        <v>3</v>
      </c>
      <c r="E12" s="105">
        <v>0</v>
      </c>
      <c r="F12" s="113">
        <f t="shared" si="17"/>
        <v>2038.81422873619</v>
      </c>
      <c r="G12" s="113">
        <f t="shared" si="17"/>
        <v>2038.81422873619</v>
      </c>
      <c r="H12" s="127">
        <v>2038814.2287361899</v>
      </c>
      <c r="I12" s="127">
        <v>2038814.2287361899</v>
      </c>
      <c r="J12" s="127">
        <v>35445.395477056503</v>
      </c>
      <c r="K12" s="133">
        <v>0.15861461718273054</v>
      </c>
      <c r="L12" s="113">
        <f t="shared" si="18"/>
        <v>2029.0654419729251</v>
      </c>
      <c r="M12" s="113">
        <f t="shared" si="19"/>
        <v>2032.2889493099199</v>
      </c>
      <c r="N12" s="134">
        <v>2029065.4419729251</v>
      </c>
      <c r="O12" s="134">
        <v>2032288.94930992</v>
      </c>
      <c r="P12" s="134">
        <v>37756.977654933929</v>
      </c>
      <c r="Q12" s="123">
        <v>0</v>
      </c>
      <c r="R12" s="113">
        <f t="shared" si="20"/>
        <v>2039.0528221968989</v>
      </c>
      <c r="S12" s="113">
        <f t="shared" si="21"/>
        <v>2039.0528221968989</v>
      </c>
      <c r="T12" s="127">
        <v>2039052.822196899</v>
      </c>
      <c r="U12" s="127">
        <v>2039052.822196899</v>
      </c>
      <c r="V12" s="130">
        <v>35442.73711895942</v>
      </c>
      <c r="W12" s="8"/>
      <c r="X12" s="8"/>
      <c r="Y12" s="8"/>
      <c r="Z12" s="8"/>
      <c r="AA12" s="123">
        <v>86.793842874475445</v>
      </c>
      <c r="AB12" s="113">
        <f t="shared" si="22"/>
        <v>271.6795830656576</v>
      </c>
      <c r="AC12" s="113">
        <f t="shared" si="23"/>
        <v>2057.219072008174</v>
      </c>
      <c r="AD12" s="127">
        <v>271679.58306565759</v>
      </c>
      <c r="AE12" s="127">
        <v>2057219.0720081739</v>
      </c>
      <c r="AF12" s="130">
        <v>35438.988357782357</v>
      </c>
      <c r="AG12" s="12"/>
      <c r="AH12" s="12"/>
      <c r="AI12" s="12"/>
      <c r="AJ12" s="12"/>
      <c r="AK12" s="123">
        <v>98.47105619685118</v>
      </c>
      <c r="AL12" s="113">
        <f t="shared" si="24"/>
        <v>74.014432294712464</v>
      </c>
      <c r="AM12" s="113">
        <f t="shared" si="25"/>
        <v>4840.886378052739</v>
      </c>
      <c r="AN12" s="127">
        <v>74014.43229471246</v>
      </c>
      <c r="AO12" s="127">
        <v>4840886.3780527394</v>
      </c>
      <c r="AP12" s="130">
        <v>35464.438645362861</v>
      </c>
      <c r="AQ12" s="10"/>
      <c r="AR12" s="10"/>
      <c r="AS12" s="10"/>
      <c r="AT12" s="10"/>
      <c r="AU12" s="123">
        <v>0</v>
      </c>
      <c r="AV12" s="113">
        <f t="shared" si="26"/>
        <v>2038.8326330667951</v>
      </c>
      <c r="AW12" s="113">
        <f t="shared" si="27"/>
        <v>2038.8326330667951</v>
      </c>
      <c r="AX12" s="127">
        <v>2038832.6330667951</v>
      </c>
      <c r="AY12" s="127">
        <v>2038832.6330667951</v>
      </c>
      <c r="AZ12" s="130">
        <v>35592.006279230118</v>
      </c>
      <c r="BA12" s="61"/>
      <c r="BB12" s="63"/>
      <c r="BC12" s="63"/>
      <c r="BD12" s="63"/>
      <c r="BE12" s="135">
        <v>98.469459470354067</v>
      </c>
      <c r="BF12" s="113">
        <f t="shared" si="28"/>
        <v>73.916147962899956</v>
      </c>
      <c r="BG12" s="113">
        <f t="shared" si="29"/>
        <v>4829.4146107976349</v>
      </c>
      <c r="BH12" s="136">
        <v>73916.147962899951</v>
      </c>
      <c r="BI12" s="136">
        <v>4829414.6107976353</v>
      </c>
      <c r="BJ12" s="138">
        <v>35377.769068002701</v>
      </c>
      <c r="BK12" s="18">
        <f t="shared" si="14"/>
        <v>0</v>
      </c>
    </row>
    <row r="13" spans="1:63" hidden="1" x14ac:dyDescent="0.25">
      <c r="A13" s="279"/>
      <c r="B13" s="274"/>
      <c r="C13" s="274"/>
      <c r="D13" s="95">
        <v>4</v>
      </c>
      <c r="E13" s="105">
        <v>0</v>
      </c>
      <c r="F13" s="113">
        <f t="shared" si="17"/>
        <v>2098.8161066116072</v>
      </c>
      <c r="G13" s="113">
        <f t="shared" si="17"/>
        <v>2098.8161066116072</v>
      </c>
      <c r="H13" s="128">
        <v>2098816.1066116071</v>
      </c>
      <c r="I13" s="128">
        <v>2098816.1066116071</v>
      </c>
      <c r="J13" s="128">
        <v>35508.72891545295</v>
      </c>
      <c r="K13" s="135">
        <v>1.1450689938750538</v>
      </c>
      <c r="L13" s="113">
        <f t="shared" si="18"/>
        <v>2088.5870859931192</v>
      </c>
      <c r="M13" s="113">
        <f t="shared" si="19"/>
        <v>2112.7798732303122</v>
      </c>
      <c r="N13" s="136">
        <v>2088587.085993119</v>
      </c>
      <c r="O13" s="136">
        <v>2112779.873230312</v>
      </c>
      <c r="P13" s="138">
        <v>40389.614747047417</v>
      </c>
      <c r="Q13" s="125">
        <v>0</v>
      </c>
      <c r="R13" s="113">
        <f t="shared" si="20"/>
        <v>2098.1877847610758</v>
      </c>
      <c r="S13" s="113">
        <f t="shared" si="21"/>
        <v>2098.1877847610758</v>
      </c>
      <c r="T13" s="128">
        <v>2098187.7847610759</v>
      </c>
      <c r="U13" s="128">
        <v>2098187.7847610759</v>
      </c>
      <c r="V13" s="131">
        <v>35249.728279352188</v>
      </c>
      <c r="W13" s="8"/>
      <c r="X13" s="8"/>
      <c r="Y13" s="8"/>
      <c r="Z13" s="8"/>
      <c r="AA13" s="125">
        <v>86.719974891706272</v>
      </c>
      <c r="AB13" s="113">
        <f t="shared" si="22"/>
        <v>279.7127552958865</v>
      </c>
      <c r="AC13" s="113">
        <f t="shared" si="23"/>
        <v>2106.266765423497</v>
      </c>
      <c r="AD13" s="128">
        <v>279712.75529588648</v>
      </c>
      <c r="AE13" s="128">
        <v>2106266.7654234972</v>
      </c>
      <c r="AF13" s="131">
        <v>35121.580030202873</v>
      </c>
      <c r="AG13" s="12"/>
      <c r="AH13" s="12"/>
      <c r="AI13" s="12"/>
      <c r="AJ13" s="12"/>
      <c r="AK13" s="125">
        <v>98.312956713146576</v>
      </c>
      <c r="AL13" s="113">
        <f t="shared" si="24"/>
        <v>76.934482202380948</v>
      </c>
      <c r="AM13" s="113">
        <f t="shared" si="25"/>
        <v>4560.3146523806845</v>
      </c>
      <c r="AN13" s="128">
        <v>76934.482202380954</v>
      </c>
      <c r="AO13" s="128">
        <v>4560314.6523806844</v>
      </c>
      <c r="AP13" s="131">
        <v>35320.60515832901</v>
      </c>
      <c r="AQ13" s="10"/>
      <c r="AR13" s="10"/>
      <c r="AS13" s="10"/>
      <c r="AT13" s="10"/>
      <c r="AU13" s="125">
        <v>0</v>
      </c>
      <c r="AV13" s="113">
        <f t="shared" si="26"/>
        <v>2098.8498263904357</v>
      </c>
      <c r="AW13" s="113">
        <f t="shared" si="27"/>
        <v>2098.8498263904357</v>
      </c>
      <c r="AX13" s="128">
        <v>2098849.8263904359</v>
      </c>
      <c r="AY13" s="128">
        <v>2098849.8263904359</v>
      </c>
      <c r="AZ13" s="131">
        <v>35459.339916467667</v>
      </c>
      <c r="BA13" s="62"/>
      <c r="BB13" s="64"/>
      <c r="BC13" s="64"/>
      <c r="BD13" s="64"/>
      <c r="BE13" s="67"/>
      <c r="BF13" s="113">
        <f t="shared" si="28"/>
        <v>0</v>
      </c>
      <c r="BG13" s="113">
        <f t="shared" si="29"/>
        <v>0</v>
      </c>
      <c r="BH13" s="115"/>
      <c r="BI13" s="115"/>
      <c r="BJ13" s="115"/>
      <c r="BK13" s="18">
        <f t="shared" si="14"/>
        <v>0</v>
      </c>
    </row>
    <row r="14" spans="1:63" hidden="1" x14ac:dyDescent="0.25">
      <c r="A14" s="279"/>
      <c r="B14" s="274"/>
      <c r="C14" s="274"/>
      <c r="D14" s="95">
        <v>5</v>
      </c>
      <c r="E14" s="105">
        <v>0</v>
      </c>
      <c r="F14" s="113">
        <f t="shared" si="17"/>
        <v>2160.8908655486689</v>
      </c>
      <c r="G14" s="113">
        <f t="shared" si="17"/>
        <v>2160.8908655486689</v>
      </c>
      <c r="H14" s="127">
        <v>2160890.8655486689</v>
      </c>
      <c r="I14" s="127">
        <v>2160890.8655486689</v>
      </c>
      <c r="J14" s="127">
        <v>35361.192610263817</v>
      </c>
      <c r="K14" s="133">
        <v>7.9373749890882125E-2</v>
      </c>
      <c r="L14" s="113">
        <f t="shared" si="18"/>
        <v>2152.8116578281602</v>
      </c>
      <c r="M14" s="113">
        <f t="shared" si="19"/>
        <v>2154.5217825591931</v>
      </c>
      <c r="N14" s="134">
        <v>2152811.6578281601</v>
      </c>
      <c r="O14" s="134">
        <v>2154521.7825591932</v>
      </c>
      <c r="P14" s="137">
        <v>36807.964939594269</v>
      </c>
      <c r="Q14" s="123">
        <v>0</v>
      </c>
      <c r="R14" s="113">
        <f t="shared" si="20"/>
        <v>2160.0858683154697</v>
      </c>
      <c r="S14" s="113">
        <f t="shared" si="21"/>
        <v>2160.0858683154697</v>
      </c>
      <c r="T14" s="127">
        <v>2160085.8683154699</v>
      </c>
      <c r="U14" s="127">
        <v>2160085.8683154699</v>
      </c>
      <c r="V14" s="130">
        <v>35210.542526960373</v>
      </c>
      <c r="W14" s="8"/>
      <c r="X14" s="8"/>
      <c r="Y14" s="8"/>
      <c r="Z14" s="8"/>
      <c r="AA14" s="123">
        <v>86.398445443346148</v>
      </c>
      <c r="AB14" s="113">
        <f t="shared" si="22"/>
        <v>295.12825265111263</v>
      </c>
      <c r="AC14" s="113">
        <f t="shared" si="23"/>
        <v>2169.8126594414639</v>
      </c>
      <c r="AD14" s="127">
        <v>295128.25265111262</v>
      </c>
      <c r="AE14" s="127">
        <v>2169812.6594414641</v>
      </c>
      <c r="AF14" s="130">
        <v>35122.472862005241</v>
      </c>
      <c r="AG14" s="12"/>
      <c r="AH14" s="12"/>
      <c r="AI14" s="12"/>
      <c r="AJ14" s="12"/>
      <c r="AK14" s="234"/>
      <c r="AL14" s="113">
        <f t="shared" si="24"/>
        <v>0</v>
      </c>
      <c r="AM14" s="113">
        <f t="shared" si="25"/>
        <v>0</v>
      </c>
      <c r="AN14" s="216"/>
      <c r="AO14" s="216"/>
      <c r="AP14" s="216"/>
      <c r="AQ14" s="10"/>
      <c r="AR14" s="10"/>
      <c r="AS14" s="10"/>
      <c r="AT14" s="10"/>
      <c r="AU14" s="123">
        <v>0</v>
      </c>
      <c r="AV14" s="113">
        <f t="shared" si="26"/>
        <v>2159.885994865765</v>
      </c>
      <c r="AW14" s="113">
        <f t="shared" si="27"/>
        <v>2159.885994865765</v>
      </c>
      <c r="AX14" s="127">
        <v>2159885.9948657649</v>
      </c>
      <c r="AY14" s="127">
        <v>2159885.9948657649</v>
      </c>
      <c r="AZ14" s="130">
        <v>35548.83386516571</v>
      </c>
      <c r="BA14" s="61"/>
      <c r="BB14" s="63"/>
      <c r="BC14" s="63"/>
      <c r="BD14" s="63"/>
      <c r="BE14" s="66"/>
      <c r="BF14" s="113">
        <f t="shared" si="28"/>
        <v>0</v>
      </c>
      <c r="BG14" s="113">
        <f t="shared" si="29"/>
        <v>0</v>
      </c>
      <c r="BH14" s="116"/>
      <c r="BI14" s="116"/>
      <c r="BJ14" s="116"/>
      <c r="BK14" s="18">
        <f t="shared" si="14"/>
        <v>0</v>
      </c>
    </row>
    <row r="15" spans="1:63" x14ac:dyDescent="0.25">
      <c r="A15" s="279"/>
      <c r="B15" s="274"/>
      <c r="C15" s="275"/>
      <c r="D15" s="95" t="s">
        <v>23</v>
      </c>
      <c r="E15" s="106">
        <f t="shared" ref="E15" si="30">IFERROR(AVERAGE(E10:E14),"")</f>
        <v>0</v>
      </c>
      <c r="F15" s="113">
        <f t="shared" si="17"/>
        <v>2097.7274674317418</v>
      </c>
      <c r="G15" s="113">
        <f t="shared" si="17"/>
        <v>2097.7274674317418</v>
      </c>
      <c r="H15" s="113">
        <f t="shared" ref="H15:BD15" si="31">IFERROR(AVERAGE(H10:H14),"")</f>
        <v>2097727.4674317418</v>
      </c>
      <c r="I15" s="113">
        <f t="shared" si="31"/>
        <v>2097727.4674317418</v>
      </c>
      <c r="J15" s="113">
        <f t="shared" si="31"/>
        <v>35449.836394977567</v>
      </c>
      <c r="K15" s="106">
        <f t="shared" si="31"/>
        <v>0.7297198212455378</v>
      </c>
      <c r="L15" s="113">
        <f t="shared" si="18"/>
        <v>2087.0305607732789</v>
      </c>
      <c r="M15" s="113">
        <f t="shared" si="19"/>
        <v>2102.7538702356023</v>
      </c>
      <c r="N15" s="113">
        <f t="shared" si="31"/>
        <v>2087030.5607732791</v>
      </c>
      <c r="O15" s="113">
        <f t="shared" si="31"/>
        <v>2102753.8702356024</v>
      </c>
      <c r="P15" s="113">
        <f t="shared" si="31"/>
        <v>38681.576412153241</v>
      </c>
      <c r="Q15" s="106">
        <f t="shared" si="31"/>
        <v>0</v>
      </c>
      <c r="R15" s="113">
        <f t="shared" si="20"/>
        <v>2097.2549292265589</v>
      </c>
      <c r="S15" s="113">
        <f t="shared" si="21"/>
        <v>2097.2549292265589</v>
      </c>
      <c r="T15" s="113">
        <f t="shared" si="31"/>
        <v>2097254.9292265591</v>
      </c>
      <c r="U15" s="113">
        <f t="shared" si="31"/>
        <v>2097254.9292265591</v>
      </c>
      <c r="V15" s="113">
        <f t="shared" si="31"/>
        <v>35329.754476547241</v>
      </c>
      <c r="W15" s="82" t="str">
        <f t="shared" si="31"/>
        <v/>
      </c>
      <c r="X15" s="82" t="str">
        <f t="shared" si="31"/>
        <v/>
      </c>
      <c r="Y15" s="82" t="str">
        <f t="shared" si="31"/>
        <v/>
      </c>
      <c r="Z15" s="82" t="str">
        <f t="shared" si="31"/>
        <v/>
      </c>
      <c r="AA15" s="106">
        <f t="shared" si="31"/>
        <v>86.70080528738535</v>
      </c>
      <c r="AB15" s="113">
        <f t="shared" si="22"/>
        <v>280.17319285868257</v>
      </c>
      <c r="AC15" s="113">
        <f t="shared" si="23"/>
        <v>2107.1157362711278</v>
      </c>
      <c r="AD15" s="113">
        <f t="shared" si="31"/>
        <v>280173.1928586826</v>
      </c>
      <c r="AE15" s="113">
        <f t="shared" si="31"/>
        <v>2107115.7362711281</v>
      </c>
      <c r="AF15" s="113">
        <f t="shared" si="31"/>
        <v>35233.970220518109</v>
      </c>
      <c r="AG15" s="82" t="str">
        <f t="shared" si="31"/>
        <v/>
      </c>
      <c r="AH15" s="82" t="str">
        <f t="shared" si="31"/>
        <v/>
      </c>
      <c r="AI15" s="82" t="str">
        <f t="shared" si="31"/>
        <v/>
      </c>
      <c r="AJ15" s="82" t="str">
        <f t="shared" si="31"/>
        <v/>
      </c>
      <c r="AK15" s="106">
        <f t="shared" si="31"/>
        <v>98.429786742851093</v>
      </c>
      <c r="AL15" s="113">
        <f t="shared" si="24"/>
        <v>74.777491515145229</v>
      </c>
      <c r="AM15" s="113">
        <f t="shared" si="25"/>
        <v>4768.3699633067117</v>
      </c>
      <c r="AN15" s="113">
        <f t="shared" si="31"/>
        <v>74777.49151514523</v>
      </c>
      <c r="AO15" s="113">
        <f t="shared" si="31"/>
        <v>4768369.963306712</v>
      </c>
      <c r="AP15" s="113">
        <f t="shared" si="31"/>
        <v>35460.642061531544</v>
      </c>
      <c r="AQ15" s="82" t="str">
        <f t="shared" si="31"/>
        <v/>
      </c>
      <c r="AR15" s="82" t="str">
        <f t="shared" si="31"/>
        <v/>
      </c>
      <c r="AS15" s="82" t="str">
        <f t="shared" si="31"/>
        <v/>
      </c>
      <c r="AT15" s="82" t="str">
        <f t="shared" si="31"/>
        <v/>
      </c>
      <c r="AU15" s="106">
        <f t="shared" si="31"/>
        <v>0</v>
      </c>
      <c r="AV15" s="113">
        <f t="shared" si="26"/>
        <v>2097.3290474777082</v>
      </c>
      <c r="AW15" s="113">
        <f t="shared" si="27"/>
        <v>2097.3290474777082</v>
      </c>
      <c r="AX15" s="113">
        <f t="shared" si="31"/>
        <v>2097329.0474777082</v>
      </c>
      <c r="AY15" s="113">
        <f t="shared" si="31"/>
        <v>2097329.0474777082</v>
      </c>
      <c r="AZ15" s="113">
        <f t="shared" si="31"/>
        <v>35571.741652822493</v>
      </c>
      <c r="BA15" s="82" t="str">
        <f t="shared" si="31"/>
        <v/>
      </c>
      <c r="BB15" s="82" t="str">
        <f t="shared" si="31"/>
        <v/>
      </c>
      <c r="BC15" s="82" t="str">
        <f t="shared" si="31"/>
        <v/>
      </c>
      <c r="BD15" s="82" t="str">
        <f t="shared" si="31"/>
        <v/>
      </c>
      <c r="BE15" s="106">
        <f t="shared" ref="BE15:BJ15" si="32">IFERROR(AVERAGE(BE10:BE14),"")</f>
        <v>98.469459470354067</v>
      </c>
      <c r="BF15" s="113">
        <f t="shared" si="28"/>
        <v>73.916147962899956</v>
      </c>
      <c r="BG15" s="113">
        <f t="shared" si="29"/>
        <v>4829.4146107976349</v>
      </c>
      <c r="BH15" s="113">
        <f t="shared" si="32"/>
        <v>73916.147962899951</v>
      </c>
      <c r="BI15" s="113">
        <f t="shared" si="32"/>
        <v>4829414.6107976353</v>
      </c>
      <c r="BJ15" s="113">
        <f t="shared" si="32"/>
        <v>35377.769068002701</v>
      </c>
      <c r="BK15" s="18">
        <f t="shared" si="14"/>
        <v>0</v>
      </c>
    </row>
    <row r="16" spans="1:63" hidden="1" x14ac:dyDescent="0.25">
      <c r="A16" s="279"/>
      <c r="B16" s="274"/>
      <c r="C16" s="273">
        <v>15</v>
      </c>
      <c r="D16" s="95">
        <v>1</v>
      </c>
      <c r="E16" s="105">
        <v>0</v>
      </c>
      <c r="F16" s="113">
        <f t="shared" si="17"/>
        <v>8540.4570544581038</v>
      </c>
      <c r="G16" s="113">
        <f t="shared" si="17"/>
        <v>8540.4570544581038</v>
      </c>
      <c r="H16" s="128">
        <v>8540457.0544581041</v>
      </c>
      <c r="I16" s="128">
        <v>8540457.0544581041</v>
      </c>
      <c r="J16" s="128">
        <v>35660.251557827003</v>
      </c>
      <c r="K16" s="135">
        <v>0</v>
      </c>
      <c r="L16" s="113">
        <f t="shared" si="18"/>
        <v>6005.9254004731256</v>
      </c>
      <c r="M16" s="113">
        <f t="shared" si="19"/>
        <v>6005.9254004731256</v>
      </c>
      <c r="N16" s="136">
        <v>6005925.4004731253</v>
      </c>
      <c r="O16" s="136">
        <v>6005925.4004731253</v>
      </c>
      <c r="P16" s="138">
        <v>36307.934892416</v>
      </c>
      <c r="Q16" s="125">
        <v>0</v>
      </c>
      <c r="R16" s="113">
        <f t="shared" si="20"/>
        <v>8539.951861403797</v>
      </c>
      <c r="S16" s="113">
        <f t="shared" si="21"/>
        <v>8539.951861403797</v>
      </c>
      <c r="T16" s="128">
        <v>8539951.8614037968</v>
      </c>
      <c r="U16" s="128">
        <v>8539951.8614037968</v>
      </c>
      <c r="V16" s="131">
        <v>35369.5127389431</v>
      </c>
      <c r="W16" s="8"/>
      <c r="X16" s="8"/>
      <c r="Y16" s="8"/>
      <c r="Z16" s="8"/>
      <c r="AA16" s="125">
        <v>59.085609265458793</v>
      </c>
      <c r="AB16" s="113">
        <f t="shared" si="22"/>
        <v>3517.2900914441998</v>
      </c>
      <c r="AC16" s="113">
        <f t="shared" si="23"/>
        <v>8596.7065091227032</v>
      </c>
      <c r="AD16" s="128">
        <v>3517290.0914441999</v>
      </c>
      <c r="AE16" s="128">
        <v>8596706.5091227032</v>
      </c>
      <c r="AF16" s="131">
        <v>35526.049632549293</v>
      </c>
      <c r="AG16" s="12"/>
      <c r="AH16" s="12"/>
      <c r="AI16" s="12"/>
      <c r="AJ16" s="12"/>
      <c r="AK16" s="234"/>
      <c r="AL16" s="113">
        <f t="shared" si="24"/>
        <v>0</v>
      </c>
      <c r="AM16" s="113">
        <f t="shared" si="25"/>
        <v>0</v>
      </c>
      <c r="AN16" s="216"/>
      <c r="AO16" s="216"/>
      <c r="AP16" s="216"/>
      <c r="AQ16" s="10"/>
      <c r="AR16" s="10"/>
      <c r="AS16" s="10"/>
      <c r="AT16" s="10"/>
      <c r="AU16" s="125">
        <v>0</v>
      </c>
      <c r="AV16" s="113">
        <f t="shared" si="26"/>
        <v>8539.7515254201408</v>
      </c>
      <c r="AW16" s="113">
        <f t="shared" si="27"/>
        <v>8539.7515254201408</v>
      </c>
      <c r="AX16" s="128">
        <v>8539751.5254201405</v>
      </c>
      <c r="AY16" s="128">
        <v>8539751.5254201405</v>
      </c>
      <c r="AZ16" s="131">
        <v>35744.617473840714</v>
      </c>
      <c r="BA16" s="62"/>
      <c r="BB16" s="64"/>
      <c r="BC16" s="64"/>
      <c r="BD16" s="64"/>
      <c r="BE16" s="67"/>
      <c r="BF16" s="113">
        <f t="shared" si="28"/>
        <v>0</v>
      </c>
      <c r="BG16" s="113">
        <f t="shared" si="29"/>
        <v>0</v>
      </c>
      <c r="BH16" s="115"/>
      <c r="BI16" s="115"/>
      <c r="BJ16" s="115"/>
      <c r="BK16" s="18">
        <f t="shared" si="14"/>
        <v>0</v>
      </c>
    </row>
    <row r="17" spans="1:63" hidden="1" x14ac:dyDescent="0.25">
      <c r="A17" s="279"/>
      <c r="B17" s="274"/>
      <c r="C17" s="274"/>
      <c r="D17" s="95">
        <v>2</v>
      </c>
      <c r="E17" s="105">
        <v>0</v>
      </c>
      <c r="F17" s="113">
        <f t="shared" si="17"/>
        <v>9244.397812173469</v>
      </c>
      <c r="G17" s="113">
        <f t="shared" si="17"/>
        <v>9244.397812173469</v>
      </c>
      <c r="H17" s="127">
        <v>9244397.812173469</v>
      </c>
      <c r="I17" s="127">
        <v>9244397.812173469</v>
      </c>
      <c r="J17" s="127">
        <v>35682.945994615548</v>
      </c>
      <c r="K17" s="133">
        <v>0</v>
      </c>
      <c r="L17" s="113">
        <f t="shared" si="18"/>
        <v>6075.5419590442998</v>
      </c>
      <c r="M17" s="113">
        <f t="shared" si="19"/>
        <v>6075.5419590442998</v>
      </c>
      <c r="N17" s="134">
        <v>6075541.9590443</v>
      </c>
      <c r="O17" s="134">
        <v>6075541.9590443</v>
      </c>
      <c r="P17" s="137">
        <v>39750.175702810287</v>
      </c>
      <c r="Q17" s="123">
        <v>0</v>
      </c>
      <c r="R17" s="113">
        <f t="shared" si="20"/>
        <v>9244.1993335645966</v>
      </c>
      <c r="S17" s="113">
        <f t="shared" si="21"/>
        <v>9244.1993335645966</v>
      </c>
      <c r="T17" s="127">
        <v>9244199.3335645963</v>
      </c>
      <c r="U17" s="127">
        <v>9244199.3335645963</v>
      </c>
      <c r="V17" s="130">
        <v>35470.09385228157</v>
      </c>
      <c r="W17" s="8"/>
      <c r="X17" s="8"/>
      <c r="Y17" s="8"/>
      <c r="Z17" s="8"/>
      <c r="AA17" s="123">
        <v>55.719331697724563</v>
      </c>
      <c r="AB17" s="113">
        <f t="shared" si="22"/>
        <v>4206.9773344002524</v>
      </c>
      <c r="AC17" s="113">
        <f t="shared" si="23"/>
        <v>9500.7087645605152</v>
      </c>
      <c r="AD17" s="127">
        <v>4206977.3344002524</v>
      </c>
      <c r="AE17" s="127">
        <v>9500708.7645605151</v>
      </c>
      <c r="AF17" s="130">
        <v>35426.583652496338</v>
      </c>
      <c r="AG17" s="12"/>
      <c r="AH17" s="12"/>
      <c r="AI17" s="12"/>
      <c r="AJ17" s="12"/>
      <c r="AK17" s="234"/>
      <c r="AL17" s="113">
        <f t="shared" si="24"/>
        <v>0</v>
      </c>
      <c r="AM17" s="113">
        <f t="shared" si="25"/>
        <v>0</v>
      </c>
      <c r="AN17" s="216"/>
      <c r="AO17" s="216"/>
      <c r="AP17" s="216"/>
      <c r="AQ17" s="10"/>
      <c r="AR17" s="10"/>
      <c r="AS17" s="10"/>
      <c r="AT17" s="10"/>
      <c r="AU17" s="123">
        <v>0</v>
      </c>
      <c r="AV17" s="113">
        <f t="shared" si="26"/>
        <v>9252.1562875369855</v>
      </c>
      <c r="AW17" s="113">
        <f t="shared" si="27"/>
        <v>9252.1562875369855</v>
      </c>
      <c r="AX17" s="127">
        <v>9252156.2875369862</v>
      </c>
      <c r="AY17" s="127">
        <v>9252156.2875369862</v>
      </c>
      <c r="AZ17" s="130">
        <v>35674.090977907181</v>
      </c>
      <c r="BA17" s="61"/>
      <c r="BB17" s="63"/>
      <c r="BC17" s="63"/>
      <c r="BD17" s="63"/>
      <c r="BE17" s="133">
        <v>78.427887301526084</v>
      </c>
      <c r="BF17" s="113">
        <f t="shared" si="28"/>
        <v>3614.986730079675</v>
      </c>
      <c r="BG17" s="113">
        <f t="shared" si="29"/>
        <v>16757.685167922442</v>
      </c>
      <c r="BH17" s="134">
        <v>3614986.7300796751</v>
      </c>
      <c r="BI17" s="134">
        <v>16757685.167922441</v>
      </c>
      <c r="BJ17" s="137">
        <v>34969.81875920295</v>
      </c>
      <c r="BK17" s="18">
        <f t="shared" si="14"/>
        <v>0</v>
      </c>
    </row>
    <row r="18" spans="1:63" hidden="1" x14ac:dyDescent="0.25">
      <c r="A18" s="279"/>
      <c r="B18" s="274"/>
      <c r="C18" s="274"/>
      <c r="D18" s="95">
        <v>3</v>
      </c>
      <c r="E18" s="105">
        <v>0</v>
      </c>
      <c r="F18" s="113">
        <f t="shared" si="17"/>
        <v>8462.4309215078429</v>
      </c>
      <c r="G18" s="113">
        <f t="shared" si="17"/>
        <v>8462.4309215078429</v>
      </c>
      <c r="H18" s="128">
        <v>8462430.9215078428</v>
      </c>
      <c r="I18" s="128">
        <v>8462430.9215078428</v>
      </c>
      <c r="J18" s="128">
        <v>35790.746552228928</v>
      </c>
      <c r="K18" s="135">
        <v>0</v>
      </c>
      <c r="L18" s="113">
        <f t="shared" si="18"/>
        <v>5977.7578482413564</v>
      </c>
      <c r="M18" s="113">
        <f t="shared" si="19"/>
        <v>5977.7578482413564</v>
      </c>
      <c r="N18" s="136">
        <v>5977757.8482413562</v>
      </c>
      <c r="O18" s="136">
        <v>5977757.8482413562</v>
      </c>
      <c r="P18" s="138">
        <v>38921.414714574807</v>
      </c>
      <c r="Q18" s="125">
        <v>0</v>
      </c>
      <c r="R18" s="113">
        <f t="shared" si="20"/>
        <v>8462.0153865596185</v>
      </c>
      <c r="S18" s="113">
        <f t="shared" si="21"/>
        <v>8462.0153865596185</v>
      </c>
      <c r="T18" s="128">
        <v>8462015.3865596186</v>
      </c>
      <c r="U18" s="128">
        <v>8462015.3865596186</v>
      </c>
      <c r="V18" s="131">
        <v>35177.607469797127</v>
      </c>
      <c r="W18" s="8"/>
      <c r="X18" s="8"/>
      <c r="Y18" s="8"/>
      <c r="Z18" s="8"/>
      <c r="AA18" s="125">
        <v>56.664139215608131</v>
      </c>
      <c r="AB18" s="113">
        <f t="shared" si="22"/>
        <v>4016.6666247597223</v>
      </c>
      <c r="AC18" s="113">
        <f t="shared" si="23"/>
        <v>9268.6900688179994</v>
      </c>
      <c r="AD18" s="128">
        <v>4016666.624759722</v>
      </c>
      <c r="AE18" s="128">
        <v>9268690.0688179992</v>
      </c>
      <c r="AF18" s="131">
        <v>35388.210000753403</v>
      </c>
      <c r="AG18" s="12"/>
      <c r="AH18" s="12"/>
      <c r="AI18" s="12"/>
      <c r="AJ18" s="12"/>
      <c r="AK18" s="234"/>
      <c r="AL18" s="113">
        <f t="shared" si="24"/>
        <v>0</v>
      </c>
      <c r="AM18" s="113">
        <f t="shared" si="25"/>
        <v>0</v>
      </c>
      <c r="AN18" s="216"/>
      <c r="AO18" s="216"/>
      <c r="AP18" s="216"/>
      <c r="AQ18" s="10"/>
      <c r="AR18" s="10"/>
      <c r="AS18" s="10"/>
      <c r="AT18" s="10"/>
      <c r="AU18" s="125">
        <v>0</v>
      </c>
      <c r="AV18" s="113">
        <f t="shared" si="26"/>
        <v>8217.513222243686</v>
      </c>
      <c r="AW18" s="113">
        <f t="shared" si="27"/>
        <v>8217.513222243686</v>
      </c>
      <c r="AX18" s="128">
        <v>8217513.2222436853</v>
      </c>
      <c r="AY18" s="128">
        <v>8217513.2222436853</v>
      </c>
      <c r="AZ18" s="131">
        <v>35738.078325510032</v>
      </c>
      <c r="BA18" s="62"/>
      <c r="BB18" s="64"/>
      <c r="BC18" s="64"/>
      <c r="BD18" s="64"/>
      <c r="BE18" s="67"/>
      <c r="BF18" s="113">
        <f t="shared" si="28"/>
        <v>0</v>
      </c>
      <c r="BG18" s="113">
        <f t="shared" si="29"/>
        <v>0</v>
      </c>
      <c r="BH18" s="115"/>
      <c r="BI18" s="115"/>
      <c r="BJ18" s="115"/>
      <c r="BK18" s="18">
        <f t="shared" si="14"/>
        <v>0</v>
      </c>
    </row>
    <row r="19" spans="1:63" hidden="1" x14ac:dyDescent="0.25">
      <c r="A19" s="279"/>
      <c r="B19" s="274"/>
      <c r="C19" s="274"/>
      <c r="D19" s="95">
        <v>4</v>
      </c>
      <c r="E19" s="105">
        <v>0</v>
      </c>
      <c r="F19" s="113">
        <f t="shared" si="17"/>
        <v>8276.7165780571595</v>
      </c>
      <c r="G19" s="113">
        <f t="shared" si="17"/>
        <v>8276.7165780571595</v>
      </c>
      <c r="H19" s="127">
        <v>8276716.5780571597</v>
      </c>
      <c r="I19" s="127">
        <v>8276716.5780571597</v>
      </c>
      <c r="J19" s="127">
        <v>35756.234743118279</v>
      </c>
      <c r="K19" s="133">
        <v>0</v>
      </c>
      <c r="L19" s="113">
        <f t="shared" si="18"/>
        <v>5980.5124693407997</v>
      </c>
      <c r="M19" s="113">
        <f t="shared" si="19"/>
        <v>5980.5124693407997</v>
      </c>
      <c r="N19" s="134">
        <v>5980512.4693407994</v>
      </c>
      <c r="O19" s="134">
        <v>5980512.4693407994</v>
      </c>
      <c r="P19" s="137">
        <v>38434.741047143943</v>
      </c>
      <c r="Q19" s="123">
        <v>0</v>
      </c>
      <c r="R19" s="113">
        <f t="shared" si="20"/>
        <v>8574.9469223284195</v>
      </c>
      <c r="S19" s="113">
        <f t="shared" si="21"/>
        <v>8574.9469223284195</v>
      </c>
      <c r="T19" s="127">
        <v>8574946.92232842</v>
      </c>
      <c r="U19" s="127">
        <v>8574946.92232842</v>
      </c>
      <c r="V19" s="130">
        <v>35413.896848678589</v>
      </c>
      <c r="W19" s="8"/>
      <c r="X19" s="8"/>
      <c r="Y19" s="8"/>
      <c r="Z19" s="8"/>
      <c r="AA19" s="123">
        <v>59.250100528897285</v>
      </c>
      <c r="AB19" s="113">
        <f t="shared" si="22"/>
        <v>3560.3647571446672</v>
      </c>
      <c r="AC19" s="113">
        <f t="shared" si="23"/>
        <v>8737.112982743567</v>
      </c>
      <c r="AD19" s="127">
        <v>3560364.7571446672</v>
      </c>
      <c r="AE19" s="127">
        <v>8737112.9827435669</v>
      </c>
      <c r="AF19" s="130">
        <v>35545.622340679169</v>
      </c>
      <c r="AG19" s="12"/>
      <c r="AH19" s="12"/>
      <c r="AI19" s="12"/>
      <c r="AJ19" s="12"/>
      <c r="AK19" s="234"/>
      <c r="AL19" s="113">
        <f t="shared" si="24"/>
        <v>0</v>
      </c>
      <c r="AM19" s="113">
        <f t="shared" si="25"/>
        <v>0</v>
      </c>
      <c r="AN19" s="216"/>
      <c r="AO19" s="216"/>
      <c r="AP19" s="216"/>
      <c r="AQ19" s="10"/>
      <c r="AR19" s="10"/>
      <c r="AS19" s="10"/>
      <c r="AT19" s="10"/>
      <c r="AU19" s="123">
        <v>0</v>
      </c>
      <c r="AV19" s="113">
        <f t="shared" si="26"/>
        <v>8574.5459382177396</v>
      </c>
      <c r="AW19" s="113">
        <f t="shared" si="27"/>
        <v>8574.5459382177396</v>
      </c>
      <c r="AX19" s="127">
        <v>8574545.9382177405</v>
      </c>
      <c r="AY19" s="127">
        <v>8574545.9382177405</v>
      </c>
      <c r="AZ19" s="130">
        <v>35558.50116276741</v>
      </c>
      <c r="BA19" s="61"/>
      <c r="BB19" s="63"/>
      <c r="BC19" s="63"/>
      <c r="BD19" s="63"/>
      <c r="BE19" s="66"/>
      <c r="BF19" s="113">
        <f t="shared" si="28"/>
        <v>0</v>
      </c>
      <c r="BG19" s="113">
        <f t="shared" si="29"/>
        <v>0</v>
      </c>
      <c r="BH19" s="116"/>
      <c r="BI19" s="116"/>
      <c r="BJ19" s="116"/>
      <c r="BK19" s="18">
        <f t="shared" si="14"/>
        <v>0</v>
      </c>
    </row>
    <row r="20" spans="1:63" hidden="1" x14ac:dyDescent="0.25">
      <c r="A20" s="279"/>
      <c r="B20" s="274"/>
      <c r="C20" s="274"/>
      <c r="D20" s="95">
        <v>5</v>
      </c>
      <c r="E20" s="105">
        <v>0</v>
      </c>
      <c r="F20" s="113">
        <f t="shared" si="17"/>
        <v>8823.2498714397407</v>
      </c>
      <c r="G20" s="113">
        <f t="shared" si="17"/>
        <v>8823.2498714397407</v>
      </c>
      <c r="H20" s="128">
        <v>8823249.8714397401</v>
      </c>
      <c r="I20" s="128">
        <v>8823249.8714397401</v>
      </c>
      <c r="J20" s="128">
        <v>35758.628587961197</v>
      </c>
      <c r="K20" s="135">
        <v>0</v>
      </c>
      <c r="L20" s="113">
        <f t="shared" si="18"/>
        <v>5980.9393326148156</v>
      </c>
      <c r="M20" s="113">
        <f t="shared" si="19"/>
        <v>5980.9393326148156</v>
      </c>
      <c r="N20" s="136">
        <v>5980939.3326148158</v>
      </c>
      <c r="O20" s="136">
        <v>5980939.3326148158</v>
      </c>
      <c r="P20" s="136">
        <v>38484.97052192688</v>
      </c>
      <c r="Q20" s="125">
        <v>0</v>
      </c>
      <c r="R20" s="113">
        <f t="shared" si="20"/>
        <v>8517.6539978049823</v>
      </c>
      <c r="S20" s="113">
        <f t="shared" si="21"/>
        <v>8517.6539978049823</v>
      </c>
      <c r="T20" s="128">
        <v>8517653.9978049826</v>
      </c>
      <c r="U20" s="128">
        <v>8517653.9978049826</v>
      </c>
      <c r="V20" s="131">
        <v>35382.688542127609</v>
      </c>
      <c r="W20" s="8"/>
      <c r="X20" s="8"/>
      <c r="Y20" s="8"/>
      <c r="Z20" s="8"/>
      <c r="AA20" s="125">
        <v>58.253102335385861</v>
      </c>
      <c r="AB20" s="113">
        <f t="shared" si="22"/>
        <v>3600.3204348557192</v>
      </c>
      <c r="AC20" s="113">
        <f t="shared" si="23"/>
        <v>8624.1628390687674</v>
      </c>
      <c r="AD20" s="128">
        <v>3600320.4348557191</v>
      </c>
      <c r="AE20" s="128">
        <v>8624162.8390687667</v>
      </c>
      <c r="AF20" s="131">
        <v>35303.900692939758</v>
      </c>
      <c r="AG20" s="12"/>
      <c r="AH20" s="12"/>
      <c r="AI20" s="12"/>
      <c r="AJ20" s="12"/>
      <c r="AK20" s="123">
        <v>80.208169877874724</v>
      </c>
      <c r="AL20" s="113">
        <f t="shared" si="24"/>
        <v>3177.0488906666633</v>
      </c>
      <c r="AM20" s="113">
        <f t="shared" si="25"/>
        <v>16052.324979866531</v>
      </c>
      <c r="AN20" s="127">
        <v>3177048.8906666632</v>
      </c>
      <c r="AO20" s="127">
        <v>16052324.979866531</v>
      </c>
      <c r="AP20" s="130">
        <v>35316.631415128708</v>
      </c>
      <c r="AQ20" s="10"/>
      <c r="AR20" s="10"/>
      <c r="AS20" s="10"/>
      <c r="AT20" s="10"/>
      <c r="AU20" s="125">
        <v>0</v>
      </c>
      <c r="AV20" s="113">
        <f t="shared" si="26"/>
        <v>8516.299796046329</v>
      </c>
      <c r="AW20" s="113">
        <f t="shared" si="27"/>
        <v>8516.299796046329</v>
      </c>
      <c r="AX20" s="128">
        <v>8516299.7960463297</v>
      </c>
      <c r="AY20" s="128">
        <v>8516299.7960463297</v>
      </c>
      <c r="AZ20" s="131">
        <v>35811.479496479027</v>
      </c>
      <c r="BA20" s="62"/>
      <c r="BB20" s="64"/>
      <c r="BC20" s="64"/>
      <c r="BD20" s="64"/>
      <c r="BE20" s="31">
        <v>80.100983805651126</v>
      </c>
      <c r="BF20" s="113">
        <f t="shared" si="28"/>
        <v>3177.095281511286</v>
      </c>
      <c r="BG20" s="113">
        <f t="shared" si="29"/>
        <v>15966.09224537216</v>
      </c>
      <c r="BH20" s="129">
        <v>3177095.2815112858</v>
      </c>
      <c r="BI20" s="129">
        <v>15966092.245372159</v>
      </c>
      <c r="BJ20" s="129">
        <v>16340158.81422928</v>
      </c>
      <c r="BK20" s="18">
        <f t="shared" si="14"/>
        <v>0</v>
      </c>
    </row>
    <row r="21" spans="1:63" x14ac:dyDescent="0.25">
      <c r="A21" s="279"/>
      <c r="B21" s="274"/>
      <c r="C21" s="275"/>
      <c r="D21" s="95" t="s">
        <v>23</v>
      </c>
      <c r="E21" s="106">
        <f t="shared" ref="E21" si="33">IFERROR(AVERAGE(E16:E20),"")</f>
        <v>0</v>
      </c>
      <c r="F21" s="113">
        <f t="shared" si="17"/>
        <v>8669.4504475272624</v>
      </c>
      <c r="G21" s="113">
        <f t="shared" si="17"/>
        <v>8669.4504475272624</v>
      </c>
      <c r="H21" s="113">
        <f t="shared" ref="H21:BD21" si="34">IFERROR(AVERAGE(H16:H20),"")</f>
        <v>8669450.4475272633</v>
      </c>
      <c r="I21" s="113">
        <f t="shared" si="34"/>
        <v>8669450.4475272633</v>
      </c>
      <c r="J21" s="113">
        <f t="shared" si="34"/>
        <v>35729.761487150194</v>
      </c>
      <c r="K21" s="106">
        <f t="shared" si="34"/>
        <v>0</v>
      </c>
      <c r="L21" s="113">
        <f t="shared" si="18"/>
        <v>6004.1354019428791</v>
      </c>
      <c r="M21" s="113">
        <f t="shared" si="19"/>
        <v>6004.1354019428791</v>
      </c>
      <c r="N21" s="113">
        <f t="shared" si="34"/>
        <v>6004135.401942879</v>
      </c>
      <c r="O21" s="113">
        <f t="shared" si="34"/>
        <v>6004135.401942879</v>
      </c>
      <c r="P21" s="113">
        <f t="shared" si="34"/>
        <v>38379.847375774385</v>
      </c>
      <c r="Q21" s="106">
        <f t="shared" si="34"/>
        <v>0</v>
      </c>
      <c r="R21" s="113">
        <f t="shared" si="20"/>
        <v>8667.7535003322846</v>
      </c>
      <c r="S21" s="113">
        <f t="shared" si="21"/>
        <v>8667.7535003322846</v>
      </c>
      <c r="T21" s="113">
        <f t="shared" si="34"/>
        <v>8667753.5003322847</v>
      </c>
      <c r="U21" s="113">
        <f t="shared" si="34"/>
        <v>8667753.5003322847</v>
      </c>
      <c r="V21" s="113">
        <f t="shared" si="34"/>
        <v>35362.759890365603</v>
      </c>
      <c r="W21" s="82" t="str">
        <f t="shared" si="34"/>
        <v/>
      </c>
      <c r="X21" s="82" t="str">
        <f t="shared" si="34"/>
        <v/>
      </c>
      <c r="Y21" s="82" t="str">
        <f t="shared" si="34"/>
        <v/>
      </c>
      <c r="Z21" s="82" t="str">
        <f t="shared" si="34"/>
        <v/>
      </c>
      <c r="AA21" s="106">
        <f t="shared" si="34"/>
        <v>57.794456608614929</v>
      </c>
      <c r="AB21" s="113">
        <f t="shared" si="22"/>
        <v>3780.3238485209122</v>
      </c>
      <c r="AC21" s="113">
        <f t="shared" si="23"/>
        <v>8945.4762328627112</v>
      </c>
      <c r="AD21" s="113">
        <f t="shared" si="34"/>
        <v>3780323.8485209122</v>
      </c>
      <c r="AE21" s="113">
        <f t="shared" si="34"/>
        <v>8945476.232862711</v>
      </c>
      <c r="AF21" s="113">
        <f t="shared" si="34"/>
        <v>35438.073263883591</v>
      </c>
      <c r="AG21" s="82" t="str">
        <f t="shared" si="34"/>
        <v/>
      </c>
      <c r="AH21" s="82" t="str">
        <f t="shared" si="34"/>
        <v/>
      </c>
      <c r="AI21" s="82" t="str">
        <f t="shared" si="34"/>
        <v/>
      </c>
      <c r="AJ21" s="82" t="str">
        <f t="shared" si="34"/>
        <v/>
      </c>
      <c r="AK21" s="106">
        <f t="shared" si="34"/>
        <v>80.208169877874724</v>
      </c>
      <c r="AL21" s="113">
        <f t="shared" si="24"/>
        <v>3177.0488906666633</v>
      </c>
      <c r="AM21" s="113">
        <f t="shared" si="25"/>
        <v>16052.324979866531</v>
      </c>
      <c r="AN21" s="113">
        <f t="shared" si="34"/>
        <v>3177048.8906666632</v>
      </c>
      <c r="AO21" s="113">
        <f t="shared" si="34"/>
        <v>16052324.979866531</v>
      </c>
      <c r="AP21" s="113">
        <f t="shared" si="34"/>
        <v>35316.631415128708</v>
      </c>
      <c r="AQ21" s="82" t="str">
        <f t="shared" si="34"/>
        <v/>
      </c>
      <c r="AR21" s="82" t="str">
        <f t="shared" si="34"/>
        <v/>
      </c>
      <c r="AS21" s="82" t="str">
        <f t="shared" si="34"/>
        <v/>
      </c>
      <c r="AT21" s="82" t="str">
        <f t="shared" si="34"/>
        <v/>
      </c>
      <c r="AU21" s="106">
        <f t="shared" si="34"/>
        <v>0</v>
      </c>
      <c r="AV21" s="113">
        <f t="shared" si="26"/>
        <v>8620.0533538929758</v>
      </c>
      <c r="AW21" s="113">
        <f t="shared" si="27"/>
        <v>8620.0533538929758</v>
      </c>
      <c r="AX21" s="113">
        <f t="shared" si="34"/>
        <v>8620053.3538929764</v>
      </c>
      <c r="AY21" s="113">
        <f t="shared" si="34"/>
        <v>8620053.3538929764</v>
      </c>
      <c r="AZ21" s="113">
        <f t="shared" si="34"/>
        <v>35705.353487300876</v>
      </c>
      <c r="BA21" s="82" t="str">
        <f t="shared" si="34"/>
        <v/>
      </c>
      <c r="BB21" s="82" t="str">
        <f t="shared" si="34"/>
        <v/>
      </c>
      <c r="BC21" s="82" t="str">
        <f t="shared" si="34"/>
        <v/>
      </c>
      <c r="BD21" s="82" t="str">
        <f t="shared" si="34"/>
        <v/>
      </c>
      <c r="BE21" s="106">
        <f t="shared" ref="BE21:BJ21" si="35">IFERROR(AVERAGE(BE16:BE20),"")</f>
        <v>79.264435553588612</v>
      </c>
      <c r="BF21" s="113">
        <f t="shared" si="28"/>
        <v>3396.0410057954805</v>
      </c>
      <c r="BG21" s="113">
        <f t="shared" si="29"/>
        <v>16361.8887066473</v>
      </c>
      <c r="BH21" s="113">
        <f t="shared" si="35"/>
        <v>3396041.0057954807</v>
      </c>
      <c r="BI21" s="113">
        <f t="shared" si="35"/>
        <v>16361888.706647299</v>
      </c>
      <c r="BJ21" s="113">
        <f t="shared" si="35"/>
        <v>8187564.3164942414</v>
      </c>
      <c r="BK21" s="18">
        <f t="shared" si="14"/>
        <v>0</v>
      </c>
    </row>
    <row r="22" spans="1:63" hidden="1" x14ac:dyDescent="0.25">
      <c r="A22" s="279"/>
      <c r="B22" s="274"/>
      <c r="C22" s="273">
        <v>20</v>
      </c>
      <c r="D22" s="95">
        <v>1</v>
      </c>
      <c r="E22" s="105">
        <v>3.9824259624996783</v>
      </c>
      <c r="F22" s="113">
        <f t="shared" si="17"/>
        <v>21280.284477697351</v>
      </c>
      <c r="G22" s="113">
        <f t="shared" si="17"/>
        <v>22162.905792002399</v>
      </c>
      <c r="H22" s="127">
        <v>21280284.47769735</v>
      </c>
      <c r="I22" s="127">
        <v>22162905.792002399</v>
      </c>
      <c r="J22" s="127">
        <v>35528.192760944366</v>
      </c>
      <c r="K22" s="133">
        <v>0</v>
      </c>
      <c r="L22" s="113">
        <f t="shared" si="18"/>
        <v>12133.211379560451</v>
      </c>
      <c r="M22" s="113">
        <f t="shared" si="19"/>
        <v>12133.211379560451</v>
      </c>
      <c r="N22" s="134">
        <v>12133211.37956045</v>
      </c>
      <c r="O22" s="134">
        <v>12133211.37956045</v>
      </c>
      <c r="P22" s="137">
        <v>39399.812249422073</v>
      </c>
      <c r="Q22" s="123">
        <v>4.9237361759949163</v>
      </c>
      <c r="R22" s="113">
        <f t="shared" si="20"/>
        <v>21280.567555537749</v>
      </c>
      <c r="S22" s="113">
        <f t="shared" si="21"/>
        <v>22382.629164867099</v>
      </c>
      <c r="T22" s="127">
        <v>21280567.555537749</v>
      </c>
      <c r="U22" s="127">
        <v>22382629.164867099</v>
      </c>
      <c r="V22" s="130">
        <v>35315.163060903549</v>
      </c>
      <c r="W22" s="8"/>
      <c r="X22" s="8"/>
      <c r="Y22" s="8"/>
      <c r="Z22" s="8"/>
      <c r="AA22" s="123">
        <v>54.201063131662288</v>
      </c>
      <c r="AB22" s="113">
        <f t="shared" si="22"/>
        <v>10526.69668059484</v>
      </c>
      <c r="AC22" s="113">
        <f t="shared" si="23"/>
        <v>22984.587417076669</v>
      </c>
      <c r="AD22" s="127">
        <v>10526696.680594839</v>
      </c>
      <c r="AE22" s="127">
        <v>22984587.41707667</v>
      </c>
      <c r="AF22" s="130">
        <v>35652.970531225197</v>
      </c>
      <c r="AG22" s="12"/>
      <c r="AH22" s="12"/>
      <c r="AI22" s="12"/>
      <c r="AJ22" s="12"/>
      <c r="AK22" s="234"/>
      <c r="AL22" s="113">
        <f t="shared" si="24"/>
        <v>0</v>
      </c>
      <c r="AM22" s="113">
        <f t="shared" si="25"/>
        <v>0</v>
      </c>
      <c r="AN22" s="216"/>
      <c r="AO22" s="216"/>
      <c r="AP22" s="216"/>
      <c r="AQ22" s="10"/>
      <c r="AR22" s="10"/>
      <c r="AS22" s="10"/>
      <c r="AT22" s="10"/>
      <c r="AU22" s="123">
        <v>4.1162063912763465</v>
      </c>
      <c r="AV22" s="113">
        <f t="shared" si="26"/>
        <v>21280.23930391949</v>
      </c>
      <c r="AW22" s="113">
        <f t="shared" si="27"/>
        <v>22193.781141741751</v>
      </c>
      <c r="AX22" s="127">
        <v>21280239.30391949</v>
      </c>
      <c r="AY22" s="127">
        <v>22193781.141741749</v>
      </c>
      <c r="AZ22" s="130">
        <v>35600.041565656669</v>
      </c>
      <c r="BA22" s="61"/>
      <c r="BB22" s="63"/>
      <c r="BC22" s="63"/>
      <c r="BD22" s="63"/>
      <c r="BE22" s="66"/>
      <c r="BF22" s="113">
        <f t="shared" si="28"/>
        <v>0</v>
      </c>
      <c r="BG22" s="113">
        <f t="shared" si="29"/>
        <v>0</v>
      </c>
      <c r="BH22" s="116"/>
      <c r="BI22" s="116"/>
      <c r="BJ22" s="116"/>
      <c r="BK22" s="18">
        <f t="shared" si="14"/>
        <v>0</v>
      </c>
    </row>
    <row r="23" spans="1:63" hidden="1" x14ac:dyDescent="0.25">
      <c r="A23" s="279"/>
      <c r="B23" s="274"/>
      <c r="C23" s="274"/>
      <c r="D23" s="95">
        <v>2</v>
      </c>
      <c r="E23" s="105">
        <v>0</v>
      </c>
      <c r="F23" s="113">
        <f t="shared" si="17"/>
        <v>22721.182506178142</v>
      </c>
      <c r="G23" s="113">
        <f t="shared" si="17"/>
        <v>22721.182506178142</v>
      </c>
      <c r="H23" s="128">
        <v>22721182.506178141</v>
      </c>
      <c r="I23" s="128">
        <v>22721182.506178141</v>
      </c>
      <c r="J23" s="128">
        <v>35274.442491531379</v>
      </c>
      <c r="K23" s="135">
        <v>0</v>
      </c>
      <c r="L23" s="113">
        <f t="shared" si="18"/>
        <v>12683.037064109949</v>
      </c>
      <c r="M23" s="113">
        <f t="shared" si="19"/>
        <v>12683.037064109949</v>
      </c>
      <c r="N23" s="136">
        <v>12683037.064109949</v>
      </c>
      <c r="O23" s="136">
        <v>12683037.064109949</v>
      </c>
      <c r="P23" s="138">
        <v>40721.412427663803</v>
      </c>
      <c r="Q23" s="125">
        <v>0</v>
      </c>
      <c r="R23" s="113">
        <f t="shared" si="20"/>
        <v>22819.198977280361</v>
      </c>
      <c r="S23" s="113">
        <f t="shared" si="21"/>
        <v>22819.198977280361</v>
      </c>
      <c r="T23" s="128">
        <v>22819198.97728036</v>
      </c>
      <c r="U23" s="128">
        <v>22819198.97728036</v>
      </c>
      <c r="V23" s="131">
        <v>35464.154861927032</v>
      </c>
      <c r="W23" s="8"/>
      <c r="X23" s="8"/>
      <c r="Y23" s="8"/>
      <c r="Z23" s="8"/>
      <c r="AA23" s="125">
        <v>77.082225651350171</v>
      </c>
      <c r="AB23" s="113">
        <f t="shared" si="22"/>
        <v>10994.239495836289</v>
      </c>
      <c r="AC23" s="113">
        <f t="shared" si="23"/>
        <v>47972.544491363311</v>
      </c>
      <c r="AD23" s="128">
        <v>10994239.49583629</v>
      </c>
      <c r="AE23" s="128">
        <v>47972544.491363309</v>
      </c>
      <c r="AF23" s="131">
        <v>35698.257021427147</v>
      </c>
      <c r="AG23" s="12"/>
      <c r="AH23" s="12"/>
      <c r="AI23" s="12"/>
      <c r="AJ23" s="12"/>
      <c r="AK23" s="234"/>
      <c r="AL23" s="113">
        <f t="shared" si="24"/>
        <v>0</v>
      </c>
      <c r="AM23" s="113">
        <f t="shared" si="25"/>
        <v>0</v>
      </c>
      <c r="AN23" s="216"/>
      <c r="AO23" s="216"/>
      <c r="AP23" s="216"/>
      <c r="AQ23" s="10"/>
      <c r="AR23" s="10"/>
      <c r="AS23" s="10"/>
      <c r="AT23" s="10"/>
      <c r="AU23" s="125">
        <v>0</v>
      </c>
      <c r="AV23" s="113">
        <f t="shared" si="26"/>
        <v>22689.028655470302</v>
      </c>
      <c r="AW23" s="113">
        <f t="shared" si="27"/>
        <v>22689.028655470302</v>
      </c>
      <c r="AX23" s="128">
        <v>22689028.6554703</v>
      </c>
      <c r="AY23" s="128">
        <v>22689028.6554703</v>
      </c>
      <c r="AZ23" s="131">
        <v>35494.42503118515</v>
      </c>
      <c r="BA23" s="62"/>
      <c r="BB23" s="64"/>
      <c r="BC23" s="64"/>
      <c r="BD23" s="64"/>
      <c r="BE23" s="67"/>
      <c r="BF23" s="113">
        <f t="shared" si="28"/>
        <v>0</v>
      </c>
      <c r="BG23" s="113">
        <f t="shared" si="29"/>
        <v>0</v>
      </c>
      <c r="BH23" s="115"/>
      <c r="BI23" s="115"/>
      <c r="BJ23" s="115"/>
      <c r="BK23" s="18">
        <f t="shared" si="14"/>
        <v>0</v>
      </c>
    </row>
    <row r="24" spans="1:63" hidden="1" x14ac:dyDescent="0.25">
      <c r="A24" s="279"/>
      <c r="B24" s="274"/>
      <c r="C24" s="274"/>
      <c r="D24" s="95">
        <v>3</v>
      </c>
      <c r="E24" s="105">
        <v>1.6230166372186301</v>
      </c>
      <c r="F24" s="113">
        <f t="shared" si="17"/>
        <v>84123.543194227095</v>
      </c>
      <c r="G24" s="113">
        <f t="shared" si="17"/>
        <v>85511.407565738875</v>
      </c>
      <c r="H24" s="127">
        <v>84123543.194227099</v>
      </c>
      <c r="I24" s="127">
        <v>85511407.565738872</v>
      </c>
      <c r="J24" s="127">
        <v>35031.867470979691</v>
      </c>
      <c r="K24" s="133">
        <v>1.3156497996320644</v>
      </c>
      <c r="L24" s="113">
        <f t="shared" si="18"/>
        <v>84123.543194226979</v>
      </c>
      <c r="M24" s="113">
        <f t="shared" si="19"/>
        <v>85245.069784036881</v>
      </c>
      <c r="N24" s="134">
        <v>84123543.19422698</v>
      </c>
      <c r="O24" s="134">
        <v>85245069.784036875</v>
      </c>
      <c r="P24" s="134">
        <v>37876.854677915573</v>
      </c>
      <c r="Q24" s="125">
        <v>1.8906525896963087</v>
      </c>
      <c r="R24" s="113">
        <f t="shared" si="20"/>
        <v>84123.54319422711</v>
      </c>
      <c r="S24" s="113">
        <f t="shared" si="21"/>
        <v>85744.677153353739</v>
      </c>
      <c r="T24" s="128">
        <v>84123543.194227114</v>
      </c>
      <c r="U24" s="128">
        <v>85744677.153353736</v>
      </c>
      <c r="V24" s="128">
        <v>34956.684527873993</v>
      </c>
      <c r="W24" s="8"/>
      <c r="X24" s="8"/>
      <c r="Y24" s="8"/>
      <c r="Z24" s="8"/>
      <c r="AA24" s="123">
        <v>67.564103082112368</v>
      </c>
      <c r="AB24" s="113">
        <f t="shared" si="22"/>
        <v>39601.329572270086</v>
      </c>
      <c r="AC24" s="113">
        <f t="shared" si="23"/>
        <v>122091.05754812931</v>
      </c>
      <c r="AD24" s="127">
        <v>39601329.572270088</v>
      </c>
      <c r="AE24" s="127">
        <v>122091057.54812931</v>
      </c>
      <c r="AF24" s="130">
        <v>34907.056765556328</v>
      </c>
      <c r="AG24" s="12"/>
      <c r="AH24" s="12"/>
      <c r="AI24" s="12"/>
      <c r="AJ24" s="12"/>
      <c r="AK24" s="234"/>
      <c r="AL24" s="113">
        <f t="shared" si="24"/>
        <v>0</v>
      </c>
      <c r="AM24" s="113">
        <f t="shared" si="25"/>
        <v>0</v>
      </c>
      <c r="AN24" s="216"/>
      <c r="AO24" s="216"/>
      <c r="AP24" s="216"/>
      <c r="AQ24" s="10"/>
      <c r="AR24" s="10"/>
      <c r="AS24" s="10"/>
      <c r="AT24" s="10"/>
      <c r="AU24" s="123">
        <v>1.4868139449722777</v>
      </c>
      <c r="AV24" s="113">
        <f t="shared" si="26"/>
        <v>84123.543194227095</v>
      </c>
      <c r="AW24" s="113">
        <f t="shared" si="27"/>
        <v>85393.180916143727</v>
      </c>
      <c r="AX24" s="127">
        <v>84123543.194227099</v>
      </c>
      <c r="AY24" s="127">
        <v>85393180.91614373</v>
      </c>
      <c r="AZ24" s="130">
        <v>34833.799397945397</v>
      </c>
      <c r="BA24" s="61"/>
      <c r="BB24" s="63"/>
      <c r="BC24" s="63"/>
      <c r="BD24" s="63"/>
      <c r="BE24" s="66"/>
      <c r="BF24" s="113">
        <f t="shared" si="28"/>
        <v>0</v>
      </c>
      <c r="BG24" s="113">
        <f t="shared" si="29"/>
        <v>0</v>
      </c>
      <c r="BH24" s="116"/>
      <c r="BI24" s="116"/>
      <c r="BJ24" s="116"/>
      <c r="BK24" s="18">
        <f t="shared" si="14"/>
        <v>1.3156497996320644</v>
      </c>
    </row>
    <row r="25" spans="1:63" hidden="1" x14ac:dyDescent="0.25">
      <c r="A25" s="279"/>
      <c r="B25" s="274"/>
      <c r="C25" s="274"/>
      <c r="D25" s="95">
        <v>4</v>
      </c>
      <c r="E25" s="105">
        <v>4.4192623016723491</v>
      </c>
      <c r="F25" s="113">
        <f t="shared" si="17"/>
        <v>21783.33971083277</v>
      </c>
      <c r="G25" s="113">
        <f t="shared" si="17"/>
        <v>22790.51222599416</v>
      </c>
      <c r="H25" s="128">
        <v>21783339.710832771</v>
      </c>
      <c r="I25" s="128">
        <v>22790512.225994159</v>
      </c>
      <c r="J25" s="128">
        <v>35386.762797355652</v>
      </c>
      <c r="K25" s="135">
        <v>0</v>
      </c>
      <c r="L25" s="113">
        <f t="shared" si="18"/>
        <v>12685.405617515969</v>
      </c>
      <c r="M25" s="113">
        <f t="shared" si="19"/>
        <v>12685.405617515969</v>
      </c>
      <c r="N25" s="136">
        <v>12685405.61751597</v>
      </c>
      <c r="O25" s="136">
        <v>12685405.61751597</v>
      </c>
      <c r="P25" s="136">
        <v>39981.967556238182</v>
      </c>
      <c r="Q25" s="123">
        <v>5.3543183861889085</v>
      </c>
      <c r="R25" s="113">
        <f t="shared" si="20"/>
        <v>21782.497774490159</v>
      </c>
      <c r="S25" s="113">
        <f t="shared" si="21"/>
        <v>23014.782505736181</v>
      </c>
      <c r="T25" s="127">
        <v>21782497.774490159</v>
      </c>
      <c r="U25" s="127">
        <v>23014782.50573618</v>
      </c>
      <c r="V25" s="127">
        <v>34997.904683828347</v>
      </c>
      <c r="W25" s="8"/>
      <c r="X25" s="8"/>
      <c r="Y25" s="8"/>
      <c r="Z25" s="8"/>
      <c r="AA25" s="135">
        <v>72.715149541038897</v>
      </c>
      <c r="AB25" s="113">
        <f t="shared" si="22"/>
        <v>10030.185009314051</v>
      </c>
      <c r="AC25" s="113">
        <f t="shared" si="23"/>
        <v>36761.004149171946</v>
      </c>
      <c r="AD25" s="136">
        <v>10030185.009314051</v>
      </c>
      <c r="AE25" s="136">
        <v>36761004.149171948</v>
      </c>
      <c r="AF25" s="138">
        <v>35607.923159122467</v>
      </c>
      <c r="AG25" s="12"/>
      <c r="AH25" s="12"/>
      <c r="AI25" s="12"/>
      <c r="AJ25" s="12"/>
      <c r="AK25" s="234"/>
      <c r="AL25" s="113">
        <f t="shared" si="24"/>
        <v>0</v>
      </c>
      <c r="AM25" s="113">
        <f t="shared" si="25"/>
        <v>0</v>
      </c>
      <c r="AN25" s="216"/>
      <c r="AO25" s="216"/>
      <c r="AP25" s="216"/>
      <c r="AQ25" s="10"/>
      <c r="AR25" s="10"/>
      <c r="AS25" s="10"/>
      <c r="AT25" s="10"/>
      <c r="AU25" s="125">
        <v>4.2605120803679162</v>
      </c>
      <c r="AV25" s="113">
        <f t="shared" si="26"/>
        <v>21618.275475605322</v>
      </c>
      <c r="AW25" s="113">
        <f t="shared" si="27"/>
        <v>22580.3124137792</v>
      </c>
      <c r="AX25" s="128">
        <v>21618275.47560532</v>
      </c>
      <c r="AY25" s="128">
        <v>22580312.413779199</v>
      </c>
      <c r="AZ25" s="131">
        <v>35387.486948490143</v>
      </c>
      <c r="BA25" s="62"/>
      <c r="BB25" s="64"/>
      <c r="BC25" s="64"/>
      <c r="BD25" s="64"/>
      <c r="BE25" s="67"/>
      <c r="BF25" s="113">
        <f t="shared" si="28"/>
        <v>0</v>
      </c>
      <c r="BG25" s="113">
        <f t="shared" si="29"/>
        <v>0</v>
      </c>
      <c r="BH25" s="115"/>
      <c r="BI25" s="115"/>
      <c r="BJ25" s="115"/>
      <c r="BK25" s="18">
        <f t="shared" si="14"/>
        <v>0</v>
      </c>
    </row>
    <row r="26" spans="1:63" hidden="1" x14ac:dyDescent="0.25">
      <c r="A26" s="279"/>
      <c r="B26" s="274"/>
      <c r="C26" s="274"/>
      <c r="D26" s="95">
        <v>5</v>
      </c>
      <c r="E26" s="105">
        <v>2.111148620081329</v>
      </c>
      <c r="F26" s="113">
        <f t="shared" si="17"/>
        <v>21431.427806400709</v>
      </c>
      <c r="G26" s="113">
        <f t="shared" si="17"/>
        <v>21893.63497914865</v>
      </c>
      <c r="H26" s="127">
        <v>21431427.806400709</v>
      </c>
      <c r="I26" s="127">
        <v>21893634.979148649</v>
      </c>
      <c r="J26" s="127">
        <v>35593.347498416901</v>
      </c>
      <c r="K26" s="133">
        <v>0</v>
      </c>
      <c r="L26" s="113">
        <f t="shared" si="18"/>
        <v>14875.545426421071</v>
      </c>
      <c r="M26" s="113">
        <f t="shared" si="19"/>
        <v>14875.545426421071</v>
      </c>
      <c r="N26" s="134">
        <v>14875545.42642107</v>
      </c>
      <c r="O26" s="134">
        <v>14875545.42642107</v>
      </c>
      <c r="P26" s="137">
        <v>37923.790337324142</v>
      </c>
      <c r="Q26" s="132">
        <v>2.836789743648648</v>
      </c>
      <c r="R26" s="113">
        <f t="shared" si="20"/>
        <v>21431.876111093628</v>
      </c>
      <c r="S26" s="113">
        <f t="shared" si="21"/>
        <v>22057.60395786498</v>
      </c>
      <c r="T26" s="129">
        <v>21431876.111093629</v>
      </c>
      <c r="U26" s="129">
        <v>22057603.957864981</v>
      </c>
      <c r="V26" s="129">
        <v>35620.333077430732</v>
      </c>
      <c r="W26" s="8"/>
      <c r="X26" s="8"/>
      <c r="Y26" s="8"/>
      <c r="Z26" s="8"/>
      <c r="AA26" s="125">
        <v>56.201182838105957</v>
      </c>
      <c r="AB26" s="113">
        <f t="shared" si="22"/>
        <v>10701.72206787108</v>
      </c>
      <c r="AC26" s="113">
        <f t="shared" si="23"/>
        <v>24433.815251937489</v>
      </c>
      <c r="AD26" s="128">
        <v>10701722.067871081</v>
      </c>
      <c r="AE26" s="128">
        <v>24433815.25193749</v>
      </c>
      <c r="AF26" s="131">
        <v>35719.889516830437</v>
      </c>
      <c r="AG26" s="12"/>
      <c r="AH26" s="12"/>
      <c r="AI26" s="12"/>
      <c r="AJ26" s="12"/>
      <c r="AK26" s="234"/>
      <c r="AL26" s="113">
        <f t="shared" si="24"/>
        <v>0</v>
      </c>
      <c r="AM26" s="113">
        <f t="shared" si="25"/>
        <v>0</v>
      </c>
      <c r="AN26" s="216"/>
      <c r="AO26" s="216"/>
      <c r="AP26" s="216"/>
      <c r="AQ26" s="10"/>
      <c r="AR26" s="10"/>
      <c r="AS26" s="10"/>
      <c r="AT26" s="10"/>
      <c r="AU26" s="123">
        <v>2.842818536178382</v>
      </c>
      <c r="AV26" s="113">
        <f t="shared" si="26"/>
        <v>21431.877707283031</v>
      </c>
      <c r="AW26" s="113">
        <f t="shared" si="27"/>
        <v>22058.97431808848</v>
      </c>
      <c r="AX26" s="127">
        <v>21431877.707283031</v>
      </c>
      <c r="AY26" s="127">
        <v>22058974.318088479</v>
      </c>
      <c r="AZ26" s="130">
        <v>35589.848537683487</v>
      </c>
      <c r="BA26" s="61"/>
      <c r="BB26" s="63"/>
      <c r="BC26" s="63"/>
      <c r="BD26" s="63"/>
      <c r="BE26" s="66"/>
      <c r="BF26" s="113">
        <f t="shared" si="28"/>
        <v>0</v>
      </c>
      <c r="BG26" s="113">
        <f t="shared" si="29"/>
        <v>0</v>
      </c>
      <c r="BH26" s="116"/>
      <c r="BI26" s="116"/>
      <c r="BJ26" s="116"/>
      <c r="BK26" s="18">
        <f t="shared" si="14"/>
        <v>0</v>
      </c>
    </row>
    <row r="27" spans="1:63" x14ac:dyDescent="0.25">
      <c r="A27" s="279"/>
      <c r="B27" s="275"/>
      <c r="C27" s="275"/>
      <c r="D27" s="95" t="s">
        <v>23</v>
      </c>
      <c r="E27" s="106">
        <f t="shared" ref="E27" si="36">IFERROR(AVERAGE(E22:E26),"")</f>
        <v>2.4271707042943973</v>
      </c>
      <c r="F27" s="113">
        <f t="shared" si="17"/>
        <v>34267.955539067218</v>
      </c>
      <c r="G27" s="113">
        <f t="shared" si="17"/>
        <v>35015.928613812444</v>
      </c>
      <c r="H27" s="113">
        <f t="shared" ref="H27:BD27" si="37">IFERROR(AVERAGE(H22:H26),"")</f>
        <v>34267955.539067216</v>
      </c>
      <c r="I27" s="113">
        <f t="shared" si="37"/>
        <v>35015928.613812447</v>
      </c>
      <c r="J27" s="113">
        <f t="shared" si="37"/>
        <v>35362.922603845596</v>
      </c>
      <c r="K27" s="106">
        <f t="shared" si="37"/>
        <v>0.26312995992641286</v>
      </c>
      <c r="L27" s="113">
        <f t="shared" si="18"/>
        <v>27300.14853636688</v>
      </c>
      <c r="M27" s="113">
        <f t="shared" si="19"/>
        <v>27524.453854328858</v>
      </c>
      <c r="N27" s="113">
        <f t="shared" si="37"/>
        <v>27300148.53636688</v>
      </c>
      <c r="O27" s="113">
        <f t="shared" si="37"/>
        <v>27524453.85432886</v>
      </c>
      <c r="P27" s="113">
        <f t="shared" si="37"/>
        <v>39180.767449712752</v>
      </c>
      <c r="Q27" s="106">
        <f t="shared" si="37"/>
        <v>3.0010993791057565</v>
      </c>
      <c r="R27" s="113">
        <f t="shared" si="20"/>
        <v>34287.536722525809</v>
      </c>
      <c r="S27" s="113">
        <f t="shared" si="21"/>
        <v>35203.778351820467</v>
      </c>
      <c r="T27" s="113">
        <f t="shared" si="37"/>
        <v>34287536.722525805</v>
      </c>
      <c r="U27" s="113">
        <f t="shared" si="37"/>
        <v>35203778.351820469</v>
      </c>
      <c r="V27" s="113">
        <f t="shared" si="37"/>
        <v>35270.848042392732</v>
      </c>
      <c r="W27" s="82" t="str">
        <f t="shared" si="37"/>
        <v/>
      </c>
      <c r="X27" s="82" t="str">
        <f t="shared" si="37"/>
        <v/>
      </c>
      <c r="Y27" s="82" t="str">
        <f t="shared" si="37"/>
        <v/>
      </c>
      <c r="Z27" s="82" t="str">
        <f t="shared" si="37"/>
        <v/>
      </c>
      <c r="AA27" s="106">
        <f t="shared" si="37"/>
        <v>65.552744848853948</v>
      </c>
      <c r="AB27" s="113">
        <f t="shared" si="22"/>
        <v>16370.834565177267</v>
      </c>
      <c r="AC27" s="113">
        <f t="shared" si="23"/>
        <v>50848.601771535737</v>
      </c>
      <c r="AD27" s="113">
        <f t="shared" si="37"/>
        <v>16370834.565177267</v>
      </c>
      <c r="AE27" s="113">
        <f t="shared" si="37"/>
        <v>50848601.771535739</v>
      </c>
      <c r="AF27" s="113">
        <f t="shared" si="37"/>
        <v>35517.219398832312</v>
      </c>
      <c r="AG27" s="82" t="str">
        <f t="shared" si="37"/>
        <v/>
      </c>
      <c r="AH27" s="82" t="str">
        <f t="shared" si="37"/>
        <v/>
      </c>
      <c r="AI27" s="82" t="str">
        <f t="shared" si="37"/>
        <v/>
      </c>
      <c r="AJ27" s="82" t="str">
        <f t="shared" si="37"/>
        <v/>
      </c>
      <c r="AK27" s="106" t="str">
        <f t="shared" si="37"/>
        <v/>
      </c>
      <c r="AL27" s="113" t="str">
        <f t="shared" si="24"/>
        <v/>
      </c>
      <c r="AM27" s="113" t="str">
        <f t="shared" si="25"/>
        <v/>
      </c>
      <c r="AN27" s="113" t="str">
        <f t="shared" si="37"/>
        <v/>
      </c>
      <c r="AO27" s="113" t="str">
        <f t="shared" si="37"/>
        <v/>
      </c>
      <c r="AP27" s="113" t="str">
        <f t="shared" si="37"/>
        <v/>
      </c>
      <c r="AQ27" s="82" t="str">
        <f t="shared" si="37"/>
        <v/>
      </c>
      <c r="AR27" s="82" t="str">
        <f t="shared" si="37"/>
        <v/>
      </c>
      <c r="AS27" s="82" t="str">
        <f t="shared" si="37"/>
        <v/>
      </c>
      <c r="AT27" s="82" t="str">
        <f t="shared" si="37"/>
        <v/>
      </c>
      <c r="AU27" s="106">
        <f t="shared" si="37"/>
        <v>2.5412701905589841</v>
      </c>
      <c r="AV27" s="113">
        <f t="shared" si="26"/>
        <v>34228.592867301049</v>
      </c>
      <c r="AW27" s="113">
        <f t="shared" si="27"/>
        <v>34983.055489044687</v>
      </c>
      <c r="AX27" s="113">
        <f t="shared" si="37"/>
        <v>34228592.867301047</v>
      </c>
      <c r="AY27" s="113">
        <f t="shared" si="37"/>
        <v>34983055.489044689</v>
      </c>
      <c r="AZ27" s="113">
        <f t="shared" si="37"/>
        <v>35381.120296192166</v>
      </c>
      <c r="BA27" s="82" t="str">
        <f t="shared" si="37"/>
        <v/>
      </c>
      <c r="BB27" s="82" t="str">
        <f t="shared" si="37"/>
        <v/>
      </c>
      <c r="BC27" s="82" t="str">
        <f t="shared" si="37"/>
        <v/>
      </c>
      <c r="BD27" s="82" t="str">
        <f t="shared" si="37"/>
        <v/>
      </c>
      <c r="BE27" s="106" t="str">
        <f t="shared" ref="BE27:BJ27" si="38">IFERROR(AVERAGE(BE22:BE26),"")</f>
        <v/>
      </c>
      <c r="BF27" s="113" t="str">
        <f t="shared" si="28"/>
        <v/>
      </c>
      <c r="BG27" s="113" t="str">
        <f t="shared" si="29"/>
        <v/>
      </c>
      <c r="BH27" s="113" t="str">
        <f t="shared" si="38"/>
        <v/>
      </c>
      <c r="BI27" s="113" t="str">
        <f t="shared" si="38"/>
        <v/>
      </c>
      <c r="BJ27" s="113" t="str">
        <f t="shared" si="38"/>
        <v/>
      </c>
      <c r="BK27" s="18">
        <f t="shared" si="14"/>
        <v>0.26312995992641286</v>
      </c>
    </row>
    <row r="28" spans="1:63" hidden="1" x14ac:dyDescent="0.25">
      <c r="A28" s="279"/>
      <c r="B28" s="273">
        <v>10</v>
      </c>
      <c r="C28" s="273">
        <v>5</v>
      </c>
      <c r="D28" s="95">
        <v>1</v>
      </c>
      <c r="E28" s="105">
        <v>0</v>
      </c>
      <c r="F28" s="113">
        <f t="shared" si="17"/>
        <v>118.84497692070019</v>
      </c>
      <c r="G28" s="113">
        <f t="shared" si="17"/>
        <v>118.84497692070019</v>
      </c>
      <c r="H28" s="128">
        <v>118844.9769207002</v>
      </c>
      <c r="I28" s="128">
        <v>118844.9769207002</v>
      </c>
      <c r="J28" s="128">
        <v>35680.560498952873</v>
      </c>
      <c r="K28" s="133">
        <v>6.3927935397825726</v>
      </c>
      <c r="L28" s="113">
        <f t="shared" si="18"/>
        <v>113.6412045959917</v>
      </c>
      <c r="M28" s="113">
        <f t="shared" si="19"/>
        <v>121.40219636218779</v>
      </c>
      <c r="N28" s="134">
        <v>113641.2045959917</v>
      </c>
      <c r="O28" s="134">
        <v>121402.19636218779</v>
      </c>
      <c r="P28" s="137">
        <v>37778.252975702293</v>
      </c>
      <c r="Q28" s="125">
        <v>0</v>
      </c>
      <c r="R28" s="113">
        <f t="shared" si="20"/>
        <v>118.0768428297411</v>
      </c>
      <c r="S28" s="113">
        <f t="shared" si="21"/>
        <v>118.0768428297411</v>
      </c>
      <c r="T28" s="128">
        <v>118076.8428297411</v>
      </c>
      <c r="U28" s="128">
        <v>118076.8428297411</v>
      </c>
      <c r="V28" s="131">
        <v>36054.651135206223</v>
      </c>
      <c r="W28" s="8"/>
      <c r="X28" s="8"/>
      <c r="Y28" s="8"/>
      <c r="Z28" s="8"/>
      <c r="AA28" s="125">
        <v>0.21370996965628403</v>
      </c>
      <c r="AB28" s="113">
        <f t="shared" si="22"/>
        <v>119.61014442525</v>
      </c>
      <c r="AC28" s="113">
        <f t="shared" si="23"/>
        <v>119.86631068143539</v>
      </c>
      <c r="AD28" s="128">
        <v>119610.14442524999</v>
      </c>
      <c r="AE28" s="128">
        <v>119866.3106814354</v>
      </c>
      <c r="AF28" s="131">
        <v>35693.696439266198</v>
      </c>
      <c r="AG28" s="12"/>
      <c r="AH28" s="12"/>
      <c r="AI28" s="12"/>
      <c r="AJ28" s="12"/>
      <c r="AK28" s="125">
        <v>0</v>
      </c>
      <c r="AL28" s="113">
        <f t="shared" si="24"/>
        <v>118.66479513392281</v>
      </c>
      <c r="AM28" s="113">
        <f t="shared" si="25"/>
        <v>118.66479513392281</v>
      </c>
      <c r="AN28" s="128">
        <v>118664.7951339228</v>
      </c>
      <c r="AO28" s="128">
        <v>118664.7951339228</v>
      </c>
      <c r="AP28" s="131">
        <v>35727.710772275917</v>
      </c>
      <c r="AQ28" s="10"/>
      <c r="AR28" s="10"/>
      <c r="AS28" s="10"/>
      <c r="AT28" s="10"/>
      <c r="AU28" s="125">
        <v>0</v>
      </c>
      <c r="AV28" s="113">
        <f t="shared" si="26"/>
        <v>117.9231282378372</v>
      </c>
      <c r="AW28" s="113">
        <f t="shared" si="27"/>
        <v>117.9231282378372</v>
      </c>
      <c r="AX28" s="128">
        <v>117923.1282378372</v>
      </c>
      <c r="AY28" s="128">
        <v>117923.1282378372</v>
      </c>
      <c r="AZ28" s="131">
        <v>35692.878058671951</v>
      </c>
      <c r="BA28" s="61"/>
      <c r="BB28" s="63"/>
      <c r="BC28" s="63"/>
      <c r="BD28" s="63"/>
      <c r="BE28" s="133">
        <v>0.19715743878094966</v>
      </c>
      <c r="BF28" s="113">
        <f t="shared" si="28"/>
        <v>119.3360495646107</v>
      </c>
      <c r="BG28" s="113">
        <f t="shared" si="29"/>
        <v>119.5717942516617</v>
      </c>
      <c r="BH28" s="134">
        <v>119336.0495646107</v>
      </c>
      <c r="BI28" s="134">
        <v>119571.7942516617</v>
      </c>
      <c r="BJ28" s="137">
        <v>35624.611865758903</v>
      </c>
      <c r="BK28" s="18">
        <f t="shared" si="14"/>
        <v>0</v>
      </c>
    </row>
    <row r="29" spans="1:63" hidden="1" x14ac:dyDescent="0.25">
      <c r="A29" s="279"/>
      <c r="B29" s="274"/>
      <c r="C29" s="274"/>
      <c r="D29" s="95">
        <v>2</v>
      </c>
      <c r="E29" s="105">
        <v>0.24416907103613372</v>
      </c>
      <c r="F29" s="113">
        <f t="shared" si="17"/>
        <v>118.76260242375379</v>
      </c>
      <c r="G29" s="113">
        <f t="shared" si="17"/>
        <v>119.0532937451292</v>
      </c>
      <c r="H29" s="127">
        <v>118762.60242375379</v>
      </c>
      <c r="I29" s="127">
        <v>119053.29374512919</v>
      </c>
      <c r="J29" s="127">
        <v>35739.99430799485</v>
      </c>
      <c r="K29" s="135">
        <v>1.7428471495325215</v>
      </c>
      <c r="L29" s="113">
        <f t="shared" si="18"/>
        <v>115.9265762512906</v>
      </c>
      <c r="M29" s="113">
        <f t="shared" si="19"/>
        <v>117.9828367586768</v>
      </c>
      <c r="N29" s="136">
        <v>115926.57625129059</v>
      </c>
      <c r="O29" s="136">
        <v>117982.8367586768</v>
      </c>
      <c r="P29" s="138">
        <v>41165.150062084213</v>
      </c>
      <c r="Q29" s="123">
        <v>0.60462492271879242</v>
      </c>
      <c r="R29" s="113">
        <f t="shared" si="20"/>
        <v>118.2174820853394</v>
      </c>
      <c r="S29" s="113">
        <f t="shared" si="21"/>
        <v>118.936602425841</v>
      </c>
      <c r="T29" s="127">
        <v>118217.4820853394</v>
      </c>
      <c r="U29" s="127">
        <v>118936.602425841</v>
      </c>
      <c r="V29" s="130">
        <v>35511.57341504097</v>
      </c>
      <c r="W29" s="8"/>
      <c r="X29" s="8"/>
      <c r="Y29" s="8"/>
      <c r="Z29" s="8"/>
      <c r="AA29" s="123">
        <v>3.4072524189633762</v>
      </c>
      <c r="AB29" s="113">
        <f t="shared" si="22"/>
        <v>117.35706815990291</v>
      </c>
      <c r="AC29" s="113">
        <f t="shared" si="23"/>
        <v>121.49676978744809</v>
      </c>
      <c r="AD29" s="127">
        <v>117357.0681599029</v>
      </c>
      <c r="AE29" s="127">
        <v>121496.76978744809</v>
      </c>
      <c r="AF29" s="130">
        <v>35318.019589185707</v>
      </c>
      <c r="AG29" s="12"/>
      <c r="AH29" s="12"/>
      <c r="AI29" s="12"/>
      <c r="AJ29" s="12"/>
      <c r="AK29" s="123">
        <v>0.97800355689223006</v>
      </c>
      <c r="AL29" s="113">
        <f t="shared" si="24"/>
        <v>118.3629231825234</v>
      </c>
      <c r="AM29" s="113">
        <f t="shared" si="25"/>
        <v>119.53194990420921</v>
      </c>
      <c r="AN29" s="127">
        <v>118362.9231825234</v>
      </c>
      <c r="AO29" s="127">
        <v>119531.94990420921</v>
      </c>
      <c r="AP29" s="130">
        <v>35800.304714679711</v>
      </c>
      <c r="AQ29" s="10"/>
      <c r="AR29" s="10"/>
      <c r="AS29" s="10"/>
      <c r="AT29" s="10"/>
      <c r="AU29" s="123">
        <v>0.45676857007144761</v>
      </c>
      <c r="AV29" s="113">
        <f t="shared" si="26"/>
        <v>118.6266080000067</v>
      </c>
      <c r="AW29" s="113">
        <f t="shared" si="27"/>
        <v>119.1709434141803</v>
      </c>
      <c r="AX29" s="127">
        <v>118626.6080000067</v>
      </c>
      <c r="AY29" s="127">
        <v>119170.94341418031</v>
      </c>
      <c r="AZ29" s="130">
        <v>35568.474849462509</v>
      </c>
      <c r="BA29" s="62"/>
      <c r="BB29" s="64"/>
      <c r="BC29" s="64"/>
      <c r="BD29" s="64"/>
      <c r="BE29" s="67"/>
      <c r="BF29" s="113">
        <f t="shared" si="28"/>
        <v>0</v>
      </c>
      <c r="BG29" s="113">
        <f t="shared" si="29"/>
        <v>0</v>
      </c>
      <c r="BH29" s="115"/>
      <c r="BI29" s="115"/>
      <c r="BJ29" s="115"/>
      <c r="BK29" s="18">
        <f t="shared" si="14"/>
        <v>0.24416907103613372</v>
      </c>
    </row>
    <row r="30" spans="1:63" hidden="1" x14ac:dyDescent="0.25">
      <c r="A30" s="279"/>
      <c r="B30" s="274"/>
      <c r="C30" s="274"/>
      <c r="D30" s="95">
        <v>3</v>
      </c>
      <c r="E30" s="105">
        <v>0</v>
      </c>
      <c r="F30" s="113">
        <f t="shared" si="17"/>
        <v>116.40519278408479</v>
      </c>
      <c r="G30" s="113">
        <f t="shared" si="17"/>
        <v>116.40519278408479</v>
      </c>
      <c r="H30" s="128">
        <v>116405.19278408479</v>
      </c>
      <c r="I30" s="128">
        <v>116405.19278408479</v>
      </c>
      <c r="J30" s="128">
        <v>35361.047616958618</v>
      </c>
      <c r="K30" s="133">
        <v>2.3031940126885462</v>
      </c>
      <c r="L30" s="113">
        <f t="shared" si="18"/>
        <v>111.4931403140497</v>
      </c>
      <c r="M30" s="113">
        <f t="shared" si="19"/>
        <v>114.1215817521507</v>
      </c>
      <c r="N30" s="134">
        <v>111493.1403140497</v>
      </c>
      <c r="O30" s="134">
        <v>114121.5817521507</v>
      </c>
      <c r="P30" s="137">
        <v>36262.556720256813</v>
      </c>
      <c r="Q30" s="125">
        <v>0</v>
      </c>
      <c r="R30" s="113">
        <f t="shared" si="20"/>
        <v>116.40600484154611</v>
      </c>
      <c r="S30" s="113">
        <f t="shared" si="21"/>
        <v>116.40600484154611</v>
      </c>
      <c r="T30" s="128">
        <v>116406.00484154611</v>
      </c>
      <c r="U30" s="128">
        <v>116406.00484154611</v>
      </c>
      <c r="V30" s="131">
        <v>35408.585440158837</v>
      </c>
      <c r="W30" s="8"/>
      <c r="X30" s="8"/>
      <c r="Y30" s="8"/>
      <c r="Z30" s="8"/>
      <c r="AA30" s="125">
        <v>0</v>
      </c>
      <c r="AB30" s="113">
        <f t="shared" si="22"/>
        <v>116.61613242704851</v>
      </c>
      <c r="AC30" s="113">
        <f t="shared" si="23"/>
        <v>116.61613242704851</v>
      </c>
      <c r="AD30" s="128">
        <v>116616.13242704851</v>
      </c>
      <c r="AE30" s="128">
        <v>116616.13242704851</v>
      </c>
      <c r="AF30" s="131">
        <v>35675.177829027183</v>
      </c>
      <c r="AG30" s="12"/>
      <c r="AH30" s="12"/>
      <c r="AI30" s="12"/>
      <c r="AJ30" s="12"/>
      <c r="AK30" s="125">
        <v>0</v>
      </c>
      <c r="AL30" s="113">
        <f t="shared" si="24"/>
        <v>116.44086791626809</v>
      </c>
      <c r="AM30" s="113">
        <f t="shared" si="25"/>
        <v>116.44086791626809</v>
      </c>
      <c r="AN30" s="128">
        <v>116440.86791626809</v>
      </c>
      <c r="AO30" s="128">
        <v>116440.86791626809</v>
      </c>
      <c r="AP30" s="131">
        <v>35853.682226657867</v>
      </c>
      <c r="AQ30" s="10"/>
      <c r="AR30" s="10"/>
      <c r="AS30" s="10"/>
      <c r="AT30" s="10"/>
      <c r="AU30" s="125">
        <v>0</v>
      </c>
      <c r="AV30" s="113">
        <f t="shared" si="26"/>
        <v>116.30543317343259</v>
      </c>
      <c r="AW30" s="113">
        <f t="shared" si="27"/>
        <v>116.30543317343259</v>
      </c>
      <c r="AX30" s="128">
        <v>116305.4331734326</v>
      </c>
      <c r="AY30" s="128">
        <v>116305.4331734326</v>
      </c>
      <c r="AZ30" s="131">
        <v>35374.391251087189</v>
      </c>
      <c r="BA30" s="61"/>
      <c r="BB30" s="63"/>
      <c r="BC30" s="63"/>
      <c r="BD30" s="63"/>
      <c r="BE30" s="66"/>
      <c r="BF30" s="113">
        <f t="shared" si="28"/>
        <v>0</v>
      </c>
      <c r="BG30" s="113">
        <f t="shared" si="29"/>
        <v>0</v>
      </c>
      <c r="BH30" s="116"/>
      <c r="BI30" s="116"/>
      <c r="BJ30" s="116"/>
      <c r="BK30" s="18">
        <f t="shared" si="14"/>
        <v>0</v>
      </c>
    </row>
    <row r="31" spans="1:63" hidden="1" x14ac:dyDescent="0.25">
      <c r="A31" s="279"/>
      <c r="B31" s="274"/>
      <c r="C31" s="274"/>
      <c r="D31" s="95">
        <v>4</v>
      </c>
      <c r="E31" s="105">
        <v>0</v>
      </c>
      <c r="F31" s="113">
        <f t="shared" si="17"/>
        <v>121.6205574624023</v>
      </c>
      <c r="G31" s="113">
        <f t="shared" si="17"/>
        <v>121.6205574624023</v>
      </c>
      <c r="H31" s="127">
        <v>121620.5574624023</v>
      </c>
      <c r="I31" s="127">
        <v>121620.5574624023</v>
      </c>
      <c r="J31" s="127">
        <v>35543.089852571487</v>
      </c>
      <c r="K31" s="135">
        <v>3.586760874985472</v>
      </c>
      <c r="L31" s="113">
        <f t="shared" si="18"/>
        <v>118.4491929563376</v>
      </c>
      <c r="M31" s="113">
        <f t="shared" si="19"/>
        <v>122.8557343693744</v>
      </c>
      <c r="N31" s="136">
        <v>118449.1929563376</v>
      </c>
      <c r="O31" s="136">
        <v>122855.7343693744</v>
      </c>
      <c r="P31" s="136">
        <v>36201.480357408524</v>
      </c>
      <c r="Q31" s="123">
        <v>0</v>
      </c>
      <c r="R31" s="113">
        <f t="shared" si="20"/>
        <v>121.35891323543089</v>
      </c>
      <c r="S31" s="113">
        <f t="shared" si="21"/>
        <v>121.35891323543089</v>
      </c>
      <c r="T31" s="127">
        <v>121358.9132354309</v>
      </c>
      <c r="U31" s="127">
        <v>121358.9132354309</v>
      </c>
      <c r="V31" s="130">
        <v>35623.607606172562</v>
      </c>
      <c r="W31" s="8"/>
      <c r="X31" s="8"/>
      <c r="Y31" s="8"/>
      <c r="Z31" s="8"/>
      <c r="AA31" s="123">
        <v>0</v>
      </c>
      <c r="AB31" s="113">
        <f t="shared" si="22"/>
        <v>120.93057660814709</v>
      </c>
      <c r="AC31" s="113">
        <f t="shared" si="23"/>
        <v>120.93057660814709</v>
      </c>
      <c r="AD31" s="127">
        <v>120930.57660814709</v>
      </c>
      <c r="AE31" s="127">
        <v>120930.57660814709</v>
      </c>
      <c r="AF31" s="130">
        <v>34760.950082540519</v>
      </c>
      <c r="AG31" s="12"/>
      <c r="AH31" s="12"/>
      <c r="AI31" s="12"/>
      <c r="AJ31" s="12"/>
      <c r="AK31" s="234"/>
      <c r="AL31" s="113">
        <f t="shared" si="24"/>
        <v>0</v>
      </c>
      <c r="AM31" s="113">
        <f t="shared" si="25"/>
        <v>0</v>
      </c>
      <c r="AN31" s="216"/>
      <c r="AO31" s="216"/>
      <c r="AP31" s="216"/>
      <c r="AQ31" s="10"/>
      <c r="AR31" s="10"/>
      <c r="AS31" s="10"/>
      <c r="AT31" s="10"/>
      <c r="AU31" s="123">
        <v>0</v>
      </c>
      <c r="AV31" s="113">
        <f t="shared" si="26"/>
        <v>121.42243541734121</v>
      </c>
      <c r="AW31" s="113">
        <f t="shared" si="27"/>
        <v>121.42243541734121</v>
      </c>
      <c r="AX31" s="127">
        <v>121422.4354173412</v>
      </c>
      <c r="AY31" s="127">
        <v>121422.4354173412</v>
      </c>
      <c r="AZ31" s="130">
        <v>35419.85823225975</v>
      </c>
      <c r="BA31" s="62"/>
      <c r="BB31" s="64"/>
      <c r="BC31" s="64"/>
      <c r="BD31" s="64"/>
      <c r="BE31" s="135">
        <v>0</v>
      </c>
      <c r="BF31" s="113">
        <f t="shared" si="28"/>
        <v>121.03672341297559</v>
      </c>
      <c r="BG31" s="113">
        <f t="shared" si="29"/>
        <v>121.03672341297559</v>
      </c>
      <c r="BH31" s="136">
        <v>121036.7234129756</v>
      </c>
      <c r="BI31" s="136">
        <v>121036.7234129756</v>
      </c>
      <c r="BJ31" s="138">
        <v>35021.850342750549</v>
      </c>
      <c r="BK31" s="18">
        <f t="shared" si="14"/>
        <v>0</v>
      </c>
    </row>
    <row r="32" spans="1:63" hidden="1" x14ac:dyDescent="0.25">
      <c r="A32" s="279"/>
      <c r="B32" s="274"/>
      <c r="C32" s="274"/>
      <c r="D32" s="95">
        <v>5</v>
      </c>
      <c r="E32" s="105">
        <v>0</v>
      </c>
      <c r="F32" s="113">
        <f t="shared" si="17"/>
        <v>119.5439551106997</v>
      </c>
      <c r="G32" s="113">
        <f t="shared" si="17"/>
        <v>119.5439551106997</v>
      </c>
      <c r="H32" s="128">
        <v>119543.9551106997</v>
      </c>
      <c r="I32" s="128">
        <v>119543.9551106997</v>
      </c>
      <c r="J32" s="128">
        <v>35780.301718950279</v>
      </c>
      <c r="K32" s="133">
        <v>1.427447978327312</v>
      </c>
      <c r="L32" s="113">
        <f t="shared" si="18"/>
        <v>115.6418819378318</v>
      </c>
      <c r="M32" s="113">
        <f t="shared" si="19"/>
        <v>117.31651414727109</v>
      </c>
      <c r="N32" s="134">
        <v>115641.8819378318</v>
      </c>
      <c r="O32" s="134">
        <v>117316.5141472711</v>
      </c>
      <c r="P32" s="137">
        <v>41978.649338960648</v>
      </c>
      <c r="Q32" s="125">
        <v>0</v>
      </c>
      <c r="R32" s="113">
        <f t="shared" si="20"/>
        <v>119.39450119648311</v>
      </c>
      <c r="S32" s="113">
        <f t="shared" si="21"/>
        <v>119.39450119648311</v>
      </c>
      <c r="T32" s="128">
        <v>119394.50119648311</v>
      </c>
      <c r="U32" s="128">
        <v>119394.50119648311</v>
      </c>
      <c r="V32" s="131">
        <v>35558.752541065223</v>
      </c>
      <c r="W32" s="8"/>
      <c r="X32" s="8"/>
      <c r="Y32" s="8"/>
      <c r="Z32" s="8"/>
      <c r="AA32" s="125">
        <v>7.8898239580750512E-2</v>
      </c>
      <c r="AB32" s="113">
        <f t="shared" si="22"/>
        <v>119.8660813310096</v>
      </c>
      <c r="AC32" s="113">
        <f t="shared" si="23"/>
        <v>119.96072823377429</v>
      </c>
      <c r="AD32" s="128">
        <v>119866.0813310096</v>
      </c>
      <c r="AE32" s="128">
        <v>119960.72823377429</v>
      </c>
      <c r="AF32" s="131">
        <v>35470.525691986077</v>
      </c>
      <c r="AG32" s="12"/>
      <c r="AH32" s="12"/>
      <c r="AI32" s="12"/>
      <c r="AJ32" s="12"/>
      <c r="AK32" s="123">
        <v>0</v>
      </c>
      <c r="AL32" s="113">
        <f t="shared" si="24"/>
        <v>119.9261589647154</v>
      </c>
      <c r="AM32" s="113">
        <f t="shared" si="25"/>
        <v>119.9261589647154</v>
      </c>
      <c r="AN32" s="127">
        <v>119926.1589647154</v>
      </c>
      <c r="AO32" s="127">
        <v>119926.1589647154</v>
      </c>
      <c r="AP32" s="130">
        <v>35753.41622161866</v>
      </c>
      <c r="AQ32" s="10"/>
      <c r="AR32" s="10"/>
      <c r="AS32" s="10"/>
      <c r="AT32" s="10"/>
      <c r="AU32" s="125">
        <v>0</v>
      </c>
      <c r="AV32" s="113">
        <f t="shared" si="26"/>
        <v>120.18678057199099</v>
      </c>
      <c r="AW32" s="113">
        <f t="shared" si="27"/>
        <v>120.18678057199099</v>
      </c>
      <c r="AX32" s="128">
        <v>120186.780571991</v>
      </c>
      <c r="AY32" s="128">
        <v>120186.780571991</v>
      </c>
      <c r="AZ32" s="131">
        <v>35735.622452735901</v>
      </c>
      <c r="BA32" s="61"/>
      <c r="BB32" s="63"/>
      <c r="BC32" s="63"/>
      <c r="BD32" s="63"/>
      <c r="BE32" s="66"/>
      <c r="BF32" s="113">
        <f t="shared" si="28"/>
        <v>0</v>
      </c>
      <c r="BG32" s="113">
        <f t="shared" si="29"/>
        <v>0</v>
      </c>
      <c r="BH32" s="116"/>
      <c r="BI32" s="116"/>
      <c r="BJ32" s="116"/>
      <c r="BK32" s="18">
        <f t="shared" si="14"/>
        <v>0</v>
      </c>
    </row>
    <row r="33" spans="1:63" x14ac:dyDescent="0.25">
      <c r="A33" s="279"/>
      <c r="B33" s="274"/>
      <c r="C33" s="275"/>
      <c r="D33" s="95" t="s">
        <v>23</v>
      </c>
      <c r="E33" s="106">
        <f t="shared" ref="E33" si="39">IFERROR(AVERAGE(E28:E32),"")</f>
        <v>4.8833814207226746E-2</v>
      </c>
      <c r="F33" s="113">
        <f t="shared" si="17"/>
        <v>119.03545694032815</v>
      </c>
      <c r="G33" s="113">
        <f t="shared" si="17"/>
        <v>119.09359520460325</v>
      </c>
      <c r="H33" s="113">
        <f t="shared" ref="H33:BD33" si="40">IFERROR(AVERAGE(H28:H32),"")</f>
        <v>119035.45694032815</v>
      </c>
      <c r="I33" s="113">
        <f t="shared" si="40"/>
        <v>119093.59520460325</v>
      </c>
      <c r="J33" s="113">
        <f t="shared" si="40"/>
        <v>35620.998799085617</v>
      </c>
      <c r="K33" s="106">
        <f t="shared" si="40"/>
        <v>3.0906087110632852</v>
      </c>
      <c r="L33" s="113">
        <f t="shared" si="18"/>
        <v>115.03039921110027</v>
      </c>
      <c r="M33" s="113">
        <f t="shared" si="19"/>
        <v>118.73577267793216</v>
      </c>
      <c r="N33" s="113">
        <f t="shared" si="40"/>
        <v>115030.39921110027</v>
      </c>
      <c r="O33" s="113">
        <f t="shared" si="40"/>
        <v>118735.77267793217</v>
      </c>
      <c r="P33" s="113">
        <f t="shared" si="40"/>
        <v>38677.217890882501</v>
      </c>
      <c r="Q33" s="106">
        <f t="shared" si="40"/>
        <v>0.12092498454375848</v>
      </c>
      <c r="R33" s="113">
        <f t="shared" si="20"/>
        <v>118.69074883770811</v>
      </c>
      <c r="S33" s="113">
        <f t="shared" si="21"/>
        <v>118.83457290580846</v>
      </c>
      <c r="T33" s="113">
        <f t="shared" si="40"/>
        <v>118690.74883770812</v>
      </c>
      <c r="U33" s="113">
        <f t="shared" si="40"/>
        <v>118834.57290580845</v>
      </c>
      <c r="V33" s="113">
        <f t="shared" si="40"/>
        <v>35631.434027528761</v>
      </c>
      <c r="W33" s="82" t="str">
        <f t="shared" si="40"/>
        <v/>
      </c>
      <c r="X33" s="82" t="str">
        <f t="shared" si="40"/>
        <v/>
      </c>
      <c r="Y33" s="82" t="str">
        <f t="shared" si="40"/>
        <v/>
      </c>
      <c r="Z33" s="82" t="str">
        <f t="shared" si="40"/>
        <v/>
      </c>
      <c r="AA33" s="106">
        <f t="shared" si="40"/>
        <v>0.73997212564008208</v>
      </c>
      <c r="AB33" s="113">
        <f t="shared" si="22"/>
        <v>118.87600059027162</v>
      </c>
      <c r="AC33" s="113">
        <f t="shared" si="23"/>
        <v>119.77410354757069</v>
      </c>
      <c r="AD33" s="113">
        <f t="shared" si="40"/>
        <v>118876.00059027162</v>
      </c>
      <c r="AE33" s="113">
        <f t="shared" si="40"/>
        <v>119774.10354757069</v>
      </c>
      <c r="AF33" s="113">
        <f t="shared" si="40"/>
        <v>35383.673926401141</v>
      </c>
      <c r="AG33" s="82" t="str">
        <f t="shared" si="40"/>
        <v/>
      </c>
      <c r="AH33" s="82" t="str">
        <f t="shared" si="40"/>
        <v/>
      </c>
      <c r="AI33" s="82" t="str">
        <f t="shared" si="40"/>
        <v/>
      </c>
      <c r="AJ33" s="82" t="str">
        <f t="shared" si="40"/>
        <v/>
      </c>
      <c r="AK33" s="106">
        <f t="shared" si="40"/>
        <v>0.24450088922305752</v>
      </c>
      <c r="AL33" s="113">
        <f t="shared" si="24"/>
        <v>118.34868629935741</v>
      </c>
      <c r="AM33" s="113">
        <f t="shared" si="25"/>
        <v>118.64094297977888</v>
      </c>
      <c r="AN33" s="113">
        <f t="shared" si="40"/>
        <v>118348.68629935742</v>
      </c>
      <c r="AO33" s="113">
        <f t="shared" si="40"/>
        <v>118640.94297977889</v>
      </c>
      <c r="AP33" s="113">
        <f t="shared" si="40"/>
        <v>35783.778483808041</v>
      </c>
      <c r="AQ33" s="82" t="str">
        <f t="shared" si="40"/>
        <v/>
      </c>
      <c r="AR33" s="82" t="str">
        <f t="shared" si="40"/>
        <v/>
      </c>
      <c r="AS33" s="82" t="str">
        <f t="shared" si="40"/>
        <v/>
      </c>
      <c r="AT33" s="82" t="str">
        <f t="shared" si="40"/>
        <v/>
      </c>
      <c r="AU33" s="106">
        <f t="shared" si="40"/>
        <v>9.1353714014289517E-2</v>
      </c>
      <c r="AV33" s="113">
        <f t="shared" si="26"/>
        <v>118.89287708012174</v>
      </c>
      <c r="AW33" s="113">
        <f t="shared" si="27"/>
        <v>119.00174416295646</v>
      </c>
      <c r="AX33" s="113">
        <f t="shared" si="40"/>
        <v>118892.87708012173</v>
      </c>
      <c r="AY33" s="113">
        <f t="shared" si="40"/>
        <v>119001.74416295646</v>
      </c>
      <c r="AZ33" s="113">
        <f t="shared" si="40"/>
        <v>35558.244968843457</v>
      </c>
      <c r="BA33" s="82" t="str">
        <f t="shared" si="40"/>
        <v/>
      </c>
      <c r="BB33" s="82" t="str">
        <f t="shared" si="40"/>
        <v/>
      </c>
      <c r="BC33" s="82" t="str">
        <f t="shared" si="40"/>
        <v/>
      </c>
      <c r="BD33" s="82" t="str">
        <f t="shared" si="40"/>
        <v/>
      </c>
      <c r="BE33" s="106">
        <f t="shared" ref="BE33:BJ33" si="41">IFERROR(AVERAGE(BE28:BE32),"")</f>
        <v>9.8578719390474828E-2</v>
      </c>
      <c r="BF33" s="113">
        <f t="shared" si="28"/>
        <v>120.18638648879316</v>
      </c>
      <c r="BG33" s="113">
        <f t="shared" si="29"/>
        <v>120.30425883231865</v>
      </c>
      <c r="BH33" s="113">
        <f t="shared" si="41"/>
        <v>120186.38648879316</v>
      </c>
      <c r="BI33" s="113">
        <f t="shared" si="41"/>
        <v>120304.25883231865</v>
      </c>
      <c r="BJ33" s="113">
        <f t="shared" si="41"/>
        <v>35323.231104254723</v>
      </c>
      <c r="BK33" s="18">
        <f t="shared" si="14"/>
        <v>4.8833814207226746E-2</v>
      </c>
    </row>
    <row r="34" spans="1:63" hidden="1" x14ac:dyDescent="0.25">
      <c r="A34" s="279"/>
      <c r="B34" s="274"/>
      <c r="C34" s="273">
        <v>10</v>
      </c>
      <c r="D34" s="95">
        <v>1</v>
      </c>
      <c r="E34" s="105">
        <v>0.14208838669885843</v>
      </c>
      <c r="F34" s="113">
        <f t="shared" si="17"/>
        <v>2026.82493655238</v>
      </c>
      <c r="G34" s="113">
        <f t="shared" si="17"/>
        <v>2029.708917207523</v>
      </c>
      <c r="H34" s="127">
        <v>2026824.93655238</v>
      </c>
      <c r="I34" s="127">
        <v>2029708.917207523</v>
      </c>
      <c r="J34" s="127">
        <v>35716.852114439011</v>
      </c>
      <c r="K34" s="133">
        <v>8.0762358338076901</v>
      </c>
      <c r="L34" s="113">
        <f t="shared" si="18"/>
        <v>2017.2516178342501</v>
      </c>
      <c r="M34" s="113">
        <f t="shared" si="19"/>
        <v>2194.4832613546891</v>
      </c>
      <c r="N34" s="134">
        <v>2017251.61783425</v>
      </c>
      <c r="O34" s="134">
        <v>2194483.261354689</v>
      </c>
      <c r="P34" s="137">
        <v>36533.225631952293</v>
      </c>
      <c r="Q34" s="123">
        <v>0.16415210434922373</v>
      </c>
      <c r="R34" s="113">
        <f t="shared" si="20"/>
        <v>2026.199591240877</v>
      </c>
      <c r="S34" s="113">
        <f t="shared" si="21"/>
        <v>2029.531109265158</v>
      </c>
      <c r="T34" s="127">
        <v>2026199.5912408771</v>
      </c>
      <c r="U34" s="127">
        <v>2029531.109265158</v>
      </c>
      <c r="V34" s="127">
        <v>35660.868143081672</v>
      </c>
      <c r="W34" s="8"/>
      <c r="X34" s="8"/>
      <c r="Y34" s="8"/>
      <c r="Z34" s="8"/>
      <c r="AA34" s="123">
        <v>3.6233526324992047</v>
      </c>
      <c r="AB34" s="113">
        <f t="shared" si="22"/>
        <v>2000.3504845810101</v>
      </c>
      <c r="AC34" s="113">
        <f t="shared" si="23"/>
        <v>2075.5551673771429</v>
      </c>
      <c r="AD34" s="127">
        <v>2000350.48458101</v>
      </c>
      <c r="AE34" s="127">
        <v>2075555.1673771429</v>
      </c>
      <c r="AF34" s="130">
        <v>35663.461624622338</v>
      </c>
      <c r="AG34" s="12"/>
      <c r="AH34" s="12"/>
      <c r="AI34" s="12"/>
      <c r="AJ34" s="12"/>
      <c r="AK34" s="123">
        <v>99.999995077905893</v>
      </c>
      <c r="AL34" s="113">
        <f t="shared" si="24"/>
        <v>4.068588246987248E-4</v>
      </c>
      <c r="AM34" s="113">
        <f t="shared" si="25"/>
        <v>8265.9701007854819</v>
      </c>
      <c r="AN34" s="127">
        <v>0.40685882469872481</v>
      </c>
      <c r="AO34" s="127">
        <v>8265970.1007854827</v>
      </c>
      <c r="AP34" s="130">
        <v>36188.473148584373</v>
      </c>
      <c r="AQ34" s="10"/>
      <c r="AR34" s="10"/>
      <c r="AS34" s="10"/>
      <c r="AT34" s="10"/>
      <c r="AU34" s="123">
        <v>0.12189410376616983</v>
      </c>
      <c r="AV34" s="113">
        <f t="shared" si="26"/>
        <v>2026.429684075149</v>
      </c>
      <c r="AW34" s="113">
        <f t="shared" si="27"/>
        <v>2028.9027969557851</v>
      </c>
      <c r="AX34" s="127">
        <v>2026429.684075149</v>
      </c>
      <c r="AY34" s="127">
        <v>2028902.796955785</v>
      </c>
      <c r="AZ34" s="130">
        <v>35715.493163108818</v>
      </c>
      <c r="BA34" s="61"/>
      <c r="BB34" s="63"/>
      <c r="BC34" s="63"/>
      <c r="BD34" s="63"/>
      <c r="BE34" s="66"/>
      <c r="BF34" s="113">
        <f t="shared" si="28"/>
        <v>0</v>
      </c>
      <c r="BG34" s="113">
        <f t="shared" si="29"/>
        <v>0</v>
      </c>
      <c r="BH34" s="116"/>
      <c r="BI34" s="116"/>
      <c r="BJ34" s="116"/>
      <c r="BK34" s="18">
        <f t="shared" si="14"/>
        <v>0.12189410376616983</v>
      </c>
    </row>
    <row r="35" spans="1:63" hidden="1" x14ac:dyDescent="0.25">
      <c r="A35" s="279"/>
      <c r="B35" s="274"/>
      <c r="C35" s="274"/>
      <c r="D35" s="95">
        <v>2</v>
      </c>
      <c r="E35" s="105">
        <v>1.468148888486114E-2</v>
      </c>
      <c r="F35" s="113">
        <f t="shared" si="17"/>
        <v>2074.9627326019458</v>
      </c>
      <c r="G35" s="113">
        <f t="shared" si="17"/>
        <v>2075.267412756481</v>
      </c>
      <c r="H35" s="128">
        <v>2074962.732601946</v>
      </c>
      <c r="I35" s="128">
        <v>2075267.412756481</v>
      </c>
      <c r="J35" s="128">
        <v>35716.228097915649</v>
      </c>
      <c r="K35" s="135">
        <v>1.9385081686229013</v>
      </c>
      <c r="L35" s="113">
        <f t="shared" si="18"/>
        <v>2062.7187644663541</v>
      </c>
      <c r="M35" s="113">
        <f t="shared" si="19"/>
        <v>2103.4951905619878</v>
      </c>
      <c r="N35" s="136">
        <v>2062718.7644663539</v>
      </c>
      <c r="O35" s="136">
        <v>2103495.1905619879</v>
      </c>
      <c r="P35" s="138">
        <v>42231.477169036873</v>
      </c>
      <c r="Q35" s="125">
        <v>4.5711777399393853E-2</v>
      </c>
      <c r="R35" s="113">
        <f t="shared" si="20"/>
        <v>2074.5788070990629</v>
      </c>
      <c r="S35" s="113">
        <f t="shared" si="21"/>
        <v>2075.5275676406459</v>
      </c>
      <c r="T35" s="128">
        <v>2074578.8070990629</v>
      </c>
      <c r="U35" s="128">
        <v>2075527.5676406459</v>
      </c>
      <c r="V35" s="128">
        <v>35754.113489866249</v>
      </c>
      <c r="W35" s="8"/>
      <c r="X35" s="8"/>
      <c r="Y35" s="8"/>
      <c r="Z35" s="8"/>
      <c r="AA35" s="125">
        <v>5.4474637686767045</v>
      </c>
      <c r="AB35" s="113">
        <f t="shared" si="22"/>
        <v>2031.4603809031501</v>
      </c>
      <c r="AC35" s="113">
        <f t="shared" si="23"/>
        <v>2148.4990904243659</v>
      </c>
      <c r="AD35" s="128">
        <v>2031460.38090315</v>
      </c>
      <c r="AE35" s="128">
        <v>2148499.0904243658</v>
      </c>
      <c r="AF35" s="131">
        <v>35650.557689666748</v>
      </c>
      <c r="AG35" s="12"/>
      <c r="AH35" s="12"/>
      <c r="AI35" s="12"/>
      <c r="AJ35" s="12"/>
      <c r="AK35" s="125">
        <v>99.999993114960049</v>
      </c>
      <c r="AL35" s="113">
        <f t="shared" si="24"/>
        <v>4.302216628522477E-4</v>
      </c>
      <c r="AM35" s="113">
        <f t="shared" si="25"/>
        <v>6248.6443900416525</v>
      </c>
      <c r="AN35" s="128">
        <v>0.43022166285224772</v>
      </c>
      <c r="AO35" s="128">
        <v>6248644.3900416521</v>
      </c>
      <c r="AP35" s="131">
        <v>36030.417776584633</v>
      </c>
      <c r="AQ35" s="10"/>
      <c r="AR35" s="10"/>
      <c r="AS35" s="10"/>
      <c r="AT35" s="10"/>
      <c r="AU35" s="125">
        <v>6.3750259807225873E-2</v>
      </c>
      <c r="AV35" s="113">
        <f t="shared" si="26"/>
        <v>2074.4646706254189</v>
      </c>
      <c r="AW35" s="113">
        <f t="shared" si="27"/>
        <v>2075.787990862641</v>
      </c>
      <c r="AX35" s="128">
        <v>2074464.6706254189</v>
      </c>
      <c r="AY35" s="128">
        <v>2075787.990862641</v>
      </c>
      <c r="AZ35" s="131">
        <v>35706.857924222953</v>
      </c>
      <c r="BA35" s="62"/>
      <c r="BB35" s="64"/>
      <c r="BC35" s="64"/>
      <c r="BD35" s="64"/>
      <c r="BE35" s="67"/>
      <c r="BF35" s="113">
        <f t="shared" si="28"/>
        <v>0</v>
      </c>
      <c r="BG35" s="113">
        <f t="shared" si="29"/>
        <v>0</v>
      </c>
      <c r="BH35" s="115"/>
      <c r="BI35" s="115"/>
      <c r="BJ35" s="115"/>
      <c r="BK35" s="18">
        <f t="shared" si="14"/>
        <v>1.468148888486114E-2</v>
      </c>
    </row>
    <row r="36" spans="1:63" hidden="1" x14ac:dyDescent="0.25">
      <c r="A36" s="279"/>
      <c r="B36" s="274"/>
      <c r="C36" s="274"/>
      <c r="D36" s="95">
        <v>3</v>
      </c>
      <c r="E36" s="105">
        <v>0</v>
      </c>
      <c r="F36" s="113">
        <f t="shared" si="17"/>
        <v>2122.8544063582431</v>
      </c>
      <c r="G36" s="113">
        <f t="shared" si="17"/>
        <v>2122.8544063582431</v>
      </c>
      <c r="H36" s="127">
        <v>2122854.406358243</v>
      </c>
      <c r="I36" s="127">
        <v>2122854.406358243</v>
      </c>
      <c r="J36" s="127">
        <v>35499.212476491928</v>
      </c>
      <c r="K36" s="133">
        <v>2.1009269698326163</v>
      </c>
      <c r="L36" s="113">
        <f t="shared" si="18"/>
        <v>2113.5418451680262</v>
      </c>
      <c r="M36" s="113">
        <f t="shared" si="19"/>
        <v>2158.8987308559531</v>
      </c>
      <c r="N36" s="134">
        <v>2113541.8451680262</v>
      </c>
      <c r="O36" s="134">
        <v>2158898.7308559529</v>
      </c>
      <c r="P36" s="134">
        <v>37721.22400188446</v>
      </c>
      <c r="Q36" s="123">
        <v>0</v>
      </c>
      <c r="R36" s="113">
        <f t="shared" si="20"/>
        <v>2122.498961726998</v>
      </c>
      <c r="S36" s="113">
        <f t="shared" si="21"/>
        <v>2122.498961726998</v>
      </c>
      <c r="T36" s="127">
        <v>2122498.961726998</v>
      </c>
      <c r="U36" s="127">
        <v>2122498.961726998</v>
      </c>
      <c r="V36" s="130">
        <v>35713.663235902794</v>
      </c>
      <c r="W36" s="8"/>
      <c r="X36" s="8"/>
      <c r="Y36" s="8"/>
      <c r="Z36" s="8"/>
      <c r="AA36" s="123">
        <v>74.660570609294155</v>
      </c>
      <c r="AB36" s="113">
        <f t="shared" si="22"/>
        <v>780.3093730942503</v>
      </c>
      <c r="AC36" s="113">
        <f t="shared" si="23"/>
        <v>3079.4275635127638</v>
      </c>
      <c r="AD36" s="127">
        <v>780309.37309425033</v>
      </c>
      <c r="AE36" s="127">
        <v>3079427.5635127639</v>
      </c>
      <c r="AF36" s="130">
        <v>35323.5640437603</v>
      </c>
      <c r="AG36" s="12"/>
      <c r="AH36" s="12"/>
      <c r="AI36" s="12"/>
      <c r="AJ36" s="12"/>
      <c r="AK36" s="123">
        <v>99.999998337831769</v>
      </c>
      <c r="AL36" s="113">
        <f t="shared" si="24"/>
        <v>4.0582753343543221E-4</v>
      </c>
      <c r="AM36" s="113">
        <f t="shared" si="25"/>
        <v>24415.55110094956</v>
      </c>
      <c r="AN36" s="127">
        <v>0.40582753343543221</v>
      </c>
      <c r="AO36" s="127">
        <v>24415551.100949559</v>
      </c>
      <c r="AP36" s="130">
        <v>35954.25638341903</v>
      </c>
      <c r="AQ36" s="10"/>
      <c r="AR36" s="10"/>
      <c r="AS36" s="10"/>
      <c r="AT36" s="10"/>
      <c r="AU36" s="123">
        <v>0</v>
      </c>
      <c r="AV36" s="113">
        <f t="shared" si="26"/>
        <v>2124.7121043846432</v>
      </c>
      <c r="AW36" s="113">
        <f t="shared" si="27"/>
        <v>2124.7121043846432</v>
      </c>
      <c r="AX36" s="127">
        <v>2124712.104384643</v>
      </c>
      <c r="AY36" s="127">
        <v>2124712.104384643</v>
      </c>
      <c r="AZ36" s="130">
        <v>35786.02187490464</v>
      </c>
      <c r="BA36" s="61"/>
      <c r="BB36" s="63"/>
      <c r="BC36" s="63"/>
      <c r="BD36" s="63"/>
      <c r="BE36" s="66"/>
      <c r="BF36" s="113">
        <f t="shared" si="28"/>
        <v>0</v>
      </c>
      <c r="BG36" s="113">
        <f t="shared" si="29"/>
        <v>0</v>
      </c>
      <c r="BH36" s="116"/>
      <c r="BI36" s="116"/>
      <c r="BJ36" s="116"/>
      <c r="BK36" s="18">
        <f t="shared" si="14"/>
        <v>0</v>
      </c>
    </row>
    <row r="37" spans="1:63" hidden="1" x14ac:dyDescent="0.25">
      <c r="A37" s="279"/>
      <c r="B37" s="274"/>
      <c r="C37" s="274"/>
      <c r="D37" s="95">
        <v>4</v>
      </c>
      <c r="E37" s="105">
        <v>1.7145609834582708E-2</v>
      </c>
      <c r="F37" s="113">
        <f t="shared" si="17"/>
        <v>2129.5789197176082</v>
      </c>
      <c r="G37" s="113">
        <f t="shared" si="17"/>
        <v>2129.9441116246817</v>
      </c>
      <c r="H37" s="128">
        <v>2129578.919717608</v>
      </c>
      <c r="I37" s="128">
        <v>2129944.1116246819</v>
      </c>
      <c r="J37" s="128">
        <v>35638.007663011551</v>
      </c>
      <c r="K37" s="135">
        <v>6.2082860112746303</v>
      </c>
      <c r="L37" s="113">
        <f t="shared" si="18"/>
        <v>2119.2568524766943</v>
      </c>
      <c r="M37" s="113">
        <f t="shared" si="19"/>
        <v>2259.5352642040943</v>
      </c>
      <c r="N37" s="136">
        <v>2119256.8524766942</v>
      </c>
      <c r="O37" s="136">
        <v>2259535.2642040942</v>
      </c>
      <c r="P37" s="136">
        <v>37138.922063350677</v>
      </c>
      <c r="Q37" s="125">
        <v>3.8274867761739086E-2</v>
      </c>
      <c r="R37" s="113">
        <f t="shared" si="20"/>
        <v>2129.965541943378</v>
      </c>
      <c r="S37" s="113">
        <f t="shared" si="21"/>
        <v>2130.7810955900072</v>
      </c>
      <c r="T37" s="128">
        <v>2129965.5419433778</v>
      </c>
      <c r="U37" s="128">
        <v>2130781.095590007</v>
      </c>
      <c r="V37" s="131">
        <v>35949.939123630531</v>
      </c>
      <c r="W37" s="8"/>
      <c r="X37" s="8"/>
      <c r="Y37" s="8"/>
      <c r="Z37" s="8"/>
      <c r="AA37" s="125">
        <v>1.6408522598476682</v>
      </c>
      <c r="AB37" s="113">
        <f t="shared" si="22"/>
        <v>2113.0207672637198</v>
      </c>
      <c r="AC37" s="113">
        <f t="shared" si="23"/>
        <v>2148.2707158524299</v>
      </c>
      <c r="AD37" s="128">
        <v>2113020.7672637198</v>
      </c>
      <c r="AE37" s="128">
        <v>2148270.7158524301</v>
      </c>
      <c r="AF37" s="131">
        <v>35663.604330301278</v>
      </c>
      <c r="AG37" s="12"/>
      <c r="AH37" s="12"/>
      <c r="AI37" s="12"/>
      <c r="AJ37" s="12"/>
      <c r="AK37" s="125">
        <v>99.999993643445549</v>
      </c>
      <c r="AL37" s="113">
        <f t="shared" si="24"/>
        <v>4.3791478067240982E-4</v>
      </c>
      <c r="AM37" s="113">
        <f t="shared" si="25"/>
        <v>6889.1847610078894</v>
      </c>
      <c r="AN37" s="128">
        <v>0.4379147806724098</v>
      </c>
      <c r="AO37" s="128">
        <v>6889184.7610078892</v>
      </c>
      <c r="AP37" s="131">
        <v>35896.118089437477</v>
      </c>
      <c r="AQ37" s="10"/>
      <c r="AR37" s="10"/>
      <c r="AS37" s="10"/>
      <c r="AT37" s="10"/>
      <c r="AU37" s="125">
        <v>2.0765244211903185E-2</v>
      </c>
      <c r="AV37" s="113">
        <f t="shared" si="26"/>
        <v>2130.2086048614378</v>
      </c>
      <c r="AW37" s="113">
        <f t="shared" si="27"/>
        <v>2130.6510397531461</v>
      </c>
      <c r="AX37" s="128">
        <v>2130208.6048614378</v>
      </c>
      <c r="AY37" s="128">
        <v>2130651.039753146</v>
      </c>
      <c r="AZ37" s="131">
        <v>35734.912488937378</v>
      </c>
      <c r="BA37" s="62"/>
      <c r="BB37" s="64"/>
      <c r="BC37" s="64"/>
      <c r="BD37" s="64"/>
      <c r="BE37" s="67"/>
      <c r="BF37" s="113">
        <f t="shared" si="28"/>
        <v>0</v>
      </c>
      <c r="BG37" s="113">
        <f t="shared" si="29"/>
        <v>0</v>
      </c>
      <c r="BH37" s="115"/>
      <c r="BI37" s="115"/>
      <c r="BJ37" s="115"/>
      <c r="BK37" s="18">
        <f t="shared" si="14"/>
        <v>1.7145609834582708E-2</v>
      </c>
    </row>
    <row r="38" spans="1:63" hidden="1" x14ac:dyDescent="0.25">
      <c r="A38" s="279"/>
      <c r="B38" s="274"/>
      <c r="C38" s="274"/>
      <c r="D38" s="95">
        <v>5</v>
      </c>
      <c r="E38" s="105">
        <v>0</v>
      </c>
      <c r="F38" s="113">
        <f t="shared" si="17"/>
        <v>2117.048752750703</v>
      </c>
      <c r="G38" s="113">
        <f t="shared" si="17"/>
        <v>2117.048752750703</v>
      </c>
      <c r="H38" s="127">
        <v>2117048.7527507031</v>
      </c>
      <c r="I38" s="127">
        <v>2117048.7527507031</v>
      </c>
      <c r="J38" s="127">
        <v>35767.06206703186</v>
      </c>
      <c r="K38" s="133">
        <v>2.3514754155722053</v>
      </c>
      <c r="L38" s="113">
        <f t="shared" si="18"/>
        <v>2108.3120651615777</v>
      </c>
      <c r="M38" s="113">
        <f t="shared" si="19"/>
        <v>2159.0823559640294</v>
      </c>
      <c r="N38" s="134">
        <v>2108312.0651615779</v>
      </c>
      <c r="O38" s="134">
        <v>2159082.3559640292</v>
      </c>
      <c r="P38" s="134">
        <v>40903.969417095177</v>
      </c>
      <c r="Q38" s="123">
        <v>0</v>
      </c>
      <c r="R38" s="113">
        <f t="shared" si="20"/>
        <v>2117.3641299551782</v>
      </c>
      <c r="S38" s="113">
        <f t="shared" si="21"/>
        <v>2117.3641299551782</v>
      </c>
      <c r="T38" s="127">
        <v>2117364.1299551781</v>
      </c>
      <c r="U38" s="127">
        <v>2117364.1299551781</v>
      </c>
      <c r="V38" s="130">
        <v>35666.875864505768</v>
      </c>
      <c r="W38" s="8"/>
      <c r="X38" s="8"/>
      <c r="Y38" s="8"/>
      <c r="Z38" s="8"/>
      <c r="AA38" s="123">
        <v>51.175941180881914</v>
      </c>
      <c r="AB38" s="113">
        <f t="shared" si="22"/>
        <v>1840.8290180119538</v>
      </c>
      <c r="AC38" s="113">
        <f t="shared" si="23"/>
        <v>3770.3318047190673</v>
      </c>
      <c r="AD38" s="127">
        <v>1840829.0180119539</v>
      </c>
      <c r="AE38" s="127">
        <v>3770331.8047190672</v>
      </c>
      <c r="AF38" s="130">
        <v>35655.236379623413</v>
      </c>
      <c r="AG38" s="12"/>
      <c r="AH38" s="12"/>
      <c r="AI38" s="12"/>
      <c r="AJ38" s="12"/>
      <c r="AK38" s="123">
        <v>99.999999260770039</v>
      </c>
      <c r="AL38" s="113">
        <f t="shared" si="24"/>
        <v>4.1029624673611233E-4</v>
      </c>
      <c r="AM38" s="113">
        <f t="shared" si="25"/>
        <v>55503.194770060269</v>
      </c>
      <c r="AN38" s="127">
        <v>0.41029624673611231</v>
      </c>
      <c r="AO38" s="127">
        <v>55503194.770060271</v>
      </c>
      <c r="AP38" s="130">
        <v>36051.272130966187</v>
      </c>
      <c r="AQ38" s="10"/>
      <c r="AR38" s="10"/>
      <c r="AS38" s="10"/>
      <c r="AT38" s="10"/>
      <c r="AU38" s="123">
        <v>0</v>
      </c>
      <c r="AV38" s="113">
        <f t="shared" si="26"/>
        <v>2118.695249384652</v>
      </c>
      <c r="AW38" s="113">
        <f t="shared" si="27"/>
        <v>2118.695249384652</v>
      </c>
      <c r="AX38" s="127">
        <v>2118695.2493846519</v>
      </c>
      <c r="AY38" s="127">
        <v>2118695.2493846519</v>
      </c>
      <c r="AZ38" s="130">
        <v>35643.46693277359</v>
      </c>
      <c r="BA38" s="61"/>
      <c r="BB38" s="63"/>
      <c r="BC38" s="63"/>
      <c r="BD38" s="63"/>
      <c r="BE38" s="66"/>
      <c r="BF38" s="113">
        <f t="shared" si="28"/>
        <v>0</v>
      </c>
      <c r="BG38" s="113">
        <f t="shared" si="29"/>
        <v>0</v>
      </c>
      <c r="BH38" s="116"/>
      <c r="BI38" s="116"/>
      <c r="BJ38" s="116"/>
      <c r="BK38" s="18">
        <f t="shared" si="14"/>
        <v>0</v>
      </c>
    </row>
    <row r="39" spans="1:63" x14ac:dyDescent="0.25">
      <c r="A39" s="279"/>
      <c r="B39" s="274"/>
      <c r="C39" s="275"/>
      <c r="D39" s="95" t="s">
        <v>23</v>
      </c>
      <c r="E39" s="106">
        <f t="shared" ref="E39" si="42">IFERROR(AVERAGE(E34:E38),"")</f>
        <v>3.4783097083660459E-2</v>
      </c>
      <c r="F39" s="113">
        <f t="shared" si="17"/>
        <v>2094.2539495961764</v>
      </c>
      <c r="G39" s="113">
        <f t="shared" si="17"/>
        <v>2094.9647201395264</v>
      </c>
      <c r="H39" s="113">
        <f t="shared" ref="H39:BD39" si="43">IFERROR(AVERAGE(H34:H38),"")</f>
        <v>2094253.9495961764</v>
      </c>
      <c r="I39" s="113">
        <f t="shared" si="43"/>
        <v>2094964.7201395265</v>
      </c>
      <c r="J39" s="113">
        <f t="shared" si="43"/>
        <v>35667.472483778001</v>
      </c>
      <c r="K39" s="106">
        <f t="shared" si="43"/>
        <v>4.1350864798220091</v>
      </c>
      <c r="L39" s="113">
        <f t="shared" si="18"/>
        <v>2084.2162290213805</v>
      </c>
      <c r="M39" s="113">
        <f t="shared" si="19"/>
        <v>2175.0989605881505</v>
      </c>
      <c r="N39" s="113">
        <f t="shared" si="43"/>
        <v>2084216.2290213804</v>
      </c>
      <c r="O39" s="113">
        <f t="shared" si="43"/>
        <v>2175098.9605881507</v>
      </c>
      <c r="P39" s="113">
        <f t="shared" si="43"/>
        <v>38905.763656663898</v>
      </c>
      <c r="Q39" s="106">
        <f t="shared" si="43"/>
        <v>4.9627749902071333E-2</v>
      </c>
      <c r="R39" s="113">
        <f t="shared" si="20"/>
        <v>2094.1214063930988</v>
      </c>
      <c r="S39" s="113">
        <f t="shared" si="21"/>
        <v>2095.1405728355976</v>
      </c>
      <c r="T39" s="113">
        <f t="shared" si="43"/>
        <v>2094121.4063930989</v>
      </c>
      <c r="U39" s="113">
        <f t="shared" si="43"/>
        <v>2095140.5728355974</v>
      </c>
      <c r="V39" s="113">
        <f t="shared" si="43"/>
        <v>35749.0919713974</v>
      </c>
      <c r="W39" s="82" t="str">
        <f t="shared" si="43"/>
        <v/>
      </c>
      <c r="X39" s="82" t="str">
        <f t="shared" si="43"/>
        <v/>
      </c>
      <c r="Y39" s="82" t="str">
        <f t="shared" si="43"/>
        <v/>
      </c>
      <c r="Z39" s="82" t="str">
        <f t="shared" si="43"/>
        <v/>
      </c>
      <c r="AA39" s="106">
        <f t="shared" si="43"/>
        <v>27.309636090239927</v>
      </c>
      <c r="AB39" s="113">
        <f t="shared" si="22"/>
        <v>1753.1940047708167</v>
      </c>
      <c r="AC39" s="113">
        <f t="shared" si="23"/>
        <v>2644.4168683771541</v>
      </c>
      <c r="AD39" s="113">
        <f t="shared" si="43"/>
        <v>1753194.0047708168</v>
      </c>
      <c r="AE39" s="113">
        <f t="shared" si="43"/>
        <v>2644416.8683771542</v>
      </c>
      <c r="AF39" s="113">
        <f t="shared" si="43"/>
        <v>35591.284813594815</v>
      </c>
      <c r="AG39" s="82" t="str">
        <f t="shared" si="43"/>
        <v/>
      </c>
      <c r="AH39" s="82" t="str">
        <f t="shared" si="43"/>
        <v/>
      </c>
      <c r="AI39" s="82" t="str">
        <f t="shared" si="43"/>
        <v/>
      </c>
      <c r="AJ39" s="82" t="str">
        <f t="shared" si="43"/>
        <v/>
      </c>
      <c r="AK39" s="106">
        <f t="shared" si="43"/>
        <v>99.99999588698266</v>
      </c>
      <c r="AL39" s="113">
        <f t="shared" si="24"/>
        <v>4.1822380967898533E-4</v>
      </c>
      <c r="AM39" s="113">
        <f t="shared" si="25"/>
        <v>20264.509024568972</v>
      </c>
      <c r="AN39" s="113">
        <f t="shared" si="43"/>
        <v>0.41822380967898531</v>
      </c>
      <c r="AO39" s="113">
        <f t="shared" si="43"/>
        <v>20264509.024568971</v>
      </c>
      <c r="AP39" s="113">
        <f t="shared" si="43"/>
        <v>36024.10750579834</v>
      </c>
      <c r="AQ39" s="82" t="str">
        <f t="shared" si="43"/>
        <v/>
      </c>
      <c r="AR39" s="82" t="str">
        <f t="shared" si="43"/>
        <v/>
      </c>
      <c r="AS39" s="82" t="str">
        <f t="shared" si="43"/>
        <v/>
      </c>
      <c r="AT39" s="82" t="str">
        <f t="shared" si="43"/>
        <v/>
      </c>
      <c r="AU39" s="106">
        <f t="shared" si="43"/>
        <v>4.1281921557059773E-2</v>
      </c>
      <c r="AV39" s="113">
        <f t="shared" si="26"/>
        <v>2094.9020626662605</v>
      </c>
      <c r="AW39" s="113">
        <f t="shared" si="27"/>
        <v>2095.7498362681731</v>
      </c>
      <c r="AX39" s="113">
        <f t="shared" si="43"/>
        <v>2094902.0626662604</v>
      </c>
      <c r="AY39" s="113">
        <f t="shared" si="43"/>
        <v>2095749.8362681731</v>
      </c>
      <c r="AZ39" s="113">
        <f t="shared" si="43"/>
        <v>35717.350476789477</v>
      </c>
      <c r="BA39" s="82" t="str">
        <f t="shared" si="43"/>
        <v/>
      </c>
      <c r="BB39" s="82" t="str">
        <f t="shared" si="43"/>
        <v/>
      </c>
      <c r="BC39" s="82" t="str">
        <f t="shared" si="43"/>
        <v/>
      </c>
      <c r="BD39" s="82" t="str">
        <f t="shared" si="43"/>
        <v/>
      </c>
      <c r="BE39" s="106" t="str">
        <f t="shared" ref="BE39:BJ39" si="44">IFERROR(AVERAGE(BE34:BE38),"")</f>
        <v/>
      </c>
      <c r="BF39" s="113" t="str">
        <f t="shared" si="28"/>
        <v/>
      </c>
      <c r="BG39" s="113" t="str">
        <f t="shared" si="29"/>
        <v/>
      </c>
      <c r="BH39" s="113" t="str">
        <f t="shared" si="44"/>
        <v/>
      </c>
      <c r="BI39" s="113" t="str">
        <f t="shared" si="44"/>
        <v/>
      </c>
      <c r="BJ39" s="113" t="str">
        <f t="shared" si="44"/>
        <v/>
      </c>
      <c r="BK39" s="18">
        <f t="shared" si="14"/>
        <v>3.4783097083660459E-2</v>
      </c>
    </row>
    <row r="40" spans="1:63" hidden="1" x14ac:dyDescent="0.25">
      <c r="A40" s="279"/>
      <c r="B40" s="274"/>
      <c r="C40" s="273">
        <v>15</v>
      </c>
      <c r="D40" s="95">
        <v>1</v>
      </c>
      <c r="E40" s="105">
        <v>0</v>
      </c>
      <c r="F40" s="113">
        <f t="shared" si="17"/>
        <v>5984.7694306588901</v>
      </c>
      <c r="G40" s="113">
        <f t="shared" si="17"/>
        <v>5984.7694306588901</v>
      </c>
      <c r="H40" s="128">
        <v>5984769.4306588899</v>
      </c>
      <c r="I40" s="128">
        <v>5984769.4306588899</v>
      </c>
      <c r="J40" s="128">
        <v>35929.025194168091</v>
      </c>
      <c r="K40" s="153"/>
      <c r="L40" s="113">
        <f t="shared" si="18"/>
        <v>0</v>
      </c>
      <c r="M40" s="113">
        <f t="shared" si="19"/>
        <v>0</v>
      </c>
      <c r="N40" s="26"/>
      <c r="O40" s="26"/>
      <c r="P40" s="26"/>
      <c r="Q40" s="125">
        <v>0</v>
      </c>
      <c r="R40" s="113">
        <f t="shared" si="20"/>
        <v>5946.626661983486</v>
      </c>
      <c r="S40" s="113">
        <f t="shared" si="21"/>
        <v>5946.626661983486</v>
      </c>
      <c r="T40" s="128">
        <v>5946626.6619834863</v>
      </c>
      <c r="U40" s="128">
        <v>5946626.6619834863</v>
      </c>
      <c r="V40" s="131">
        <v>35481.364335298531</v>
      </c>
      <c r="W40" s="8"/>
      <c r="X40" s="8"/>
      <c r="Y40" s="8"/>
      <c r="Z40" s="8"/>
      <c r="AA40" s="125">
        <v>67.159039729072532</v>
      </c>
      <c r="AB40" s="113">
        <f t="shared" si="22"/>
        <v>4746.42954711323</v>
      </c>
      <c r="AC40" s="113">
        <f t="shared" si="23"/>
        <v>14452.773329271429</v>
      </c>
      <c r="AD40" s="128">
        <v>4746429.5471132305</v>
      </c>
      <c r="AE40" s="128">
        <v>14452773.32927143</v>
      </c>
      <c r="AF40" s="131">
        <v>34569.804500579841</v>
      </c>
      <c r="AG40" s="12"/>
      <c r="AH40" s="12"/>
      <c r="AI40" s="12"/>
      <c r="AJ40" s="12"/>
      <c r="AK40" s="234"/>
      <c r="AL40" s="113">
        <f t="shared" si="24"/>
        <v>0</v>
      </c>
      <c r="AM40" s="113">
        <f t="shared" si="25"/>
        <v>0</v>
      </c>
      <c r="AN40" s="216"/>
      <c r="AO40" s="216"/>
      <c r="AP40" s="216"/>
      <c r="AQ40" s="10"/>
      <c r="AR40" s="10"/>
      <c r="AS40" s="10"/>
      <c r="AT40" s="10"/>
      <c r="AU40" s="125">
        <v>0</v>
      </c>
      <c r="AV40" s="113">
        <f t="shared" si="26"/>
        <v>6013.3395425640356</v>
      </c>
      <c r="AW40" s="113">
        <f t="shared" si="27"/>
        <v>6013.3395425640356</v>
      </c>
      <c r="AX40" s="128">
        <v>6013339.5425640354</v>
      </c>
      <c r="AY40" s="128">
        <v>6013339.5425640354</v>
      </c>
      <c r="AZ40" s="131">
        <v>35992.016057014458</v>
      </c>
      <c r="BA40" s="61"/>
      <c r="BB40" s="63"/>
      <c r="BC40" s="63"/>
      <c r="BD40" s="63"/>
      <c r="BE40" s="66"/>
      <c r="BF40" s="113">
        <f t="shared" si="28"/>
        <v>0</v>
      </c>
      <c r="BG40" s="113">
        <f t="shared" si="29"/>
        <v>0</v>
      </c>
      <c r="BH40" s="116"/>
      <c r="BI40" s="116"/>
      <c r="BJ40" s="116"/>
      <c r="BK40" s="18">
        <f t="shared" si="14"/>
        <v>0</v>
      </c>
    </row>
    <row r="41" spans="1:63" hidden="1" x14ac:dyDescent="0.25">
      <c r="A41" s="279"/>
      <c r="B41" s="274"/>
      <c r="C41" s="274"/>
      <c r="D41" s="95">
        <v>2</v>
      </c>
      <c r="E41" s="105">
        <v>0</v>
      </c>
      <c r="F41" s="113">
        <f t="shared" si="17"/>
        <v>5948.7035562496685</v>
      </c>
      <c r="G41" s="113">
        <f t="shared" si="17"/>
        <v>5948.7035562496685</v>
      </c>
      <c r="H41" s="127">
        <v>5948703.5562496688</v>
      </c>
      <c r="I41" s="127">
        <v>5948703.5562496688</v>
      </c>
      <c r="J41" s="127">
        <v>35920.450533390052</v>
      </c>
      <c r="K41" s="135">
        <v>4.9233778936000085</v>
      </c>
      <c r="L41" s="113">
        <f t="shared" si="18"/>
        <v>5661.0839235825333</v>
      </c>
      <c r="M41" s="113">
        <f t="shared" si="19"/>
        <v>5954.2333311413076</v>
      </c>
      <c r="N41" s="136">
        <v>5661083.9235825334</v>
      </c>
      <c r="O41" s="136">
        <v>5954233.331141308</v>
      </c>
      <c r="P41" s="138">
        <v>41693.355018615723</v>
      </c>
      <c r="Q41" s="123">
        <v>0</v>
      </c>
      <c r="R41" s="113">
        <f t="shared" si="20"/>
        <v>5948.6134594559517</v>
      </c>
      <c r="S41" s="113">
        <f t="shared" si="21"/>
        <v>5948.6134594559517</v>
      </c>
      <c r="T41" s="127">
        <v>5948613.459455952</v>
      </c>
      <c r="U41" s="127">
        <v>5948613.459455952</v>
      </c>
      <c r="V41" s="130">
        <v>35953.325920343399</v>
      </c>
      <c r="W41" s="8"/>
      <c r="X41" s="8"/>
      <c r="Y41" s="8"/>
      <c r="Z41" s="8"/>
      <c r="AA41" s="123">
        <v>33.538391360242656</v>
      </c>
      <c r="AB41" s="113">
        <f t="shared" si="22"/>
        <v>5846.0237333571349</v>
      </c>
      <c r="AC41" s="113">
        <f t="shared" si="23"/>
        <v>8796.0912367385026</v>
      </c>
      <c r="AD41" s="127">
        <v>5846023.7333571352</v>
      </c>
      <c r="AE41" s="127">
        <v>8796091.236738503</v>
      </c>
      <c r="AF41" s="130">
        <v>35371.963569641113</v>
      </c>
      <c r="AG41" s="12"/>
      <c r="AH41" s="12"/>
      <c r="AI41" s="12"/>
      <c r="AJ41" s="12"/>
      <c r="AK41" s="125">
        <v>99.999996154615602</v>
      </c>
      <c r="AL41" s="113">
        <f t="shared" si="24"/>
        <v>6.2156874252829316E-4</v>
      </c>
      <c r="AM41" s="113">
        <f t="shared" si="25"/>
        <v>16164.02102635526</v>
      </c>
      <c r="AN41" s="128">
        <v>0.62156874252829319</v>
      </c>
      <c r="AO41" s="128">
        <v>16164021.026355259</v>
      </c>
      <c r="AP41" s="131">
        <v>36052.068010091782</v>
      </c>
      <c r="AQ41" s="10"/>
      <c r="AR41" s="10"/>
      <c r="AS41" s="10"/>
      <c r="AT41" s="10"/>
      <c r="AU41" s="123">
        <v>0</v>
      </c>
      <c r="AV41" s="113">
        <f t="shared" si="26"/>
        <v>6182.6917566752363</v>
      </c>
      <c r="AW41" s="113">
        <f t="shared" si="27"/>
        <v>6182.6917566752363</v>
      </c>
      <c r="AX41" s="127">
        <v>6182691.7566752359</v>
      </c>
      <c r="AY41" s="127">
        <v>6182691.7566752359</v>
      </c>
      <c r="AZ41" s="130">
        <v>35920.578758239753</v>
      </c>
      <c r="BA41" s="62"/>
      <c r="BB41" s="64"/>
      <c r="BC41" s="64"/>
      <c r="BD41" s="64"/>
      <c r="BE41" s="67"/>
      <c r="BF41" s="113">
        <f t="shared" si="28"/>
        <v>0</v>
      </c>
      <c r="BG41" s="113">
        <f t="shared" si="29"/>
        <v>0</v>
      </c>
      <c r="BH41" s="115"/>
      <c r="BI41" s="115"/>
      <c r="BJ41" s="115"/>
      <c r="BK41" s="18">
        <f t="shared" si="14"/>
        <v>0</v>
      </c>
    </row>
    <row r="42" spans="1:63" hidden="1" x14ac:dyDescent="0.25">
      <c r="A42" s="279"/>
      <c r="B42" s="274"/>
      <c r="C42" s="274"/>
      <c r="D42" s="95">
        <v>3</v>
      </c>
      <c r="E42" s="105">
        <v>0</v>
      </c>
      <c r="F42" s="113">
        <f t="shared" si="17"/>
        <v>6001.0290262249082</v>
      </c>
      <c r="G42" s="113">
        <f t="shared" si="17"/>
        <v>6001.0290262249082</v>
      </c>
      <c r="H42" s="128">
        <v>6001029.0262249084</v>
      </c>
      <c r="I42" s="128">
        <v>6001029.0262249084</v>
      </c>
      <c r="J42" s="128">
        <v>35876.532784700386</v>
      </c>
      <c r="K42" s="133">
        <v>4.5544918966040591</v>
      </c>
      <c r="L42" s="113">
        <f t="shared" si="18"/>
        <v>5648.1522003754671</v>
      </c>
      <c r="M42" s="113">
        <f t="shared" si="19"/>
        <v>5917.6720964771175</v>
      </c>
      <c r="N42" s="134">
        <v>5648152.2003754675</v>
      </c>
      <c r="O42" s="134">
        <v>5917672.0964771174</v>
      </c>
      <c r="P42" s="137">
        <v>41307.607597827911</v>
      </c>
      <c r="Q42" s="125">
        <v>0</v>
      </c>
      <c r="R42" s="113">
        <f t="shared" si="20"/>
        <v>6042.1143379506739</v>
      </c>
      <c r="S42" s="113">
        <f t="shared" si="21"/>
        <v>6042.1143379506739</v>
      </c>
      <c r="T42" s="128">
        <v>6042114.3379506739</v>
      </c>
      <c r="U42" s="128">
        <v>6042114.3379506739</v>
      </c>
      <c r="V42" s="131">
        <v>35952.086974620819</v>
      </c>
      <c r="W42" s="8"/>
      <c r="X42" s="8"/>
      <c r="Y42" s="8"/>
      <c r="Z42" s="8"/>
      <c r="AA42" s="125">
        <v>29.758426078900413</v>
      </c>
      <c r="AB42" s="113">
        <f t="shared" si="22"/>
        <v>5917.7595773093371</v>
      </c>
      <c r="AC42" s="113">
        <f t="shared" si="23"/>
        <v>8424.8675634127903</v>
      </c>
      <c r="AD42" s="128">
        <v>5917759.5773093374</v>
      </c>
      <c r="AE42" s="128">
        <v>8424867.5634127911</v>
      </c>
      <c r="AF42" s="131">
        <v>35431.383138656623</v>
      </c>
      <c r="AG42" s="12"/>
      <c r="AH42" s="12"/>
      <c r="AI42" s="12"/>
      <c r="AJ42" s="12"/>
      <c r="AK42" s="123">
        <v>99.999996488066728</v>
      </c>
      <c r="AL42" s="113">
        <f t="shared" si="24"/>
        <v>5.679202127247294E-4</v>
      </c>
      <c r="AM42" s="113">
        <f t="shared" si="25"/>
        <v>16171.15617735414</v>
      </c>
      <c r="AN42" s="127">
        <v>0.56792021272472937</v>
      </c>
      <c r="AO42" s="127">
        <v>16171156.17735414</v>
      </c>
      <c r="AP42" s="130">
        <v>36029.791896343231</v>
      </c>
      <c r="AQ42" s="10"/>
      <c r="AR42" s="10"/>
      <c r="AS42" s="10"/>
      <c r="AT42" s="10"/>
      <c r="AU42" s="125">
        <v>0</v>
      </c>
      <c r="AV42" s="113">
        <f t="shared" si="26"/>
        <v>5962.3834300002081</v>
      </c>
      <c r="AW42" s="113">
        <f t="shared" si="27"/>
        <v>5962.3834300002081</v>
      </c>
      <c r="AX42" s="128">
        <v>5962383.4300002083</v>
      </c>
      <c r="AY42" s="128">
        <v>5962383.4300002083</v>
      </c>
      <c r="AZ42" s="131">
        <v>35890.252084255219</v>
      </c>
      <c r="BA42" s="61"/>
      <c r="BB42" s="63"/>
      <c r="BC42" s="63"/>
      <c r="BD42" s="63"/>
      <c r="BE42" s="66"/>
      <c r="BF42" s="113">
        <f t="shared" si="28"/>
        <v>0</v>
      </c>
      <c r="BG42" s="113">
        <f t="shared" si="29"/>
        <v>0</v>
      </c>
      <c r="BH42" s="116"/>
      <c r="BI42" s="116"/>
      <c r="BJ42" s="116"/>
      <c r="BK42" s="18">
        <f t="shared" si="14"/>
        <v>0</v>
      </c>
    </row>
    <row r="43" spans="1:63" hidden="1" x14ac:dyDescent="0.25">
      <c r="A43" s="279"/>
      <c r="B43" s="274"/>
      <c r="C43" s="274"/>
      <c r="D43" s="95">
        <v>4</v>
      </c>
      <c r="E43" s="105">
        <v>0</v>
      </c>
      <c r="F43" s="113">
        <f t="shared" si="17"/>
        <v>5957.1150703348267</v>
      </c>
      <c r="G43" s="113">
        <f t="shared" si="17"/>
        <v>5957.1150703348267</v>
      </c>
      <c r="H43" s="127">
        <v>5957115.0703348266</v>
      </c>
      <c r="I43" s="127">
        <v>5957115.0703348266</v>
      </c>
      <c r="J43" s="127">
        <v>35987.464683055878</v>
      </c>
      <c r="K43" s="135">
        <v>4.8688930629094065</v>
      </c>
      <c r="L43" s="113">
        <f t="shared" si="18"/>
        <v>5655.2384241116461</v>
      </c>
      <c r="M43" s="113">
        <f t="shared" si="19"/>
        <v>5944.6784613274895</v>
      </c>
      <c r="N43" s="136">
        <v>5655238.4241116457</v>
      </c>
      <c r="O43" s="136">
        <v>5944678.4613274895</v>
      </c>
      <c r="P43" s="136">
        <v>36414.446880340583</v>
      </c>
      <c r="Q43" s="123">
        <v>0</v>
      </c>
      <c r="R43" s="113">
        <f t="shared" si="20"/>
        <v>5949.7643082695913</v>
      </c>
      <c r="S43" s="113">
        <f t="shared" si="21"/>
        <v>5949.7643082695913</v>
      </c>
      <c r="T43" s="127">
        <v>5949764.3082695911</v>
      </c>
      <c r="U43" s="127">
        <v>5949764.3082695911</v>
      </c>
      <c r="V43" s="130">
        <v>35829.598796367653</v>
      </c>
      <c r="W43" s="8"/>
      <c r="X43" s="8"/>
      <c r="Y43" s="8"/>
      <c r="Z43" s="8"/>
      <c r="AA43" s="123">
        <v>20.874616231626238</v>
      </c>
      <c r="AB43" s="113">
        <f t="shared" si="22"/>
        <v>6053.4108098968509</v>
      </c>
      <c r="AC43" s="113">
        <f t="shared" si="23"/>
        <v>7650.4030964540934</v>
      </c>
      <c r="AD43" s="127">
        <v>6053410.809896851</v>
      </c>
      <c r="AE43" s="127">
        <v>7650403.0964540932</v>
      </c>
      <c r="AF43" s="130">
        <v>35708.091953039169</v>
      </c>
      <c r="AG43" s="12"/>
      <c r="AH43" s="12"/>
      <c r="AI43" s="12"/>
      <c r="AJ43" s="12"/>
      <c r="AK43" s="125">
        <v>99.99999900521685</v>
      </c>
      <c r="AL43" s="113">
        <f t="shared" si="24"/>
        <v>6.6843226869609819E-4</v>
      </c>
      <c r="AM43" s="113">
        <f t="shared" si="25"/>
        <v>67193.766693724887</v>
      </c>
      <c r="AN43" s="128">
        <v>0.66843226869609818</v>
      </c>
      <c r="AO43" s="128">
        <v>67193766.693724886</v>
      </c>
      <c r="AP43" s="131">
        <v>35981.205903053276</v>
      </c>
      <c r="AQ43" s="10"/>
      <c r="AR43" s="10"/>
      <c r="AS43" s="10"/>
      <c r="AT43" s="10"/>
      <c r="AU43" s="123">
        <v>0</v>
      </c>
      <c r="AV43" s="113">
        <f t="shared" si="26"/>
        <v>5971.7370183621924</v>
      </c>
      <c r="AW43" s="113">
        <f t="shared" si="27"/>
        <v>5971.7370183621924</v>
      </c>
      <c r="AX43" s="127">
        <v>5971737.0183621924</v>
      </c>
      <c r="AY43" s="127">
        <v>5971737.0183621924</v>
      </c>
      <c r="AZ43" s="130">
        <v>36062.639993429177</v>
      </c>
      <c r="BA43" s="62"/>
      <c r="BB43" s="64"/>
      <c r="BC43" s="64"/>
      <c r="BD43" s="64"/>
      <c r="BE43" s="67"/>
      <c r="BF43" s="113">
        <f t="shared" si="28"/>
        <v>0</v>
      </c>
      <c r="BG43" s="113">
        <f t="shared" si="29"/>
        <v>0</v>
      </c>
      <c r="BH43" s="115"/>
      <c r="BI43" s="115"/>
      <c r="BJ43" s="115"/>
      <c r="BK43" s="18">
        <f t="shared" si="14"/>
        <v>0</v>
      </c>
    </row>
    <row r="44" spans="1:63" hidden="1" x14ac:dyDescent="0.25">
      <c r="A44" s="279"/>
      <c r="B44" s="274"/>
      <c r="C44" s="274"/>
      <c r="D44" s="95">
        <v>5</v>
      </c>
      <c r="E44" s="105">
        <v>0</v>
      </c>
      <c r="F44" s="113">
        <f t="shared" si="17"/>
        <v>5954.9105603434546</v>
      </c>
      <c r="G44" s="113">
        <f t="shared" si="17"/>
        <v>5954.9105603434546</v>
      </c>
      <c r="H44" s="128">
        <v>5954910.5603434546</v>
      </c>
      <c r="I44" s="128">
        <v>5954910.5603434546</v>
      </c>
      <c r="J44" s="128">
        <v>35916.84094452858</v>
      </c>
      <c r="K44" s="153"/>
      <c r="L44" s="113">
        <f t="shared" si="18"/>
        <v>0</v>
      </c>
      <c r="M44" s="113">
        <f t="shared" si="19"/>
        <v>0</v>
      </c>
      <c r="N44" s="26"/>
      <c r="O44" s="26"/>
      <c r="P44" s="26"/>
      <c r="Q44" s="125">
        <v>0</v>
      </c>
      <c r="R44" s="113">
        <f t="shared" si="20"/>
        <v>5956.2165873188114</v>
      </c>
      <c r="S44" s="113">
        <f t="shared" si="21"/>
        <v>5956.2165873188114</v>
      </c>
      <c r="T44" s="128">
        <v>5956216.5873188116</v>
      </c>
      <c r="U44" s="128">
        <v>5956216.5873188116</v>
      </c>
      <c r="V44" s="131">
        <v>35742.60227560997</v>
      </c>
      <c r="W44" s="8"/>
      <c r="X44" s="8"/>
      <c r="Y44" s="8"/>
      <c r="Z44" s="8"/>
      <c r="AA44" s="125">
        <v>73.308384058871766</v>
      </c>
      <c r="AB44" s="113">
        <f t="shared" si="22"/>
        <v>1923.1943041068721</v>
      </c>
      <c r="AC44" s="113">
        <f t="shared" si="23"/>
        <v>7205.2374361624352</v>
      </c>
      <c r="AD44" s="128">
        <v>1923194.3041068721</v>
      </c>
      <c r="AE44" s="128">
        <v>7205237.4361624354</v>
      </c>
      <c r="AF44" s="131">
        <v>35290.99028086663</v>
      </c>
      <c r="AG44" s="12"/>
      <c r="AH44" s="12"/>
      <c r="AI44" s="12"/>
      <c r="AJ44" s="12"/>
      <c r="AK44" s="123">
        <v>99.99999569977679</v>
      </c>
      <c r="AL44" s="113">
        <f t="shared" si="24"/>
        <v>6.3628988909677055E-4</v>
      </c>
      <c r="AM44" s="113">
        <f t="shared" si="25"/>
        <v>14796.67119053299</v>
      </c>
      <c r="AN44" s="127">
        <v>0.63628988909677053</v>
      </c>
      <c r="AO44" s="127">
        <v>14796671.19053299</v>
      </c>
      <c r="AP44" s="130">
        <v>36157.077012062073</v>
      </c>
      <c r="AQ44" s="10"/>
      <c r="AR44" s="10"/>
      <c r="AS44" s="10"/>
      <c r="AT44" s="10"/>
      <c r="AU44" s="125">
        <v>5.0621399784515635</v>
      </c>
      <c r="AV44" s="113">
        <f t="shared" si="26"/>
        <v>6215.1288463580968</v>
      </c>
      <c r="AW44" s="113">
        <f t="shared" si="27"/>
        <v>6546.523004571015</v>
      </c>
      <c r="AX44" s="128">
        <v>6215128.8463580972</v>
      </c>
      <c r="AY44" s="128">
        <v>6546523.004571015</v>
      </c>
      <c r="AZ44" s="131">
        <v>36127.306707620621</v>
      </c>
      <c r="BA44" s="61"/>
      <c r="BB44" s="63"/>
      <c r="BC44" s="63"/>
      <c r="BD44" s="63"/>
      <c r="BE44" s="66"/>
      <c r="BF44" s="113">
        <f t="shared" si="28"/>
        <v>0</v>
      </c>
      <c r="BG44" s="113">
        <f t="shared" si="29"/>
        <v>0</v>
      </c>
      <c r="BH44" s="116"/>
      <c r="BI44" s="116"/>
      <c r="BJ44" s="116"/>
      <c r="BK44" s="18">
        <f t="shared" si="14"/>
        <v>0</v>
      </c>
    </row>
    <row r="45" spans="1:63" x14ac:dyDescent="0.25">
      <c r="A45" s="279"/>
      <c r="B45" s="274"/>
      <c r="C45" s="275"/>
      <c r="D45" s="95" t="s">
        <v>23</v>
      </c>
      <c r="E45" s="106">
        <f t="shared" ref="E45" si="45">IFERROR(AVERAGE(E40:E44),"")</f>
        <v>0</v>
      </c>
      <c r="F45" s="113">
        <f t="shared" si="17"/>
        <v>5969.3055287623501</v>
      </c>
      <c r="G45" s="113">
        <f t="shared" si="17"/>
        <v>5969.3055287623501</v>
      </c>
      <c r="H45" s="113">
        <f t="shared" ref="H45:BD45" si="46">IFERROR(AVERAGE(H40:H44),"")</f>
        <v>5969305.5287623499</v>
      </c>
      <c r="I45" s="113">
        <f t="shared" si="46"/>
        <v>5969305.5287623499</v>
      </c>
      <c r="J45" s="113">
        <f t="shared" si="46"/>
        <v>35926.062827968599</v>
      </c>
      <c r="K45" s="106">
        <f t="shared" si="46"/>
        <v>4.7822542843711586</v>
      </c>
      <c r="L45" s="113">
        <f t="shared" si="18"/>
        <v>5654.8248493565497</v>
      </c>
      <c r="M45" s="113">
        <f t="shared" si="19"/>
        <v>5938.8612963153046</v>
      </c>
      <c r="N45" s="113">
        <f t="shared" si="46"/>
        <v>5654824.8493565498</v>
      </c>
      <c r="O45" s="113">
        <f t="shared" si="46"/>
        <v>5938861.2963153049</v>
      </c>
      <c r="P45" s="113">
        <f t="shared" si="46"/>
        <v>39805.13649892807</v>
      </c>
      <c r="Q45" s="106">
        <f t="shared" si="46"/>
        <v>0</v>
      </c>
      <c r="R45" s="113">
        <f t="shared" si="20"/>
        <v>5968.6670709957025</v>
      </c>
      <c r="S45" s="113">
        <f t="shared" si="21"/>
        <v>5968.6670709957025</v>
      </c>
      <c r="T45" s="113">
        <f t="shared" si="46"/>
        <v>5968667.0709957024</v>
      </c>
      <c r="U45" s="113">
        <f t="shared" si="46"/>
        <v>5968667.0709957024</v>
      </c>
      <c r="V45" s="113">
        <f t="shared" si="46"/>
        <v>35791.795660448071</v>
      </c>
      <c r="W45" s="82" t="str">
        <f t="shared" si="46"/>
        <v/>
      </c>
      <c r="X45" s="82" t="str">
        <f t="shared" si="46"/>
        <v/>
      </c>
      <c r="Y45" s="82" t="str">
        <f t="shared" si="46"/>
        <v/>
      </c>
      <c r="Z45" s="82" t="str">
        <f t="shared" si="46"/>
        <v/>
      </c>
      <c r="AA45" s="106">
        <f t="shared" si="46"/>
        <v>44.927771491742725</v>
      </c>
      <c r="AB45" s="113">
        <f t="shared" si="22"/>
        <v>4897.3635943566851</v>
      </c>
      <c r="AC45" s="113">
        <f t="shared" si="23"/>
        <v>9305.87453240785</v>
      </c>
      <c r="AD45" s="113">
        <f t="shared" si="46"/>
        <v>4897363.5943566849</v>
      </c>
      <c r="AE45" s="113">
        <f t="shared" si="46"/>
        <v>9305874.53240785</v>
      </c>
      <c r="AF45" s="113">
        <f t="shared" si="46"/>
        <v>35274.446688556673</v>
      </c>
      <c r="AG45" s="82" t="str">
        <f t="shared" si="46"/>
        <v/>
      </c>
      <c r="AH45" s="82" t="str">
        <f t="shared" si="46"/>
        <v/>
      </c>
      <c r="AI45" s="82" t="str">
        <f t="shared" si="46"/>
        <v/>
      </c>
      <c r="AJ45" s="82" t="str">
        <f t="shared" si="46"/>
        <v/>
      </c>
      <c r="AK45" s="106">
        <f t="shared" si="46"/>
        <v>99.999996836918996</v>
      </c>
      <c r="AL45" s="113">
        <f t="shared" si="24"/>
        <v>6.2355277826147283E-4</v>
      </c>
      <c r="AM45" s="113">
        <f t="shared" si="25"/>
        <v>28581.40377199182</v>
      </c>
      <c r="AN45" s="113">
        <f t="shared" si="46"/>
        <v>0.62355277826147282</v>
      </c>
      <c r="AO45" s="113">
        <f t="shared" si="46"/>
        <v>28581403.771991819</v>
      </c>
      <c r="AP45" s="113">
        <f t="shared" si="46"/>
        <v>36055.035705387592</v>
      </c>
      <c r="AQ45" s="82" t="str">
        <f t="shared" si="46"/>
        <v/>
      </c>
      <c r="AR45" s="82" t="str">
        <f t="shared" si="46"/>
        <v/>
      </c>
      <c r="AS45" s="82" t="str">
        <f t="shared" si="46"/>
        <v/>
      </c>
      <c r="AT45" s="82" t="str">
        <f t="shared" si="46"/>
        <v/>
      </c>
      <c r="AU45" s="106">
        <f t="shared" si="46"/>
        <v>1.0124279956903126</v>
      </c>
      <c r="AV45" s="113">
        <f t="shared" si="26"/>
        <v>6069.0561187919548</v>
      </c>
      <c r="AW45" s="113">
        <f t="shared" si="27"/>
        <v>6135.3349504345379</v>
      </c>
      <c r="AX45" s="113">
        <f t="shared" si="46"/>
        <v>6069056.1187919546</v>
      </c>
      <c r="AY45" s="113">
        <f t="shared" si="46"/>
        <v>6135334.9504345376</v>
      </c>
      <c r="AZ45" s="113">
        <f t="shared" si="46"/>
        <v>35998.558720111847</v>
      </c>
      <c r="BA45" s="82" t="str">
        <f t="shared" si="46"/>
        <v/>
      </c>
      <c r="BB45" s="82" t="str">
        <f t="shared" si="46"/>
        <v/>
      </c>
      <c r="BC45" s="82" t="str">
        <f t="shared" si="46"/>
        <v/>
      </c>
      <c r="BD45" s="82" t="str">
        <f t="shared" si="46"/>
        <v/>
      </c>
      <c r="BE45" s="106" t="str">
        <f t="shared" ref="BE45:BJ45" si="47">IFERROR(AVERAGE(BE40:BE44),"")</f>
        <v/>
      </c>
      <c r="BF45" s="113" t="str">
        <f t="shared" si="28"/>
        <v/>
      </c>
      <c r="BG45" s="113" t="str">
        <f t="shared" si="29"/>
        <v/>
      </c>
      <c r="BH45" s="113" t="str">
        <f t="shared" si="47"/>
        <v/>
      </c>
      <c r="BI45" s="113" t="str">
        <f t="shared" si="47"/>
        <v/>
      </c>
      <c r="BJ45" s="113" t="str">
        <f t="shared" si="47"/>
        <v/>
      </c>
      <c r="BK45" s="18">
        <f t="shared" si="14"/>
        <v>0</v>
      </c>
    </row>
    <row r="46" spans="1:63" hidden="1" x14ac:dyDescent="0.25">
      <c r="A46" s="279"/>
      <c r="B46" s="274"/>
      <c r="C46" s="273">
        <v>20</v>
      </c>
      <c r="D46" s="95">
        <v>1</v>
      </c>
      <c r="E46" s="105">
        <v>0</v>
      </c>
      <c r="F46" s="113">
        <f t="shared" si="17"/>
        <v>13530.870044836471</v>
      </c>
      <c r="G46" s="113">
        <f t="shared" si="17"/>
        <v>13530.870044836471</v>
      </c>
      <c r="H46" s="127">
        <v>13530870.044836471</v>
      </c>
      <c r="I46" s="127">
        <v>13530870.044836471</v>
      </c>
      <c r="J46" s="127">
        <v>36204.853193283081</v>
      </c>
      <c r="K46" s="28">
        <v>0</v>
      </c>
      <c r="L46" s="113">
        <f t="shared" si="18"/>
        <v>11984.080692106061</v>
      </c>
      <c r="M46" s="113">
        <f t="shared" si="19"/>
        <v>11984.080692106061</v>
      </c>
      <c r="N46" s="127">
        <v>11984080.692106061</v>
      </c>
      <c r="O46" s="127">
        <v>11984080.692106061</v>
      </c>
      <c r="P46" s="127">
        <v>11984080.692106061</v>
      </c>
      <c r="Q46" s="123">
        <v>0</v>
      </c>
      <c r="R46" s="113">
        <f t="shared" si="20"/>
        <v>12094.00686298302</v>
      </c>
      <c r="S46" s="113">
        <f t="shared" si="21"/>
        <v>12094.00686298302</v>
      </c>
      <c r="T46" s="127">
        <v>12094006.86298302</v>
      </c>
      <c r="U46" s="127">
        <v>12094006.86298302</v>
      </c>
      <c r="V46" s="130">
        <v>35882.774750471122</v>
      </c>
      <c r="W46" s="8"/>
      <c r="X46" s="8"/>
      <c r="Y46" s="8"/>
      <c r="Z46" s="8"/>
      <c r="AA46" s="123">
        <v>54.845013395070275</v>
      </c>
      <c r="AB46" s="113">
        <f t="shared" si="22"/>
        <v>12169.53410590875</v>
      </c>
      <c r="AC46" s="113">
        <f t="shared" si="23"/>
        <v>26950.58734571778</v>
      </c>
      <c r="AD46" s="127">
        <v>12169534.10590875</v>
      </c>
      <c r="AE46" s="127">
        <v>26950587.34571778</v>
      </c>
      <c r="AF46" s="130">
        <v>35827.247345685959</v>
      </c>
      <c r="AG46" s="12"/>
      <c r="AH46" s="12"/>
      <c r="AI46" s="12"/>
      <c r="AJ46" s="12"/>
      <c r="AK46" s="234"/>
      <c r="AL46" s="113">
        <f t="shared" si="24"/>
        <v>0</v>
      </c>
      <c r="AM46" s="113">
        <f t="shared" si="25"/>
        <v>0</v>
      </c>
      <c r="AN46" s="216"/>
      <c r="AO46" s="216"/>
      <c r="AP46" s="216"/>
      <c r="AQ46" s="10"/>
      <c r="AR46" s="10"/>
      <c r="AS46" s="10"/>
      <c r="AT46" s="10"/>
      <c r="AU46" s="123">
        <v>0</v>
      </c>
      <c r="AV46" s="113">
        <f t="shared" si="26"/>
        <v>12040.72489281438</v>
      </c>
      <c r="AW46" s="113">
        <f t="shared" si="27"/>
        <v>12040.72489281438</v>
      </c>
      <c r="AX46" s="127">
        <v>12040724.892814379</v>
      </c>
      <c r="AY46" s="127">
        <v>12040724.892814379</v>
      </c>
      <c r="AZ46" s="130">
        <v>36403.636525154121</v>
      </c>
      <c r="BA46" s="61"/>
      <c r="BB46" s="63"/>
      <c r="BC46" s="63"/>
      <c r="BD46" s="63"/>
      <c r="BE46" s="66"/>
      <c r="BF46" s="113">
        <f t="shared" si="28"/>
        <v>0</v>
      </c>
      <c r="BG46" s="113">
        <f t="shared" si="29"/>
        <v>0</v>
      </c>
      <c r="BH46" s="116"/>
      <c r="BI46" s="116"/>
      <c r="BJ46" s="116"/>
      <c r="BK46" s="18">
        <f t="shared" si="14"/>
        <v>0</v>
      </c>
    </row>
    <row r="47" spans="1:63" hidden="1" x14ac:dyDescent="0.25">
      <c r="A47" s="279"/>
      <c r="B47" s="274"/>
      <c r="C47" s="274"/>
      <c r="D47" s="95">
        <v>2</v>
      </c>
      <c r="E47" s="105">
        <v>0</v>
      </c>
      <c r="F47" s="113">
        <f t="shared" si="17"/>
        <v>13587.912483692129</v>
      </c>
      <c r="G47" s="113">
        <f t="shared" si="17"/>
        <v>13587.912483692129</v>
      </c>
      <c r="H47" s="128">
        <v>13587912.48369213</v>
      </c>
      <c r="I47" s="128">
        <v>13587912.48369213</v>
      </c>
      <c r="J47" s="128">
        <v>36089.735240221024</v>
      </c>
      <c r="K47" s="29">
        <v>0</v>
      </c>
      <c r="L47" s="113">
        <f t="shared" si="18"/>
        <v>11986.519752995069</v>
      </c>
      <c r="M47" s="113">
        <f t="shared" si="19"/>
        <v>11986.519752995069</v>
      </c>
      <c r="N47" s="128">
        <v>11986519.75299507</v>
      </c>
      <c r="O47" s="128">
        <v>11986519.75299507</v>
      </c>
      <c r="P47" s="128">
        <v>11986519.75299507</v>
      </c>
      <c r="Q47" s="125">
        <v>0</v>
      </c>
      <c r="R47" s="113">
        <f t="shared" si="20"/>
        <v>13017.27082619356</v>
      </c>
      <c r="S47" s="113">
        <f t="shared" si="21"/>
        <v>13017.27082619356</v>
      </c>
      <c r="T47" s="128">
        <v>13017270.82619356</v>
      </c>
      <c r="U47" s="128">
        <v>13017270.82619356</v>
      </c>
      <c r="V47" s="131">
        <v>35796.950460910797</v>
      </c>
      <c r="W47" s="8"/>
      <c r="X47" s="8"/>
      <c r="Y47" s="8"/>
      <c r="Z47" s="8"/>
      <c r="AA47" s="125">
        <v>16.314163903109286</v>
      </c>
      <c r="AB47" s="113">
        <f t="shared" si="22"/>
        <v>12176.79587709302</v>
      </c>
      <c r="AC47" s="113">
        <f t="shared" si="23"/>
        <v>14550.605508672741</v>
      </c>
      <c r="AD47" s="128">
        <v>12176795.877093021</v>
      </c>
      <c r="AE47" s="128">
        <v>14550605.50867274</v>
      </c>
      <c r="AF47" s="131">
        <v>35575.554320812233</v>
      </c>
      <c r="AG47" s="12"/>
      <c r="AH47" s="12"/>
      <c r="AI47" s="12"/>
      <c r="AJ47" s="12"/>
      <c r="AK47" s="234"/>
      <c r="AL47" s="113">
        <f t="shared" si="24"/>
        <v>0</v>
      </c>
      <c r="AM47" s="113">
        <f t="shared" si="25"/>
        <v>0</v>
      </c>
      <c r="AN47" s="216"/>
      <c r="AO47" s="216"/>
      <c r="AP47" s="216"/>
      <c r="AQ47" s="10"/>
      <c r="AR47" s="10"/>
      <c r="AS47" s="10"/>
      <c r="AT47" s="10"/>
      <c r="AU47" s="125">
        <v>0</v>
      </c>
      <c r="AV47" s="113">
        <f t="shared" si="26"/>
        <v>12841.6984229755</v>
      </c>
      <c r="AW47" s="113">
        <f t="shared" si="27"/>
        <v>12841.6984229755</v>
      </c>
      <c r="AX47" s="128">
        <v>12841698.422975499</v>
      </c>
      <c r="AY47" s="128">
        <v>12841698.422975499</v>
      </c>
      <c r="AZ47" s="131">
        <v>36038.52681565284</v>
      </c>
      <c r="BA47" s="62"/>
      <c r="BB47" s="64"/>
      <c r="BC47" s="64"/>
      <c r="BD47" s="64"/>
      <c r="BE47" s="67"/>
      <c r="BF47" s="113">
        <f t="shared" si="28"/>
        <v>0</v>
      </c>
      <c r="BG47" s="113">
        <f t="shared" si="29"/>
        <v>0</v>
      </c>
      <c r="BH47" s="115"/>
      <c r="BI47" s="115"/>
      <c r="BJ47" s="115"/>
      <c r="BK47" s="18">
        <f t="shared" si="14"/>
        <v>0</v>
      </c>
    </row>
    <row r="48" spans="1:63" hidden="1" x14ac:dyDescent="0.25">
      <c r="A48" s="279"/>
      <c r="B48" s="274"/>
      <c r="C48" s="274"/>
      <c r="D48" s="95">
        <v>3</v>
      </c>
      <c r="E48" s="105">
        <v>0</v>
      </c>
      <c r="F48" s="113">
        <f t="shared" si="17"/>
        <v>13592.77037290529</v>
      </c>
      <c r="G48" s="113">
        <f t="shared" si="17"/>
        <v>13592.77037290529</v>
      </c>
      <c r="H48" s="127">
        <v>13592770.37290529</v>
      </c>
      <c r="I48" s="127">
        <v>13592770.37290529</v>
      </c>
      <c r="J48" s="127">
        <v>35996.4494535923</v>
      </c>
      <c r="K48" s="28">
        <v>0</v>
      </c>
      <c r="L48" s="113">
        <f t="shared" si="18"/>
        <v>11896.177140781499</v>
      </c>
      <c r="M48" s="113">
        <f t="shared" si="19"/>
        <v>11896.177140781499</v>
      </c>
      <c r="N48" s="127">
        <v>11896177.140781499</v>
      </c>
      <c r="O48" s="127">
        <v>11896177.140781499</v>
      </c>
      <c r="P48" s="127">
        <v>11896177.140781499</v>
      </c>
      <c r="Q48" s="123">
        <v>0</v>
      </c>
      <c r="R48" s="113">
        <f t="shared" si="20"/>
        <v>12892.66909728212</v>
      </c>
      <c r="S48" s="113">
        <f t="shared" si="21"/>
        <v>12892.66909728212</v>
      </c>
      <c r="T48" s="127">
        <v>12892669.097282119</v>
      </c>
      <c r="U48" s="127">
        <v>12892669.097282119</v>
      </c>
      <c r="V48" s="130">
        <v>35657.052051544189</v>
      </c>
      <c r="W48" s="8"/>
      <c r="X48" s="8"/>
      <c r="Y48" s="8"/>
      <c r="Z48" s="8"/>
      <c r="AA48" s="123">
        <v>70.477569788256517</v>
      </c>
      <c r="AB48" s="113">
        <f t="shared" si="22"/>
        <v>6634.9749765168426</v>
      </c>
      <c r="AC48" s="113">
        <f t="shared" si="23"/>
        <v>22474.35231086623</v>
      </c>
      <c r="AD48" s="127">
        <v>6634974.9765168428</v>
      </c>
      <c r="AE48" s="127">
        <v>22474352.310866229</v>
      </c>
      <c r="AF48" s="130">
        <v>35114.974616289139</v>
      </c>
      <c r="AG48" s="12"/>
      <c r="AH48" s="12"/>
      <c r="AI48" s="12"/>
      <c r="AJ48" s="12"/>
      <c r="AK48" s="234"/>
      <c r="AL48" s="113">
        <f t="shared" si="24"/>
        <v>0</v>
      </c>
      <c r="AM48" s="113">
        <f t="shared" si="25"/>
        <v>0</v>
      </c>
      <c r="AN48" s="216"/>
      <c r="AO48" s="216"/>
      <c r="AP48" s="216"/>
      <c r="AQ48" s="10"/>
      <c r="AR48" s="10"/>
      <c r="AS48" s="10"/>
      <c r="AT48" s="10"/>
      <c r="AU48" s="123">
        <v>0</v>
      </c>
      <c r="AV48" s="113">
        <f t="shared" si="26"/>
        <v>12262.13262529858</v>
      </c>
      <c r="AW48" s="113">
        <f t="shared" si="27"/>
        <v>12262.13262529858</v>
      </c>
      <c r="AX48" s="127">
        <v>12262132.62529858</v>
      </c>
      <c r="AY48" s="127">
        <v>12262132.62529858</v>
      </c>
      <c r="AZ48" s="130">
        <v>35672.654185771942</v>
      </c>
      <c r="BA48" s="61"/>
      <c r="BB48" s="63"/>
      <c r="BC48" s="63"/>
      <c r="BD48" s="63"/>
      <c r="BE48" s="66"/>
      <c r="BF48" s="113">
        <f t="shared" si="28"/>
        <v>0</v>
      </c>
      <c r="BG48" s="113">
        <f t="shared" si="29"/>
        <v>0</v>
      </c>
      <c r="BH48" s="116"/>
      <c r="BI48" s="116"/>
      <c r="BJ48" s="116"/>
      <c r="BK48" s="18">
        <f t="shared" si="14"/>
        <v>0</v>
      </c>
    </row>
    <row r="49" spans="1:63" hidden="1" x14ac:dyDescent="0.25">
      <c r="A49" s="279"/>
      <c r="B49" s="274"/>
      <c r="C49" s="274"/>
      <c r="D49" s="95">
        <v>4</v>
      </c>
      <c r="E49" s="105">
        <v>0</v>
      </c>
      <c r="F49" s="113">
        <f t="shared" si="17"/>
        <v>12918.180383967729</v>
      </c>
      <c r="G49" s="113">
        <f t="shared" si="17"/>
        <v>12918.180383967729</v>
      </c>
      <c r="H49" s="128">
        <v>12918180.383967729</v>
      </c>
      <c r="I49" s="128">
        <v>12918180.383967729</v>
      </c>
      <c r="J49" s="128">
        <v>35768.264331579208</v>
      </c>
      <c r="K49" s="29">
        <v>0</v>
      </c>
      <c r="L49" s="113">
        <f t="shared" si="18"/>
        <v>11947.288604735229</v>
      </c>
      <c r="M49" s="113">
        <f t="shared" si="19"/>
        <v>11947.288604735229</v>
      </c>
      <c r="N49" s="128">
        <v>11947288.604735229</v>
      </c>
      <c r="O49" s="128">
        <v>11947288.604735229</v>
      </c>
      <c r="P49" s="128">
        <v>11947288.604735229</v>
      </c>
      <c r="Q49" s="125">
        <v>0</v>
      </c>
      <c r="R49" s="113">
        <f t="shared" si="20"/>
        <v>12697.959310030499</v>
      </c>
      <c r="S49" s="113">
        <f t="shared" si="21"/>
        <v>12697.959310030499</v>
      </c>
      <c r="T49" s="128">
        <v>12697959.310030499</v>
      </c>
      <c r="U49" s="128">
        <v>12697959.310030499</v>
      </c>
      <c r="V49" s="131">
        <v>35886.422333717353</v>
      </c>
      <c r="W49" s="8"/>
      <c r="X49" s="8"/>
      <c r="Y49" s="8"/>
      <c r="Z49" s="8"/>
      <c r="AA49" s="125">
        <v>23.278929122035883</v>
      </c>
      <c r="AB49" s="113">
        <f t="shared" si="22"/>
        <v>12616.82281620783</v>
      </c>
      <c r="AC49" s="113">
        <f t="shared" si="23"/>
        <v>16445.05566961741</v>
      </c>
      <c r="AD49" s="128">
        <v>12616822.81620783</v>
      </c>
      <c r="AE49" s="128">
        <v>16445055.669617411</v>
      </c>
      <c r="AF49" s="131">
        <v>35647.141149520867</v>
      </c>
      <c r="AG49" s="12"/>
      <c r="AH49" s="12"/>
      <c r="AI49" s="12"/>
      <c r="AJ49" s="12"/>
      <c r="AK49" s="234"/>
      <c r="AL49" s="113">
        <f t="shared" si="24"/>
        <v>0</v>
      </c>
      <c r="AM49" s="113">
        <f t="shared" si="25"/>
        <v>0</v>
      </c>
      <c r="AN49" s="216"/>
      <c r="AO49" s="216"/>
      <c r="AP49" s="216"/>
      <c r="AQ49" s="10"/>
      <c r="AR49" s="10"/>
      <c r="AS49" s="10"/>
      <c r="AT49" s="10"/>
      <c r="AU49" s="125">
        <v>0</v>
      </c>
      <c r="AV49" s="113">
        <f t="shared" si="26"/>
        <v>14464.96114277854</v>
      </c>
      <c r="AW49" s="113">
        <f t="shared" si="27"/>
        <v>14464.96114277854</v>
      </c>
      <c r="AX49" s="128">
        <v>14464961.14277854</v>
      </c>
      <c r="AY49" s="128">
        <v>14464961.14277854</v>
      </c>
      <c r="AZ49" s="131">
        <v>36718.535799503319</v>
      </c>
      <c r="BA49" s="62"/>
      <c r="BB49" s="64"/>
      <c r="BC49" s="64"/>
      <c r="BD49" s="64"/>
      <c r="BE49" s="67"/>
      <c r="BF49" s="113">
        <f t="shared" si="28"/>
        <v>0</v>
      </c>
      <c r="BG49" s="113">
        <f t="shared" si="29"/>
        <v>0</v>
      </c>
      <c r="BH49" s="115"/>
      <c r="BI49" s="115"/>
      <c r="BJ49" s="115"/>
      <c r="BK49" s="18">
        <f t="shared" si="14"/>
        <v>0</v>
      </c>
    </row>
    <row r="50" spans="1:63" hidden="1" x14ac:dyDescent="0.25">
      <c r="A50" s="279"/>
      <c r="B50" s="274"/>
      <c r="C50" s="274"/>
      <c r="D50" s="95">
        <v>5</v>
      </c>
      <c r="E50" s="105">
        <v>0</v>
      </c>
      <c r="F50" s="113">
        <f t="shared" si="17"/>
        <v>14367.089421270071</v>
      </c>
      <c r="G50" s="113">
        <f t="shared" si="17"/>
        <v>14367.089421270071</v>
      </c>
      <c r="H50" s="127">
        <v>14367089.421270071</v>
      </c>
      <c r="I50" s="127">
        <v>14367089.421270071</v>
      </c>
      <c r="J50" s="127">
        <v>36042.108211517327</v>
      </c>
      <c r="K50" s="28">
        <v>0</v>
      </c>
      <c r="L50" s="113">
        <f t="shared" si="18"/>
        <v>12277.07738279204</v>
      </c>
      <c r="M50" s="113">
        <f t="shared" si="19"/>
        <v>12277.07738279204</v>
      </c>
      <c r="N50" s="127">
        <v>12277077.382792041</v>
      </c>
      <c r="O50" s="127">
        <v>12277077.382792041</v>
      </c>
      <c r="P50" s="127">
        <v>12277077.382792041</v>
      </c>
      <c r="Q50" s="123">
        <v>0</v>
      </c>
      <c r="R50" s="113">
        <f t="shared" si="20"/>
        <v>12485.90795902559</v>
      </c>
      <c r="S50" s="113">
        <f t="shared" si="21"/>
        <v>12485.90795902559</v>
      </c>
      <c r="T50" s="127">
        <v>12485907.95902559</v>
      </c>
      <c r="U50" s="127">
        <v>12485907.95902559</v>
      </c>
      <c r="V50" s="130">
        <v>36022.959108829498</v>
      </c>
      <c r="W50" s="8"/>
      <c r="X50" s="8"/>
      <c r="Y50" s="8"/>
      <c r="Z50" s="8"/>
      <c r="AA50" s="123">
        <v>0</v>
      </c>
      <c r="AB50" s="113">
        <f t="shared" si="22"/>
        <v>13381.30621200209</v>
      </c>
      <c r="AC50" s="113">
        <f t="shared" si="23"/>
        <v>13381.30621200209</v>
      </c>
      <c r="AD50" s="127">
        <v>13381306.212002089</v>
      </c>
      <c r="AE50" s="127">
        <v>13381306.212002089</v>
      </c>
      <c r="AF50" s="130">
        <v>35445.481012582779</v>
      </c>
      <c r="AG50" s="12"/>
      <c r="AH50" s="12"/>
      <c r="AI50" s="12"/>
      <c r="AJ50" s="12"/>
      <c r="AK50" s="234"/>
      <c r="AL50" s="113">
        <f t="shared" si="24"/>
        <v>0</v>
      </c>
      <c r="AM50" s="113">
        <f t="shared" si="25"/>
        <v>0</v>
      </c>
      <c r="AN50" s="216"/>
      <c r="AO50" s="216"/>
      <c r="AP50" s="216"/>
      <c r="AQ50" s="10"/>
      <c r="AR50" s="10"/>
      <c r="AS50" s="10"/>
      <c r="AT50" s="10"/>
      <c r="AU50" s="123">
        <v>0</v>
      </c>
      <c r="AV50" s="113">
        <f t="shared" si="26"/>
        <v>14118.12691597672</v>
      </c>
      <c r="AW50" s="113">
        <f t="shared" si="27"/>
        <v>14118.12691597672</v>
      </c>
      <c r="AX50" s="127">
        <v>14118126.91597672</v>
      </c>
      <c r="AY50" s="127">
        <v>14118126.91597672</v>
      </c>
      <c r="AZ50" s="130">
        <v>35987.412657022483</v>
      </c>
      <c r="BA50" s="61"/>
      <c r="BB50" s="63"/>
      <c r="BC50" s="63"/>
      <c r="BD50" s="63"/>
      <c r="BE50" s="66"/>
      <c r="BF50" s="113">
        <f t="shared" si="28"/>
        <v>0</v>
      </c>
      <c r="BG50" s="113">
        <f t="shared" si="29"/>
        <v>0</v>
      </c>
      <c r="BH50" s="116"/>
      <c r="BI50" s="116"/>
      <c r="BJ50" s="116"/>
      <c r="BK50" s="18">
        <f t="shared" si="14"/>
        <v>0</v>
      </c>
    </row>
    <row r="51" spans="1:63" x14ac:dyDescent="0.25">
      <c r="A51" s="279"/>
      <c r="B51" s="275"/>
      <c r="C51" s="275"/>
      <c r="D51" s="95" t="s">
        <v>23</v>
      </c>
      <c r="E51" s="106">
        <f t="shared" ref="E51" si="48">IFERROR(AVERAGE(E46:E50),"")</f>
        <v>0</v>
      </c>
      <c r="F51" s="113">
        <f t="shared" si="17"/>
        <v>13599.364541334337</v>
      </c>
      <c r="G51" s="113">
        <f t="shared" si="17"/>
        <v>13599.364541334337</v>
      </c>
      <c r="H51" s="113">
        <f t="shared" ref="H51:BD51" si="49">IFERROR(AVERAGE(H46:H50),"")</f>
        <v>13599364.541334337</v>
      </c>
      <c r="I51" s="113">
        <f t="shared" si="49"/>
        <v>13599364.541334337</v>
      </c>
      <c r="J51" s="113">
        <f t="shared" si="49"/>
        <v>36020.282086038591</v>
      </c>
      <c r="K51" s="106">
        <f t="shared" si="49"/>
        <v>0</v>
      </c>
      <c r="L51" s="113">
        <f t="shared" si="18"/>
        <v>12018.22871468198</v>
      </c>
      <c r="M51" s="113">
        <f t="shared" si="19"/>
        <v>12018.22871468198</v>
      </c>
      <c r="N51" s="113">
        <f t="shared" si="49"/>
        <v>12018228.714681979</v>
      </c>
      <c r="O51" s="113">
        <f t="shared" si="49"/>
        <v>12018228.714681979</v>
      </c>
      <c r="P51" s="113">
        <f t="shared" si="49"/>
        <v>12018228.714681979</v>
      </c>
      <c r="Q51" s="106">
        <f t="shared" si="49"/>
        <v>0</v>
      </c>
      <c r="R51" s="113">
        <f t="shared" si="20"/>
        <v>12637.562811102958</v>
      </c>
      <c r="S51" s="113">
        <f t="shared" si="21"/>
        <v>12637.562811102958</v>
      </c>
      <c r="T51" s="113">
        <f t="shared" si="49"/>
        <v>12637562.811102958</v>
      </c>
      <c r="U51" s="113">
        <f t="shared" si="49"/>
        <v>12637562.811102958</v>
      </c>
      <c r="V51" s="113">
        <f t="shared" si="49"/>
        <v>35849.231741094591</v>
      </c>
      <c r="W51" s="82" t="str">
        <f t="shared" si="49"/>
        <v/>
      </c>
      <c r="X51" s="82" t="str">
        <f t="shared" si="49"/>
        <v/>
      </c>
      <c r="Y51" s="82" t="str">
        <f t="shared" si="49"/>
        <v/>
      </c>
      <c r="Z51" s="82" t="str">
        <f t="shared" si="49"/>
        <v/>
      </c>
      <c r="AA51" s="106">
        <f t="shared" si="49"/>
        <v>32.983135241694391</v>
      </c>
      <c r="AB51" s="113">
        <f t="shared" si="22"/>
        <v>11395.886797545705</v>
      </c>
      <c r="AC51" s="113">
        <f t="shared" si="23"/>
        <v>18760.381409375248</v>
      </c>
      <c r="AD51" s="113">
        <f t="shared" si="49"/>
        <v>11395886.797545705</v>
      </c>
      <c r="AE51" s="113">
        <f t="shared" si="49"/>
        <v>18760381.409375247</v>
      </c>
      <c r="AF51" s="113">
        <f t="shared" si="49"/>
        <v>35522.079688978192</v>
      </c>
      <c r="AG51" s="82" t="str">
        <f t="shared" si="49"/>
        <v/>
      </c>
      <c r="AH51" s="82" t="str">
        <f t="shared" si="49"/>
        <v/>
      </c>
      <c r="AI51" s="82" t="str">
        <f t="shared" si="49"/>
        <v/>
      </c>
      <c r="AJ51" s="82" t="str">
        <f t="shared" si="49"/>
        <v/>
      </c>
      <c r="AK51" s="106" t="str">
        <f t="shared" si="49"/>
        <v/>
      </c>
      <c r="AL51" s="113" t="str">
        <f t="shared" si="24"/>
        <v/>
      </c>
      <c r="AM51" s="113" t="str">
        <f t="shared" si="25"/>
        <v/>
      </c>
      <c r="AN51" s="113" t="str">
        <f t="shared" si="49"/>
        <v/>
      </c>
      <c r="AO51" s="113" t="str">
        <f t="shared" si="49"/>
        <v/>
      </c>
      <c r="AP51" s="113" t="str">
        <f t="shared" si="49"/>
        <v/>
      </c>
      <c r="AQ51" s="82" t="str">
        <f t="shared" si="49"/>
        <v/>
      </c>
      <c r="AR51" s="82" t="str">
        <f t="shared" si="49"/>
        <v/>
      </c>
      <c r="AS51" s="82" t="str">
        <f t="shared" si="49"/>
        <v/>
      </c>
      <c r="AT51" s="82" t="str">
        <f t="shared" si="49"/>
        <v/>
      </c>
      <c r="AU51" s="106">
        <f t="shared" si="49"/>
        <v>0</v>
      </c>
      <c r="AV51" s="113">
        <f t="shared" si="26"/>
        <v>13145.528799968744</v>
      </c>
      <c r="AW51" s="113">
        <f t="shared" si="27"/>
        <v>13145.528799968744</v>
      </c>
      <c r="AX51" s="113">
        <f t="shared" si="49"/>
        <v>13145528.799968744</v>
      </c>
      <c r="AY51" s="113">
        <f t="shared" si="49"/>
        <v>13145528.799968744</v>
      </c>
      <c r="AZ51" s="113">
        <f t="shared" si="49"/>
        <v>36164.153196620944</v>
      </c>
      <c r="BA51" s="82" t="str">
        <f t="shared" si="49"/>
        <v/>
      </c>
      <c r="BB51" s="82" t="str">
        <f t="shared" si="49"/>
        <v/>
      </c>
      <c r="BC51" s="82" t="str">
        <f t="shared" si="49"/>
        <v/>
      </c>
      <c r="BD51" s="82" t="str">
        <f t="shared" si="49"/>
        <v/>
      </c>
      <c r="BE51" s="106" t="str">
        <f t="shared" ref="BE51:BJ51" si="50">IFERROR(AVERAGE(BE46:BE50),"")</f>
        <v/>
      </c>
      <c r="BF51" s="113" t="str">
        <f t="shared" si="28"/>
        <v/>
      </c>
      <c r="BG51" s="113" t="str">
        <f t="shared" si="29"/>
        <v/>
      </c>
      <c r="BH51" s="113" t="str">
        <f t="shared" si="50"/>
        <v/>
      </c>
      <c r="BI51" s="113" t="str">
        <f t="shared" si="50"/>
        <v/>
      </c>
      <c r="BJ51" s="113" t="str">
        <f t="shared" si="50"/>
        <v/>
      </c>
      <c r="BK51" s="18">
        <f t="shared" si="14"/>
        <v>0</v>
      </c>
    </row>
    <row r="52" spans="1:63" hidden="1" x14ac:dyDescent="0.25">
      <c r="A52" s="279"/>
      <c r="B52" s="273">
        <v>15</v>
      </c>
      <c r="C52" s="273">
        <v>5</v>
      </c>
      <c r="D52" s="95">
        <v>1</v>
      </c>
      <c r="E52" s="105">
        <v>0</v>
      </c>
      <c r="F52" s="113">
        <f t="shared" si="17"/>
        <v>111.05053504518391</v>
      </c>
      <c r="G52" s="113">
        <f t="shared" si="17"/>
        <v>111.05053504518391</v>
      </c>
      <c r="H52" s="128">
        <v>111050.5350451839</v>
      </c>
      <c r="I52" s="128">
        <v>111050.5350451839</v>
      </c>
      <c r="J52" s="128">
        <v>35531.103022098541</v>
      </c>
      <c r="K52" s="133">
        <v>21.487886137507193</v>
      </c>
      <c r="L52" s="113">
        <f t="shared" si="18"/>
        <v>106.09599633332721</v>
      </c>
      <c r="M52" s="113">
        <f t="shared" si="19"/>
        <v>135.1332821316532</v>
      </c>
      <c r="N52" s="134">
        <v>106095.9963333272</v>
      </c>
      <c r="O52" s="134">
        <v>135133.28213165319</v>
      </c>
      <c r="P52" s="137">
        <v>39525.418845415108</v>
      </c>
      <c r="Q52" s="125">
        <v>0</v>
      </c>
      <c r="R52" s="113">
        <f t="shared" si="20"/>
        <v>110.8146206595446</v>
      </c>
      <c r="S52" s="113">
        <f t="shared" si="21"/>
        <v>110.8146206595446</v>
      </c>
      <c r="T52" s="128">
        <v>110814.6206595446</v>
      </c>
      <c r="U52" s="128">
        <v>110814.6206595446</v>
      </c>
      <c r="V52" s="131">
        <v>35720.708400011063</v>
      </c>
      <c r="W52" s="8"/>
      <c r="X52" s="8"/>
      <c r="Y52" s="8"/>
      <c r="Z52" s="8"/>
      <c r="AA52" s="123">
        <v>0.47802416709354278</v>
      </c>
      <c r="AB52" s="113">
        <f t="shared" si="22"/>
        <v>111.0342705982839</v>
      </c>
      <c r="AC52" s="113">
        <f t="shared" si="23"/>
        <v>111.5675906442072</v>
      </c>
      <c r="AD52" s="127">
        <v>111034.2705982839</v>
      </c>
      <c r="AE52" s="127">
        <v>111567.5906442072</v>
      </c>
      <c r="AF52" s="130">
        <v>35163.462517976761</v>
      </c>
      <c r="AG52" s="12"/>
      <c r="AH52" s="12"/>
      <c r="AI52" s="12"/>
      <c r="AJ52" s="12"/>
      <c r="AK52" s="125">
        <v>0</v>
      </c>
      <c r="AL52" s="113">
        <f t="shared" si="24"/>
        <v>110.93168210752289</v>
      </c>
      <c r="AM52" s="113">
        <f t="shared" si="25"/>
        <v>110.93168210752289</v>
      </c>
      <c r="AN52" s="128">
        <v>110931.68210752289</v>
      </c>
      <c r="AO52" s="128">
        <v>110931.68210752289</v>
      </c>
      <c r="AP52" s="131">
        <v>35855.97292923928</v>
      </c>
      <c r="AQ52" s="10"/>
      <c r="AR52" s="10"/>
      <c r="AS52" s="10"/>
      <c r="AT52" s="10"/>
      <c r="AU52" s="125">
        <v>0</v>
      </c>
      <c r="AV52" s="113">
        <f t="shared" si="26"/>
        <v>110.7520893674953</v>
      </c>
      <c r="AW52" s="113">
        <f t="shared" si="27"/>
        <v>110.7520893674953</v>
      </c>
      <c r="AX52" s="128">
        <v>110752.0893674953</v>
      </c>
      <c r="AY52" s="128">
        <v>110752.0893674953</v>
      </c>
      <c r="AZ52" s="131">
        <v>35712.388624191277</v>
      </c>
      <c r="BA52" s="61"/>
      <c r="BB52" s="63"/>
      <c r="BC52" s="63"/>
      <c r="BD52" s="63"/>
      <c r="BE52" s="66"/>
      <c r="BF52" s="113">
        <f t="shared" si="28"/>
        <v>0</v>
      </c>
      <c r="BG52" s="113">
        <f t="shared" si="29"/>
        <v>0</v>
      </c>
      <c r="BH52" s="116"/>
      <c r="BI52" s="116"/>
      <c r="BJ52" s="116"/>
      <c r="BK52" s="18">
        <f t="shared" si="14"/>
        <v>0</v>
      </c>
    </row>
    <row r="53" spans="1:63" hidden="1" x14ac:dyDescent="0.25">
      <c r="A53" s="279"/>
      <c r="B53" s="274"/>
      <c r="C53" s="274"/>
      <c r="D53" s="95">
        <v>2</v>
      </c>
      <c r="E53" s="105">
        <v>6.3599020432484653E-3</v>
      </c>
      <c r="F53" s="113">
        <f t="shared" si="17"/>
        <v>113.20823909113589</v>
      </c>
      <c r="G53" s="113">
        <f t="shared" si="17"/>
        <v>113.21543948218479</v>
      </c>
      <c r="H53" s="127">
        <v>113208.2390911359</v>
      </c>
      <c r="I53" s="127">
        <v>113215.4394821848</v>
      </c>
      <c r="J53" s="127">
        <v>35672.44213104248</v>
      </c>
      <c r="K53" s="135">
        <v>12.593814649314233</v>
      </c>
      <c r="L53" s="113">
        <f t="shared" si="18"/>
        <v>107.79953003939249</v>
      </c>
      <c r="M53" s="113">
        <f t="shared" si="19"/>
        <v>123.33169512762261</v>
      </c>
      <c r="N53" s="136">
        <v>107799.5300393925</v>
      </c>
      <c r="O53" s="136">
        <v>123331.6951276226</v>
      </c>
      <c r="P53" s="138">
        <v>40707.067145347602</v>
      </c>
      <c r="Q53" s="123">
        <v>0.16941292770801986</v>
      </c>
      <c r="R53" s="113">
        <f t="shared" si="20"/>
        <v>113.078825968053</v>
      </c>
      <c r="S53" s="113">
        <f t="shared" si="21"/>
        <v>113.2707212130961</v>
      </c>
      <c r="T53" s="127">
        <v>113078.825968053</v>
      </c>
      <c r="U53" s="127">
        <v>113270.7212130961</v>
      </c>
      <c r="V53" s="130">
        <v>35537.96235752105</v>
      </c>
      <c r="W53" s="8"/>
      <c r="X53" s="8"/>
      <c r="Y53" s="8"/>
      <c r="Z53" s="8"/>
      <c r="AA53" s="125">
        <v>54.600030787137477</v>
      </c>
      <c r="AB53" s="113">
        <f t="shared" si="22"/>
        <v>110.83525076802739</v>
      </c>
      <c r="AC53" s="113">
        <f t="shared" si="23"/>
        <v>244.13067385214438</v>
      </c>
      <c r="AD53" s="128">
        <v>110835.2507680274</v>
      </c>
      <c r="AE53" s="128">
        <v>244130.67385214439</v>
      </c>
      <c r="AF53" s="131">
        <v>35675.465799093246</v>
      </c>
      <c r="AG53" s="12"/>
      <c r="AH53" s="12"/>
      <c r="AI53" s="12"/>
      <c r="AJ53" s="12"/>
      <c r="AK53" s="123">
        <v>23.458540859931848</v>
      </c>
      <c r="AL53" s="113">
        <f t="shared" si="24"/>
        <v>90.583666166342354</v>
      </c>
      <c r="AM53" s="113">
        <f t="shared" si="25"/>
        <v>118.3458836348775</v>
      </c>
      <c r="AN53" s="127">
        <v>90583.666166342358</v>
      </c>
      <c r="AO53" s="127">
        <v>118345.88363487749</v>
      </c>
      <c r="AP53" s="130">
        <v>35864.77277135849</v>
      </c>
      <c r="AQ53" s="10"/>
      <c r="AR53" s="10"/>
      <c r="AS53" s="10"/>
      <c r="AT53" s="10"/>
      <c r="AU53" s="123">
        <v>0</v>
      </c>
      <c r="AV53" s="113">
        <f t="shared" si="26"/>
        <v>113.01067700488591</v>
      </c>
      <c r="AW53" s="113">
        <f t="shared" si="27"/>
        <v>113.01067700488591</v>
      </c>
      <c r="AX53" s="127">
        <v>113010.6770048859</v>
      </c>
      <c r="AY53" s="127">
        <v>113010.6770048859</v>
      </c>
      <c r="AZ53" s="130">
        <v>35578.23829293251</v>
      </c>
      <c r="BA53" s="62"/>
      <c r="BB53" s="64"/>
      <c r="BC53" s="64"/>
      <c r="BD53" s="64"/>
      <c r="BE53" s="67"/>
      <c r="BF53" s="113">
        <f t="shared" si="28"/>
        <v>0</v>
      </c>
      <c r="BG53" s="113">
        <f t="shared" si="29"/>
        <v>0</v>
      </c>
      <c r="BH53" s="115"/>
      <c r="BI53" s="115"/>
      <c r="BJ53" s="115"/>
      <c r="BK53" s="18">
        <f t="shared" si="14"/>
        <v>0</v>
      </c>
    </row>
    <row r="54" spans="1:63" hidden="1" x14ac:dyDescent="0.25">
      <c r="A54" s="279"/>
      <c r="B54" s="274"/>
      <c r="C54" s="274"/>
      <c r="D54" s="95">
        <v>3</v>
      </c>
      <c r="E54" s="105">
        <v>0</v>
      </c>
      <c r="F54" s="113">
        <f t="shared" si="17"/>
        <v>118.469168371829</v>
      </c>
      <c r="G54" s="113">
        <f t="shared" si="17"/>
        <v>118.469168371829</v>
      </c>
      <c r="H54" s="128">
        <v>118469.168371829</v>
      </c>
      <c r="I54" s="128">
        <v>118469.168371829</v>
      </c>
      <c r="J54" s="128">
        <v>35461.293871879578</v>
      </c>
      <c r="K54" s="133">
        <v>8.583595967984877</v>
      </c>
      <c r="L54" s="113">
        <f t="shared" si="18"/>
        <v>114.10130906279549</v>
      </c>
      <c r="M54" s="113">
        <f t="shared" si="19"/>
        <v>124.8149172689355</v>
      </c>
      <c r="N54" s="134">
        <v>114101.3090627955</v>
      </c>
      <c r="O54" s="134">
        <v>124814.9172689355</v>
      </c>
      <c r="P54" s="134">
        <v>38563.616031646729</v>
      </c>
      <c r="Q54" s="125">
        <v>0.15276035392447659</v>
      </c>
      <c r="R54" s="113">
        <f t="shared" si="20"/>
        <v>118.4724343295221</v>
      </c>
      <c r="S54" s="113">
        <f t="shared" si="21"/>
        <v>118.6536901265038</v>
      </c>
      <c r="T54" s="128">
        <v>118472.4343295221</v>
      </c>
      <c r="U54" s="128">
        <v>118653.6901265038</v>
      </c>
      <c r="V54" s="131">
        <v>35443.975819826133</v>
      </c>
      <c r="W54" s="8"/>
      <c r="X54" s="8"/>
      <c r="Y54" s="8"/>
      <c r="Z54" s="8"/>
      <c r="AA54" s="123">
        <v>4.7993052135614258</v>
      </c>
      <c r="AB54" s="113">
        <f t="shared" si="22"/>
        <v>114.81940135592849</v>
      </c>
      <c r="AC54" s="113">
        <f t="shared" si="23"/>
        <v>120.60773465309271</v>
      </c>
      <c r="AD54" s="127">
        <v>114819.40135592849</v>
      </c>
      <c r="AE54" s="127">
        <v>120607.7346530927</v>
      </c>
      <c r="AF54" s="130">
        <v>35705.147208452217</v>
      </c>
      <c r="AG54" s="12"/>
      <c r="AH54" s="12"/>
      <c r="AI54" s="12"/>
      <c r="AJ54" s="12"/>
      <c r="AK54" s="125">
        <v>7.7128090054675189</v>
      </c>
      <c r="AL54" s="113">
        <f t="shared" si="24"/>
        <v>114.871148962083</v>
      </c>
      <c r="AM54" s="113">
        <f t="shared" si="25"/>
        <v>124.47138950072551</v>
      </c>
      <c r="AN54" s="128">
        <v>114871.148962083</v>
      </c>
      <c r="AO54" s="128">
        <v>124471.38950072551</v>
      </c>
      <c r="AP54" s="131">
        <v>36212.087685346611</v>
      </c>
      <c r="AQ54" s="10"/>
      <c r="AR54" s="10"/>
      <c r="AS54" s="10"/>
      <c r="AT54" s="10"/>
      <c r="AU54" s="123">
        <v>3.9666959707169221E-4</v>
      </c>
      <c r="AV54" s="113">
        <f t="shared" si="26"/>
        <v>118.5899842291238</v>
      </c>
      <c r="AW54" s="113">
        <f t="shared" si="27"/>
        <v>118.59045464140239</v>
      </c>
      <c r="AX54" s="128">
        <v>118589.9842291238</v>
      </c>
      <c r="AY54" s="128">
        <v>118590.45464140239</v>
      </c>
      <c r="AZ54" s="131">
        <v>35550.216260671623</v>
      </c>
      <c r="BA54" s="61"/>
      <c r="BB54" s="63"/>
      <c r="BC54" s="63"/>
      <c r="BD54" s="63"/>
      <c r="BE54" s="66"/>
      <c r="BF54" s="113">
        <f t="shared" si="28"/>
        <v>0</v>
      </c>
      <c r="BG54" s="113">
        <f t="shared" si="29"/>
        <v>0</v>
      </c>
      <c r="BH54" s="116"/>
      <c r="BI54" s="116"/>
      <c r="BJ54" s="116"/>
      <c r="BK54" s="18">
        <f t="shared" si="14"/>
        <v>0</v>
      </c>
    </row>
    <row r="55" spans="1:63" hidden="1" x14ac:dyDescent="0.25">
      <c r="A55" s="279"/>
      <c r="B55" s="274"/>
      <c r="C55" s="274"/>
      <c r="D55" s="95">
        <v>4</v>
      </c>
      <c r="E55" s="105">
        <v>0</v>
      </c>
      <c r="F55" s="113">
        <f t="shared" si="17"/>
        <v>116.27502746356301</v>
      </c>
      <c r="G55" s="113">
        <f t="shared" si="17"/>
        <v>116.27502746356301</v>
      </c>
      <c r="H55" s="127">
        <v>116275.027463563</v>
      </c>
      <c r="I55" s="127">
        <v>116275.027463563</v>
      </c>
      <c r="J55" s="127">
        <v>35505.32674741745</v>
      </c>
      <c r="K55" s="135">
        <v>1.8606447494452454</v>
      </c>
      <c r="L55" s="113">
        <f t="shared" si="18"/>
        <v>111.89930188879261</v>
      </c>
      <c r="M55" s="113">
        <f t="shared" si="19"/>
        <v>114.0208243707206</v>
      </c>
      <c r="N55" s="136">
        <v>111899.3018887926</v>
      </c>
      <c r="O55" s="136">
        <v>114020.8243707206</v>
      </c>
      <c r="P55" s="136">
        <v>36795.634279251099</v>
      </c>
      <c r="Q55" s="123">
        <v>0.13707329589229059</v>
      </c>
      <c r="R55" s="113">
        <f t="shared" si="20"/>
        <v>116.14878158460969</v>
      </c>
      <c r="S55" s="113">
        <f t="shared" si="21"/>
        <v>116.3082090801892</v>
      </c>
      <c r="T55" s="127">
        <v>116148.78158460969</v>
      </c>
      <c r="U55" s="127">
        <v>116308.2090801892</v>
      </c>
      <c r="V55" s="130">
        <v>35537.745903015137</v>
      </c>
      <c r="W55" s="8"/>
      <c r="X55" s="8"/>
      <c r="Y55" s="8"/>
      <c r="Z55" s="8"/>
      <c r="AA55" s="125">
        <v>0.95933799962515476</v>
      </c>
      <c r="AB55" s="113">
        <f t="shared" si="22"/>
        <v>115.18349779261879</v>
      </c>
      <c r="AC55" s="113">
        <f t="shared" si="23"/>
        <v>116.29920021352731</v>
      </c>
      <c r="AD55" s="128">
        <v>115183.4977926188</v>
      </c>
      <c r="AE55" s="128">
        <v>116299.20021352731</v>
      </c>
      <c r="AF55" s="131">
        <v>35452.430094957352</v>
      </c>
      <c r="AG55" s="12"/>
      <c r="AH55" s="12"/>
      <c r="AI55" s="12"/>
      <c r="AJ55" s="12"/>
      <c r="AK55" s="234"/>
      <c r="AL55" s="113">
        <f t="shared" si="24"/>
        <v>0</v>
      </c>
      <c r="AM55" s="113">
        <f t="shared" si="25"/>
        <v>0</v>
      </c>
      <c r="AN55" s="216"/>
      <c r="AO55" s="216"/>
      <c r="AP55" s="216"/>
      <c r="AQ55" s="10"/>
      <c r="AR55" s="10"/>
      <c r="AS55" s="10"/>
      <c r="AT55" s="10"/>
      <c r="AU55" s="123">
        <v>0</v>
      </c>
      <c r="AV55" s="113">
        <f t="shared" si="26"/>
        <v>116.1325639385928</v>
      </c>
      <c r="AW55" s="113">
        <f t="shared" si="27"/>
        <v>116.1325639385928</v>
      </c>
      <c r="AX55" s="127">
        <v>116132.56393859279</v>
      </c>
      <c r="AY55" s="127">
        <v>116132.56393859279</v>
      </c>
      <c r="AZ55" s="130">
        <v>35668.105348825447</v>
      </c>
      <c r="BA55" s="62"/>
      <c r="BB55" s="64"/>
      <c r="BC55" s="64"/>
      <c r="BD55" s="64"/>
      <c r="BE55" s="135">
        <v>99.936940393972904</v>
      </c>
      <c r="BF55" s="113">
        <f t="shared" si="28"/>
        <v>0.59356341948843783</v>
      </c>
      <c r="BG55" s="113">
        <f t="shared" si="29"/>
        <v>941.27359316751995</v>
      </c>
      <c r="BH55" s="136">
        <v>593.56341948843783</v>
      </c>
      <c r="BI55" s="136">
        <v>941273.5931675199</v>
      </c>
      <c r="BJ55" s="138">
        <v>40455.013020277023</v>
      </c>
      <c r="BK55" s="18">
        <f t="shared" si="14"/>
        <v>0</v>
      </c>
    </row>
    <row r="56" spans="1:63" hidden="1" x14ac:dyDescent="0.25">
      <c r="A56" s="279"/>
      <c r="B56" s="274"/>
      <c r="C56" s="274"/>
      <c r="D56" s="95">
        <v>5</v>
      </c>
      <c r="E56" s="105">
        <v>0</v>
      </c>
      <c r="F56" s="113">
        <f t="shared" si="17"/>
        <v>120.61077023935461</v>
      </c>
      <c r="G56" s="113">
        <f t="shared" si="17"/>
        <v>120.61077023935461</v>
      </c>
      <c r="H56" s="128">
        <v>120610.77023935461</v>
      </c>
      <c r="I56" s="128">
        <v>120610.77023935461</v>
      </c>
      <c r="J56" s="128">
        <v>35523.692832231522</v>
      </c>
      <c r="K56" s="133">
        <v>8.6406316081451671</v>
      </c>
      <c r="L56" s="113">
        <f t="shared" si="18"/>
        <v>108.11964670867589</v>
      </c>
      <c r="M56" s="113">
        <f t="shared" si="19"/>
        <v>118.34544022341919</v>
      </c>
      <c r="N56" s="134">
        <v>108119.64670867589</v>
      </c>
      <c r="O56" s="134">
        <v>118345.44022341919</v>
      </c>
      <c r="P56" s="137">
        <v>37698.482696533203</v>
      </c>
      <c r="Q56" s="125">
        <v>0</v>
      </c>
      <c r="R56" s="113">
        <f t="shared" si="20"/>
        <v>120.73994871335549</v>
      </c>
      <c r="S56" s="113">
        <f t="shared" si="21"/>
        <v>120.73994871335549</v>
      </c>
      <c r="T56" s="128">
        <v>120739.94871335549</v>
      </c>
      <c r="U56" s="128">
        <v>120739.94871335549</v>
      </c>
      <c r="V56" s="131">
        <v>35521.968797206879</v>
      </c>
      <c r="W56" s="8"/>
      <c r="X56" s="8"/>
      <c r="Y56" s="8"/>
      <c r="Z56" s="8"/>
      <c r="AA56" s="123">
        <v>0.84006834908271</v>
      </c>
      <c r="AB56" s="113">
        <f t="shared" si="22"/>
        <v>120.4212880916626</v>
      </c>
      <c r="AC56" s="113">
        <f t="shared" si="23"/>
        <v>121.4414795237998</v>
      </c>
      <c r="AD56" s="127">
        <v>120421.2880916626</v>
      </c>
      <c r="AE56" s="127">
        <v>121441.4795237998</v>
      </c>
      <c r="AF56" s="130">
        <v>35595.654340028763</v>
      </c>
      <c r="AG56" s="12"/>
      <c r="AH56" s="12"/>
      <c r="AI56" s="12"/>
      <c r="AJ56" s="12"/>
      <c r="AK56" s="123">
        <v>99.99999843899154</v>
      </c>
      <c r="AL56" s="113">
        <f t="shared" si="24"/>
        <v>6.1336565456514855E-4</v>
      </c>
      <c r="AM56" s="113">
        <f t="shared" si="25"/>
        <v>39292.910432245189</v>
      </c>
      <c r="AN56" s="127">
        <v>0.61336565456514858</v>
      </c>
      <c r="AO56" s="127">
        <v>39292910.432245187</v>
      </c>
      <c r="AP56" s="130">
        <v>36164.622931957238</v>
      </c>
      <c r="AQ56" s="10"/>
      <c r="AR56" s="10"/>
      <c r="AS56" s="10"/>
      <c r="AT56" s="10"/>
      <c r="AU56" s="125">
        <v>0</v>
      </c>
      <c r="AV56" s="113">
        <f t="shared" si="26"/>
        <v>120.59803063340959</v>
      </c>
      <c r="AW56" s="113">
        <f t="shared" si="27"/>
        <v>120.59803063340959</v>
      </c>
      <c r="AX56" s="128">
        <v>120598.03063340959</v>
      </c>
      <c r="AY56" s="128">
        <v>120598.03063340959</v>
      </c>
      <c r="AZ56" s="131">
        <v>35588.374931812286</v>
      </c>
      <c r="BA56" s="61"/>
      <c r="BB56" s="63"/>
      <c r="BC56" s="63"/>
      <c r="BD56" s="63"/>
      <c r="BE56" s="66"/>
      <c r="BF56" s="113">
        <f t="shared" si="28"/>
        <v>0</v>
      </c>
      <c r="BG56" s="113">
        <f t="shared" si="29"/>
        <v>0</v>
      </c>
      <c r="BH56" s="116"/>
      <c r="BI56" s="116"/>
      <c r="BJ56" s="116"/>
      <c r="BK56" s="18">
        <f t="shared" si="14"/>
        <v>0</v>
      </c>
    </row>
    <row r="57" spans="1:63" x14ac:dyDescent="0.25">
      <c r="A57" s="279"/>
      <c r="B57" s="274"/>
      <c r="C57" s="275"/>
      <c r="D57" s="95" t="s">
        <v>23</v>
      </c>
      <c r="E57" s="106">
        <f t="shared" ref="E57" si="51">IFERROR(AVERAGE(E52:E56),"")</f>
        <v>1.2719804086496931E-3</v>
      </c>
      <c r="F57" s="113">
        <f t="shared" si="17"/>
        <v>115.9227480422133</v>
      </c>
      <c r="G57" s="113">
        <f t="shared" si="17"/>
        <v>115.92418812042307</v>
      </c>
      <c r="H57" s="113">
        <f t="shared" ref="H57:BD57" si="52">IFERROR(AVERAGE(H52:H56),"")</f>
        <v>115922.74804221329</v>
      </c>
      <c r="I57" s="113">
        <f t="shared" si="52"/>
        <v>115924.18812042307</v>
      </c>
      <c r="J57" s="113">
        <f t="shared" si="52"/>
        <v>35538.771720933917</v>
      </c>
      <c r="K57" s="106">
        <f t="shared" si="52"/>
        <v>10.633314622479343</v>
      </c>
      <c r="L57" s="113">
        <f t="shared" si="18"/>
        <v>109.60315680659674</v>
      </c>
      <c r="M57" s="113">
        <f t="shared" si="19"/>
        <v>123.12923182447022</v>
      </c>
      <c r="N57" s="113">
        <f t="shared" si="52"/>
        <v>109603.15680659674</v>
      </c>
      <c r="O57" s="113">
        <f t="shared" si="52"/>
        <v>123129.23182447022</v>
      </c>
      <c r="P57" s="113">
        <f t="shared" si="52"/>
        <v>38658.043799638748</v>
      </c>
      <c r="Q57" s="106">
        <f t="shared" si="52"/>
        <v>9.184931550495741E-2</v>
      </c>
      <c r="R57" s="113">
        <f t="shared" si="20"/>
        <v>115.850922251017</v>
      </c>
      <c r="S57" s="113">
        <f t="shared" si="21"/>
        <v>115.95743795853784</v>
      </c>
      <c r="T57" s="113">
        <f t="shared" si="52"/>
        <v>115850.92225101699</v>
      </c>
      <c r="U57" s="113">
        <f t="shared" si="52"/>
        <v>115957.43795853783</v>
      </c>
      <c r="V57" s="113">
        <f t="shared" si="52"/>
        <v>35552.472255516055</v>
      </c>
      <c r="W57" s="82" t="str">
        <f t="shared" si="52"/>
        <v/>
      </c>
      <c r="X57" s="82" t="str">
        <f t="shared" si="52"/>
        <v/>
      </c>
      <c r="Y57" s="82" t="str">
        <f t="shared" si="52"/>
        <v/>
      </c>
      <c r="Z57" s="82" t="str">
        <f t="shared" si="52"/>
        <v/>
      </c>
      <c r="AA57" s="106">
        <f t="shared" si="52"/>
        <v>12.335353303300064</v>
      </c>
      <c r="AB57" s="113">
        <f t="shared" si="22"/>
        <v>114.45874172130425</v>
      </c>
      <c r="AC57" s="113">
        <f t="shared" si="23"/>
        <v>142.80933577735428</v>
      </c>
      <c r="AD57" s="113">
        <f t="shared" si="52"/>
        <v>114458.74172130425</v>
      </c>
      <c r="AE57" s="113">
        <f t="shared" si="52"/>
        <v>142809.33577735428</v>
      </c>
      <c r="AF57" s="113">
        <f t="shared" si="52"/>
        <v>35518.431992101672</v>
      </c>
      <c r="AG57" s="82" t="str">
        <f t="shared" si="52"/>
        <v/>
      </c>
      <c r="AH57" s="82" t="str">
        <f t="shared" si="52"/>
        <v/>
      </c>
      <c r="AI57" s="82" t="str">
        <f t="shared" si="52"/>
        <v/>
      </c>
      <c r="AJ57" s="82" t="str">
        <f t="shared" si="52"/>
        <v/>
      </c>
      <c r="AK57" s="106">
        <f t="shared" si="52"/>
        <v>32.792837076097726</v>
      </c>
      <c r="AL57" s="113">
        <f t="shared" si="24"/>
        <v>79.096777650400696</v>
      </c>
      <c r="AM57" s="113">
        <f t="shared" si="25"/>
        <v>9911.6648468720778</v>
      </c>
      <c r="AN57" s="113">
        <f t="shared" si="52"/>
        <v>79096.777650400691</v>
      </c>
      <c r="AO57" s="113">
        <f t="shared" si="52"/>
        <v>9911664.8468720783</v>
      </c>
      <c r="AP57" s="113">
        <f t="shared" si="52"/>
        <v>36024.364079475403</v>
      </c>
      <c r="AQ57" s="82" t="str">
        <f t="shared" si="52"/>
        <v/>
      </c>
      <c r="AR57" s="82" t="str">
        <f t="shared" si="52"/>
        <v/>
      </c>
      <c r="AS57" s="82" t="str">
        <f t="shared" si="52"/>
        <v/>
      </c>
      <c r="AT57" s="82" t="str">
        <f t="shared" si="52"/>
        <v/>
      </c>
      <c r="AU57" s="106">
        <f t="shared" si="52"/>
        <v>7.9333919414338439E-5</v>
      </c>
      <c r="AV57" s="113">
        <f t="shared" si="26"/>
        <v>115.81666903470146</v>
      </c>
      <c r="AW57" s="113">
        <f t="shared" si="27"/>
        <v>115.81676311715719</v>
      </c>
      <c r="AX57" s="113">
        <f t="shared" si="52"/>
        <v>115816.66903470147</v>
      </c>
      <c r="AY57" s="113">
        <f t="shared" si="52"/>
        <v>115816.7631171572</v>
      </c>
      <c r="AZ57" s="113">
        <f t="shared" si="52"/>
        <v>35619.464691686633</v>
      </c>
      <c r="BA57" s="82" t="str">
        <f t="shared" si="52"/>
        <v/>
      </c>
      <c r="BB57" s="82" t="str">
        <f t="shared" si="52"/>
        <v/>
      </c>
      <c r="BC57" s="82" t="str">
        <f t="shared" si="52"/>
        <v/>
      </c>
      <c r="BD57" s="82" t="str">
        <f t="shared" si="52"/>
        <v/>
      </c>
      <c r="BE57" s="106">
        <f t="shared" ref="BE57:BJ57" si="53">IFERROR(AVERAGE(BE52:BE56),"")</f>
        <v>99.936940393972904</v>
      </c>
      <c r="BF57" s="113">
        <f t="shared" si="28"/>
        <v>0.59356341948843783</v>
      </c>
      <c r="BG57" s="113">
        <f t="shared" si="29"/>
        <v>941.27359316751995</v>
      </c>
      <c r="BH57" s="113">
        <f t="shared" si="53"/>
        <v>593.56341948843783</v>
      </c>
      <c r="BI57" s="113">
        <f t="shared" si="53"/>
        <v>941273.5931675199</v>
      </c>
      <c r="BJ57" s="113">
        <f t="shared" si="53"/>
        <v>40455.013020277023</v>
      </c>
      <c r="BK57" s="18">
        <f t="shared" si="14"/>
        <v>7.9333919414338439E-5</v>
      </c>
    </row>
    <row r="58" spans="1:63" hidden="1" x14ac:dyDescent="0.25">
      <c r="A58" s="279"/>
      <c r="B58" s="274"/>
      <c r="C58" s="273">
        <v>10</v>
      </c>
      <c r="D58" s="95">
        <v>1</v>
      </c>
      <c r="E58" s="105">
        <v>0</v>
      </c>
      <c r="F58" s="113">
        <f t="shared" si="17"/>
        <v>2150.9512757126608</v>
      </c>
      <c r="G58" s="113">
        <f t="shared" si="17"/>
        <v>2150.9512757126608</v>
      </c>
      <c r="H58" s="127">
        <v>2150951.275712661</v>
      </c>
      <c r="I58" s="127">
        <v>2150951.275712661</v>
      </c>
      <c r="J58" s="127">
        <v>35547.522151231773</v>
      </c>
      <c r="K58" s="135">
        <v>2.3883719389286377</v>
      </c>
      <c r="L58" s="113">
        <f t="shared" si="18"/>
        <v>2144.6026915612101</v>
      </c>
      <c r="M58" s="113">
        <f t="shared" si="19"/>
        <v>2197.0770636254783</v>
      </c>
      <c r="N58" s="136">
        <v>2144602.69156121</v>
      </c>
      <c r="O58" s="136">
        <v>2197077.0636254782</v>
      </c>
      <c r="P58" s="138">
        <v>37320.22448015213</v>
      </c>
      <c r="Q58" s="123">
        <v>6.6384068774226826E-2</v>
      </c>
      <c r="R58" s="113">
        <f t="shared" si="20"/>
        <v>2150.4133685682018</v>
      </c>
      <c r="S58" s="113">
        <f t="shared" si="21"/>
        <v>2151.8418487409826</v>
      </c>
      <c r="T58" s="127">
        <v>2150413.368568202</v>
      </c>
      <c r="U58" s="127">
        <v>2151841.8487409828</v>
      </c>
      <c r="V58" s="130">
        <v>35546.158717870712</v>
      </c>
      <c r="W58" s="8"/>
      <c r="X58" s="8"/>
      <c r="Y58" s="8"/>
      <c r="Z58" s="8"/>
      <c r="AA58" s="123">
        <v>43.553051550213524</v>
      </c>
      <c r="AB58" s="113">
        <f t="shared" si="22"/>
        <v>1688.5317725804769</v>
      </c>
      <c r="AC58" s="113">
        <f t="shared" si="23"/>
        <v>2991.360594244602</v>
      </c>
      <c r="AD58" s="127">
        <v>1688531.7725804769</v>
      </c>
      <c r="AE58" s="127">
        <v>2991360.5942446021</v>
      </c>
      <c r="AF58" s="130">
        <v>35163.307376623146</v>
      </c>
      <c r="AG58" s="12"/>
      <c r="AH58" s="12"/>
      <c r="AI58" s="12"/>
      <c r="AJ58" s="12"/>
      <c r="AK58" s="125">
        <v>99.99999588635994</v>
      </c>
      <c r="AL58" s="113">
        <f t="shared" si="24"/>
        <v>3.5388123294584876E-4</v>
      </c>
      <c r="AM58" s="113">
        <f t="shared" si="25"/>
        <v>8602.6299492965281</v>
      </c>
      <c r="AN58" s="128">
        <v>0.35388123294584878</v>
      </c>
      <c r="AO58" s="128">
        <v>8602629.9492965285</v>
      </c>
      <c r="AP58" s="131">
        <v>36298.925748109818</v>
      </c>
      <c r="AQ58" s="10"/>
      <c r="AR58" s="10"/>
      <c r="AS58" s="10"/>
      <c r="AT58" s="10"/>
      <c r="AU58" s="123">
        <v>4.3746846083564307E-2</v>
      </c>
      <c r="AV58" s="113">
        <f t="shared" si="26"/>
        <v>2150.1042361610052</v>
      </c>
      <c r="AW58" s="113">
        <f t="shared" si="27"/>
        <v>2151.04525061598</v>
      </c>
      <c r="AX58" s="127">
        <v>2150104.2361610052</v>
      </c>
      <c r="AY58" s="127">
        <v>2151045.25061598</v>
      </c>
      <c r="AZ58" s="130">
        <v>35584.328396558762</v>
      </c>
      <c r="BA58" s="61"/>
      <c r="BB58" s="63"/>
      <c r="BC58" s="63"/>
      <c r="BD58" s="63"/>
      <c r="BE58" s="133">
        <v>99.999996534615235</v>
      </c>
      <c r="BF58" s="113">
        <f t="shared" si="28"/>
        <v>3.945051554690715E-4</v>
      </c>
      <c r="BG58" s="113">
        <f t="shared" si="29"/>
        <v>11384.16606010107</v>
      </c>
      <c r="BH58" s="134">
        <v>0.3945051554690715</v>
      </c>
      <c r="BI58" s="134">
        <v>11384166.06010107</v>
      </c>
      <c r="BJ58" s="137">
        <v>35775.275782108307</v>
      </c>
      <c r="BK58" s="18">
        <f t="shared" si="14"/>
        <v>0</v>
      </c>
    </row>
    <row r="59" spans="1:63" hidden="1" x14ac:dyDescent="0.25">
      <c r="A59" s="279"/>
      <c r="B59" s="274"/>
      <c r="C59" s="274"/>
      <c r="D59" s="95">
        <v>2</v>
      </c>
      <c r="E59" s="105">
        <v>0.11392518050962412</v>
      </c>
      <c r="F59" s="113">
        <f t="shared" si="17"/>
        <v>1976.109754775099</v>
      </c>
      <c r="G59" s="113">
        <f t="shared" si="17"/>
        <v>1978.363609087889</v>
      </c>
      <c r="H59" s="128">
        <v>1976109.754775099</v>
      </c>
      <c r="I59" s="128">
        <v>1978363.6090878891</v>
      </c>
      <c r="J59" s="128">
        <v>35301.868304491043</v>
      </c>
      <c r="K59" s="133">
        <v>6.4109016757805737</v>
      </c>
      <c r="L59" s="113">
        <f t="shared" si="18"/>
        <v>1969.2886828445571</v>
      </c>
      <c r="M59" s="113">
        <f t="shared" si="19"/>
        <v>2104.185976899123</v>
      </c>
      <c r="N59" s="134">
        <v>1969288.6828445571</v>
      </c>
      <c r="O59" s="134">
        <v>2104185.9768991228</v>
      </c>
      <c r="P59" s="137">
        <v>41220.886462450027</v>
      </c>
      <c r="Q59" s="125">
        <v>0.10946254338636228</v>
      </c>
      <c r="R59" s="113">
        <f t="shared" si="20"/>
        <v>1975.4951138506519</v>
      </c>
      <c r="S59" s="113">
        <f t="shared" si="21"/>
        <v>1977.6599106884239</v>
      </c>
      <c r="T59" s="128">
        <v>1975495.113850652</v>
      </c>
      <c r="U59" s="128">
        <v>1977659.910688424</v>
      </c>
      <c r="V59" s="131">
        <v>35395.783405303962</v>
      </c>
      <c r="W59" s="8"/>
      <c r="X59" s="8"/>
      <c r="Y59" s="8"/>
      <c r="Z59" s="8"/>
      <c r="AA59" s="125">
        <v>57.889788999759418</v>
      </c>
      <c r="AB59" s="113">
        <f t="shared" si="22"/>
        <v>1693.4700118549501</v>
      </c>
      <c r="AC59" s="113">
        <f t="shared" si="23"/>
        <v>4021.5187044426702</v>
      </c>
      <c r="AD59" s="128">
        <v>1693470.0118549501</v>
      </c>
      <c r="AE59" s="128">
        <v>4021518.7044426701</v>
      </c>
      <c r="AF59" s="131">
        <v>35742.559610366821</v>
      </c>
      <c r="AG59" s="12"/>
      <c r="AH59" s="12"/>
      <c r="AI59" s="12"/>
      <c r="AJ59" s="12"/>
      <c r="AK59" s="123">
        <v>99.999998677457242</v>
      </c>
      <c r="AL59" s="113">
        <f t="shared" si="24"/>
        <v>3.3626772631349439E-4</v>
      </c>
      <c r="AM59" s="113">
        <f t="shared" si="25"/>
        <v>25425.849016212131</v>
      </c>
      <c r="AN59" s="127">
        <v>0.33626772631349439</v>
      </c>
      <c r="AO59" s="127">
        <v>25425849.016212132</v>
      </c>
      <c r="AP59" s="130">
        <v>35961.204980611801</v>
      </c>
      <c r="AQ59" s="10"/>
      <c r="AR59" s="10"/>
      <c r="AS59" s="10"/>
      <c r="AT59" s="10"/>
      <c r="AU59" s="125">
        <v>9.5163486531716898E-2</v>
      </c>
      <c r="AV59" s="113">
        <f t="shared" si="26"/>
        <v>1975.9552939547489</v>
      </c>
      <c r="AW59" s="113">
        <f t="shared" si="27"/>
        <v>1977.8374730520361</v>
      </c>
      <c r="AX59" s="128">
        <v>1975955.2939547489</v>
      </c>
      <c r="AY59" s="128">
        <v>1977837.473052036</v>
      </c>
      <c r="AZ59" s="131">
        <v>35611.182785987847</v>
      </c>
      <c r="BA59" s="62"/>
      <c r="BB59" s="64"/>
      <c r="BC59" s="64"/>
      <c r="BD59" s="64"/>
      <c r="BE59" s="135">
        <v>99.999997422462158</v>
      </c>
      <c r="BF59" s="113">
        <f t="shared" si="28"/>
        <v>3.5925121194393489E-4</v>
      </c>
      <c r="BG59" s="113">
        <f t="shared" si="29"/>
        <v>13937.7667572632</v>
      </c>
      <c r="BH59" s="136">
        <v>0.35925121194393489</v>
      </c>
      <c r="BI59" s="136">
        <v>13937766.7572632</v>
      </c>
      <c r="BJ59" s="138">
        <v>35774.886937379837</v>
      </c>
      <c r="BK59" s="18">
        <f t="shared" si="14"/>
        <v>9.5163486531716898E-2</v>
      </c>
    </row>
    <row r="60" spans="1:63" hidden="1" x14ac:dyDescent="0.25">
      <c r="A60" s="279"/>
      <c r="B60" s="274"/>
      <c r="C60" s="274"/>
      <c r="D60" s="95">
        <v>3</v>
      </c>
      <c r="E60" s="105">
        <v>4.861656689888675E-2</v>
      </c>
      <c r="F60" s="113">
        <f t="shared" si="17"/>
        <v>2186.2223626794521</v>
      </c>
      <c r="G60" s="113">
        <f t="shared" si="17"/>
        <v>2187.2857459173861</v>
      </c>
      <c r="H60" s="127">
        <v>2186222.3626794522</v>
      </c>
      <c r="I60" s="127">
        <v>2187285.7459173859</v>
      </c>
      <c r="J60" s="127">
        <v>35532.256010293961</v>
      </c>
      <c r="K60" s="135">
        <v>9.6793500341568297</v>
      </c>
      <c r="L60" s="113">
        <f t="shared" si="18"/>
        <v>2177.5287128451309</v>
      </c>
      <c r="M60" s="113">
        <f t="shared" si="19"/>
        <v>2410.8868942690442</v>
      </c>
      <c r="N60" s="136">
        <v>2177528.7128451308</v>
      </c>
      <c r="O60" s="136">
        <v>2410886.894269044</v>
      </c>
      <c r="P60" s="138">
        <v>43634.482668399811</v>
      </c>
      <c r="Q60" s="123">
        <v>8.431110630951219E-2</v>
      </c>
      <c r="R60" s="113">
        <f t="shared" si="20"/>
        <v>2185.6347360821678</v>
      </c>
      <c r="S60" s="113">
        <f t="shared" si="21"/>
        <v>2187.479023847462</v>
      </c>
      <c r="T60" s="127">
        <v>2185634.7360821678</v>
      </c>
      <c r="U60" s="127">
        <v>2187479.0238474621</v>
      </c>
      <c r="V60" s="130">
        <v>35546.010112047203</v>
      </c>
      <c r="W60" s="8"/>
      <c r="X60" s="8"/>
      <c r="Y60" s="8"/>
      <c r="Z60" s="8"/>
      <c r="AA60" s="123">
        <v>47.297488838205084</v>
      </c>
      <c r="AB60" s="113">
        <f t="shared" si="22"/>
        <v>2032.8328757644201</v>
      </c>
      <c r="AC60" s="113">
        <f t="shared" si="23"/>
        <v>3857.184090381751</v>
      </c>
      <c r="AD60" s="127">
        <v>2032832.87576442</v>
      </c>
      <c r="AE60" s="127">
        <v>3857184.0903817508</v>
      </c>
      <c r="AF60" s="130">
        <v>35663.391655445099</v>
      </c>
      <c r="AG60" s="12"/>
      <c r="AH60" s="12"/>
      <c r="AI60" s="12"/>
      <c r="AJ60" s="12"/>
      <c r="AK60" s="125">
        <v>99.999998015577233</v>
      </c>
      <c r="AL60" s="113">
        <f t="shared" si="24"/>
        <v>3.5148795691596058E-4</v>
      </c>
      <c r="AM60" s="113">
        <f t="shared" si="25"/>
        <v>17712.352594852091</v>
      </c>
      <c r="AN60" s="128">
        <v>0.35148795691596058</v>
      </c>
      <c r="AO60" s="128">
        <v>17712352.59485209</v>
      </c>
      <c r="AP60" s="131">
        <v>35855.36966753006</v>
      </c>
      <c r="AQ60" s="10"/>
      <c r="AR60" s="10"/>
      <c r="AS60" s="10"/>
      <c r="AT60" s="10"/>
      <c r="AU60" s="123">
        <v>7.0305513484994392E-2</v>
      </c>
      <c r="AV60" s="113">
        <f t="shared" si="26"/>
        <v>2185.4084557387523</v>
      </c>
      <c r="AW60" s="113">
        <f t="shared" si="27"/>
        <v>2186.9459993532369</v>
      </c>
      <c r="AX60" s="127">
        <v>2185408.4557387521</v>
      </c>
      <c r="AY60" s="127">
        <v>2186945.999353237</v>
      </c>
      <c r="AZ60" s="130">
        <v>35544.745695114143</v>
      </c>
      <c r="BA60" s="61"/>
      <c r="BB60" s="63"/>
      <c r="BC60" s="63"/>
      <c r="BD60" s="63"/>
      <c r="BE60" s="133">
        <v>99.999997421368775</v>
      </c>
      <c r="BF60" s="113">
        <f t="shared" si="28"/>
        <v>4.1014473723048888E-4</v>
      </c>
      <c r="BG60" s="113">
        <f t="shared" si="29"/>
        <v>15905.521221849869</v>
      </c>
      <c r="BH60" s="134">
        <v>0.41014473723048889</v>
      </c>
      <c r="BI60" s="134">
        <v>15905521.22184987</v>
      </c>
      <c r="BJ60" s="137">
        <v>35792.729445695877</v>
      </c>
      <c r="BK60" s="18">
        <f t="shared" si="14"/>
        <v>4.861656689888675E-2</v>
      </c>
    </row>
    <row r="61" spans="1:63" hidden="1" x14ac:dyDescent="0.25">
      <c r="A61" s="279"/>
      <c r="B61" s="274"/>
      <c r="C61" s="274"/>
      <c r="D61" s="95">
        <v>4</v>
      </c>
      <c r="E61" s="105">
        <v>6.6778183079380243E-2</v>
      </c>
      <c r="F61" s="113">
        <f t="shared" si="17"/>
        <v>2063.0452635148617</v>
      </c>
      <c r="G61" s="113">
        <f t="shared" si="17"/>
        <v>2064.4238482517817</v>
      </c>
      <c r="H61" s="128">
        <v>2063045.2635148619</v>
      </c>
      <c r="I61" s="128">
        <v>2064423.8482517819</v>
      </c>
      <c r="J61" s="128">
        <v>35631.196226835251</v>
      </c>
      <c r="K61" s="133">
        <v>0.66600401871362591</v>
      </c>
      <c r="L61" s="113">
        <f t="shared" si="18"/>
        <v>2053.4209347803421</v>
      </c>
      <c r="M61" s="113">
        <f t="shared" si="19"/>
        <v>2067.1884932195699</v>
      </c>
      <c r="N61" s="134">
        <v>2053420.934780342</v>
      </c>
      <c r="O61" s="134">
        <v>2067188.49321957</v>
      </c>
      <c r="P61" s="137">
        <v>38635.658922672272</v>
      </c>
      <c r="Q61" s="125">
        <v>0.14447971365556361</v>
      </c>
      <c r="R61" s="113">
        <f t="shared" si="20"/>
        <v>2061.4650876110309</v>
      </c>
      <c r="S61" s="113">
        <f t="shared" si="21"/>
        <v>2064.4477958750799</v>
      </c>
      <c r="T61" s="128">
        <v>2061465.087611031</v>
      </c>
      <c r="U61" s="128">
        <v>2064447.7958750799</v>
      </c>
      <c r="V61" s="131">
        <v>35558.781093358994</v>
      </c>
      <c r="W61" s="8"/>
      <c r="X61" s="8"/>
      <c r="Y61" s="8"/>
      <c r="Z61" s="8"/>
      <c r="AA61" s="125">
        <v>66.20708463111103</v>
      </c>
      <c r="AB61" s="113">
        <f t="shared" si="22"/>
        <v>1945.215081547072</v>
      </c>
      <c r="AC61" s="113">
        <f t="shared" si="23"/>
        <v>5756.2807479401736</v>
      </c>
      <c r="AD61" s="128">
        <v>1945215.0815470719</v>
      </c>
      <c r="AE61" s="128">
        <v>5756280.7479401734</v>
      </c>
      <c r="AF61" s="131">
        <v>35803.111227273941</v>
      </c>
      <c r="AG61" s="12"/>
      <c r="AH61" s="12"/>
      <c r="AI61" s="12"/>
      <c r="AJ61" s="12"/>
      <c r="AK61" s="123">
        <v>99.999997634703604</v>
      </c>
      <c r="AL61" s="113">
        <f t="shared" si="24"/>
        <v>3.3944742789086151E-4</v>
      </c>
      <c r="AM61" s="113">
        <f t="shared" si="25"/>
        <v>14351.158237600939</v>
      </c>
      <c r="AN61" s="127">
        <v>0.33944742789086152</v>
      </c>
      <c r="AO61" s="127">
        <v>14351158.237600939</v>
      </c>
      <c r="AP61" s="130">
        <v>35892.815746068947</v>
      </c>
      <c r="AQ61" s="10"/>
      <c r="AR61" s="10"/>
      <c r="AS61" s="10"/>
      <c r="AT61" s="10"/>
      <c r="AU61" s="125">
        <v>6.8382851948679685E-2</v>
      </c>
      <c r="AV61" s="113">
        <f t="shared" si="26"/>
        <v>2063.0626986914972</v>
      </c>
      <c r="AW61" s="113">
        <f t="shared" si="27"/>
        <v>2064.4744451948732</v>
      </c>
      <c r="AX61" s="128">
        <v>2063062.6986914971</v>
      </c>
      <c r="AY61" s="128">
        <v>2064474.445194873</v>
      </c>
      <c r="AZ61" s="131">
        <v>35490.017837047577</v>
      </c>
      <c r="BA61" s="62"/>
      <c r="BB61" s="64"/>
      <c r="BC61" s="64"/>
      <c r="BD61" s="64"/>
      <c r="BE61" s="135">
        <v>99.999996537242779</v>
      </c>
      <c r="BF61" s="113">
        <f t="shared" si="28"/>
        <v>3.552649066051468E-4</v>
      </c>
      <c r="BG61" s="113">
        <f t="shared" si="29"/>
        <v>10259.59613583829</v>
      </c>
      <c r="BH61" s="136">
        <v>0.35526490660514681</v>
      </c>
      <c r="BI61" s="136">
        <v>10259596.135838291</v>
      </c>
      <c r="BJ61" s="138">
        <v>35857.560572147369</v>
      </c>
      <c r="BK61" s="18">
        <f t="shared" si="14"/>
        <v>6.6778183079380243E-2</v>
      </c>
    </row>
    <row r="62" spans="1:63" hidden="1" x14ac:dyDescent="0.25">
      <c r="A62" s="279"/>
      <c r="B62" s="274"/>
      <c r="C62" s="274"/>
      <c r="D62" s="95">
        <v>5</v>
      </c>
      <c r="E62" s="105">
        <v>7.6227477766367766E-3</v>
      </c>
      <c r="F62" s="113">
        <f t="shared" si="17"/>
        <v>2065.138609526864</v>
      </c>
      <c r="G62" s="113">
        <f t="shared" si="17"/>
        <v>2065.2960418349739</v>
      </c>
      <c r="H62" s="127">
        <v>2065138.609526864</v>
      </c>
      <c r="I62" s="127">
        <v>2065296.041834974</v>
      </c>
      <c r="J62" s="127">
        <v>35511.852411746979</v>
      </c>
      <c r="K62" s="135">
        <v>0.72110633021056614</v>
      </c>
      <c r="L62" s="113">
        <f t="shared" si="18"/>
        <v>2057.475741241195</v>
      </c>
      <c r="M62" s="113">
        <f t="shared" si="19"/>
        <v>2072.420093725606</v>
      </c>
      <c r="N62" s="136">
        <v>2057475.741241195</v>
      </c>
      <c r="O62" s="136">
        <v>2072420.0937256061</v>
      </c>
      <c r="P62" s="138">
        <v>44184.300076961517</v>
      </c>
      <c r="Q62" s="123">
        <v>3.8039390523662203E-2</v>
      </c>
      <c r="R62" s="113">
        <f t="shared" si="20"/>
        <v>2063.5189262981012</v>
      </c>
      <c r="S62" s="113">
        <f t="shared" si="21"/>
        <v>2064.3041750248349</v>
      </c>
      <c r="T62" s="127">
        <v>2063518.926298101</v>
      </c>
      <c r="U62" s="127">
        <v>2064304.1750248349</v>
      </c>
      <c r="V62" s="130">
        <v>35033.876630306237</v>
      </c>
      <c r="W62" s="8"/>
      <c r="X62" s="8"/>
      <c r="Y62" s="8"/>
      <c r="Z62" s="8"/>
      <c r="AA62" s="123">
        <v>3.7137753574855328</v>
      </c>
      <c r="AB62" s="113">
        <f t="shared" si="22"/>
        <v>2051.292633760539</v>
      </c>
      <c r="AC62" s="113">
        <f t="shared" si="23"/>
        <v>2130.411324544556</v>
      </c>
      <c r="AD62" s="127">
        <v>2051292.6337605391</v>
      </c>
      <c r="AE62" s="127">
        <v>2130411.324544556</v>
      </c>
      <c r="AF62" s="130">
        <v>35699.817409753799</v>
      </c>
      <c r="AG62" s="12"/>
      <c r="AH62" s="12"/>
      <c r="AI62" s="12"/>
      <c r="AJ62" s="12"/>
      <c r="AK62" s="125">
        <v>99.999997062488504</v>
      </c>
      <c r="AL62" s="113">
        <f t="shared" si="24"/>
        <v>3.3977905709867032E-4</v>
      </c>
      <c r="AM62" s="113">
        <f t="shared" si="25"/>
        <v>11566.90131029769</v>
      </c>
      <c r="AN62" s="128">
        <v>0.33977905709867029</v>
      </c>
      <c r="AO62" s="128">
        <v>11566901.31029769</v>
      </c>
      <c r="AP62" s="131">
        <v>36040.730534315109</v>
      </c>
      <c r="AQ62" s="10"/>
      <c r="AR62" s="10"/>
      <c r="AS62" s="10"/>
      <c r="AT62" s="10"/>
      <c r="AU62" s="123">
        <v>7.3238853730596045E-3</v>
      </c>
      <c r="AV62" s="113">
        <f t="shared" si="26"/>
        <v>2064.9256299283488</v>
      </c>
      <c r="AW62" s="113">
        <f t="shared" si="27"/>
        <v>2065.0768737914509</v>
      </c>
      <c r="AX62" s="127">
        <v>2064925.6299283491</v>
      </c>
      <c r="AY62" s="127">
        <v>2065076.8737914511</v>
      </c>
      <c r="AZ62" s="130">
        <v>35464.599698543549</v>
      </c>
      <c r="BA62" s="61"/>
      <c r="BB62" s="63"/>
      <c r="BC62" s="63"/>
      <c r="BD62" s="63"/>
      <c r="BE62" s="133">
        <v>99.9999961712074</v>
      </c>
      <c r="BF62" s="113">
        <f t="shared" si="28"/>
        <v>4.379998909596117E-4</v>
      </c>
      <c r="BG62" s="113">
        <f t="shared" si="29"/>
        <v>11439.634794031979</v>
      </c>
      <c r="BH62" s="134">
        <v>0.43799989095961173</v>
      </c>
      <c r="BI62" s="134">
        <v>11439634.79403198</v>
      </c>
      <c r="BJ62" s="137">
        <v>35859.495778083801</v>
      </c>
      <c r="BK62" s="18">
        <f t="shared" si="14"/>
        <v>7.3238853730596045E-3</v>
      </c>
    </row>
    <row r="63" spans="1:63" x14ac:dyDescent="0.25">
      <c r="A63" s="279"/>
      <c r="B63" s="274"/>
      <c r="C63" s="275"/>
      <c r="D63" s="95" t="s">
        <v>23</v>
      </c>
      <c r="E63" s="106">
        <f t="shared" ref="E63" si="54">IFERROR(AVERAGE(E58:E62),"")</f>
        <v>4.7388535652905579E-2</v>
      </c>
      <c r="F63" s="113">
        <f t="shared" si="17"/>
        <v>2088.2934532417876</v>
      </c>
      <c r="G63" s="113">
        <f t="shared" si="17"/>
        <v>2089.2641041609386</v>
      </c>
      <c r="H63" s="113">
        <f t="shared" ref="H63:BD63" si="55">IFERROR(AVERAGE(H58:H62),"")</f>
        <v>2088293.4532417874</v>
      </c>
      <c r="I63" s="113">
        <f t="shared" si="55"/>
        <v>2089264.1041609384</v>
      </c>
      <c r="J63" s="113">
        <f t="shared" si="55"/>
        <v>35504.939020919803</v>
      </c>
      <c r="K63" s="106">
        <f t="shared" si="55"/>
        <v>3.9731467995580467</v>
      </c>
      <c r="L63" s="113">
        <f t="shared" si="18"/>
        <v>2080.4633526544867</v>
      </c>
      <c r="M63" s="113">
        <f t="shared" si="19"/>
        <v>2170.3517043477641</v>
      </c>
      <c r="N63" s="113">
        <f t="shared" si="55"/>
        <v>2080463.3526544869</v>
      </c>
      <c r="O63" s="113">
        <f t="shared" si="55"/>
        <v>2170351.7043477641</v>
      </c>
      <c r="P63" s="113">
        <f t="shared" si="55"/>
        <v>40999.11052212715</v>
      </c>
      <c r="Q63" s="106">
        <f t="shared" si="55"/>
        <v>8.8535364529865407E-2</v>
      </c>
      <c r="R63" s="113">
        <f t="shared" si="20"/>
        <v>2087.3054464820307</v>
      </c>
      <c r="S63" s="113">
        <f t="shared" si="21"/>
        <v>2089.1465508353567</v>
      </c>
      <c r="T63" s="113">
        <f t="shared" si="55"/>
        <v>2087305.4464820307</v>
      </c>
      <c r="U63" s="113">
        <f t="shared" si="55"/>
        <v>2089146.5508353568</v>
      </c>
      <c r="V63" s="113">
        <f t="shared" si="55"/>
        <v>35416.121991777421</v>
      </c>
      <c r="W63" s="82" t="str">
        <f t="shared" si="55"/>
        <v/>
      </c>
      <c r="X63" s="82" t="str">
        <f t="shared" si="55"/>
        <v/>
      </c>
      <c r="Y63" s="82" t="str">
        <f t="shared" si="55"/>
        <v/>
      </c>
      <c r="Z63" s="82" t="str">
        <f t="shared" si="55"/>
        <v/>
      </c>
      <c r="AA63" s="106">
        <f t="shared" si="55"/>
        <v>43.732237875354919</v>
      </c>
      <c r="AB63" s="113">
        <f t="shared" si="22"/>
        <v>1882.268475101492</v>
      </c>
      <c r="AC63" s="113">
        <f t="shared" si="23"/>
        <v>3751.3510923107506</v>
      </c>
      <c r="AD63" s="113">
        <f t="shared" si="55"/>
        <v>1882268.4751014919</v>
      </c>
      <c r="AE63" s="113">
        <f t="shared" si="55"/>
        <v>3751351.0923107504</v>
      </c>
      <c r="AF63" s="113">
        <f t="shared" si="55"/>
        <v>35614.437455892563</v>
      </c>
      <c r="AG63" s="82" t="str">
        <f t="shared" si="55"/>
        <v/>
      </c>
      <c r="AH63" s="82" t="str">
        <f t="shared" si="55"/>
        <v/>
      </c>
      <c r="AI63" s="82" t="str">
        <f t="shared" si="55"/>
        <v/>
      </c>
      <c r="AJ63" s="82" t="str">
        <f t="shared" si="55"/>
        <v/>
      </c>
      <c r="AK63" s="106">
        <f t="shared" si="55"/>
        <v>99.999997455317299</v>
      </c>
      <c r="AL63" s="113">
        <f t="shared" si="24"/>
        <v>3.4417268023296708E-4</v>
      </c>
      <c r="AM63" s="113">
        <f t="shared" si="25"/>
        <v>15531.778221651877</v>
      </c>
      <c r="AN63" s="113">
        <f t="shared" si="55"/>
        <v>0.3441726802329671</v>
      </c>
      <c r="AO63" s="113">
        <f t="shared" si="55"/>
        <v>15531778.221651876</v>
      </c>
      <c r="AP63" s="113">
        <f t="shared" si="55"/>
        <v>36009.809335327147</v>
      </c>
      <c r="AQ63" s="82" t="str">
        <f t="shared" si="55"/>
        <v/>
      </c>
      <c r="AR63" s="82" t="str">
        <f t="shared" si="55"/>
        <v/>
      </c>
      <c r="AS63" s="82" t="str">
        <f t="shared" si="55"/>
        <v/>
      </c>
      <c r="AT63" s="82" t="str">
        <f t="shared" si="55"/>
        <v/>
      </c>
      <c r="AU63" s="106">
        <f t="shared" si="55"/>
        <v>5.6984516684402985E-2</v>
      </c>
      <c r="AV63" s="113">
        <f t="shared" si="26"/>
        <v>2087.8912628948701</v>
      </c>
      <c r="AW63" s="113">
        <f t="shared" si="27"/>
        <v>2089.0760084015155</v>
      </c>
      <c r="AX63" s="113">
        <f t="shared" si="55"/>
        <v>2087891.2628948702</v>
      </c>
      <c r="AY63" s="113">
        <f t="shared" si="55"/>
        <v>2089076.0084015154</v>
      </c>
      <c r="AZ63" s="113">
        <f t="shared" si="55"/>
        <v>35538.974882650378</v>
      </c>
      <c r="BA63" s="82" t="str">
        <f t="shared" si="55"/>
        <v/>
      </c>
      <c r="BB63" s="82" t="str">
        <f t="shared" si="55"/>
        <v/>
      </c>
      <c r="BC63" s="82" t="str">
        <f t="shared" si="55"/>
        <v/>
      </c>
      <c r="BD63" s="82" t="str">
        <f t="shared" si="55"/>
        <v/>
      </c>
      <c r="BE63" s="106">
        <f t="shared" ref="BE63:BJ63" si="56">IFERROR(AVERAGE(BE58:BE62),"")</f>
        <v>99.999996817379269</v>
      </c>
      <c r="BF63" s="113">
        <f t="shared" si="28"/>
        <v>3.9143318044165077E-4</v>
      </c>
      <c r="BG63" s="113">
        <f t="shared" si="29"/>
        <v>12585.33699381688</v>
      </c>
      <c r="BH63" s="113">
        <f t="shared" si="56"/>
        <v>0.39143318044165076</v>
      </c>
      <c r="BI63" s="113">
        <f t="shared" si="56"/>
        <v>12585336.993816881</v>
      </c>
      <c r="BJ63" s="113">
        <f t="shared" si="56"/>
        <v>35811.98970308304</v>
      </c>
      <c r="BK63" s="18">
        <f t="shared" si="14"/>
        <v>4.7388535652905579E-2</v>
      </c>
    </row>
    <row r="64" spans="1:63" hidden="1" x14ac:dyDescent="0.25">
      <c r="A64" s="279"/>
      <c r="B64" s="274"/>
      <c r="C64" s="273">
        <v>15</v>
      </c>
      <c r="D64" s="95">
        <v>1</v>
      </c>
      <c r="E64" s="105">
        <v>2.370354736436135</v>
      </c>
      <c r="F64" s="113">
        <f t="shared" si="17"/>
        <v>5904.735205039211</v>
      </c>
      <c r="G64" s="113">
        <f t="shared" si="17"/>
        <v>6048.0965480296618</v>
      </c>
      <c r="H64" s="128">
        <v>5904735.2050392106</v>
      </c>
      <c r="I64" s="128">
        <v>6048096.5480296621</v>
      </c>
      <c r="J64" s="128">
        <v>36125.73871088028</v>
      </c>
      <c r="K64" s="133">
        <v>1.1011885263094721</v>
      </c>
      <c r="L64" s="113">
        <f t="shared" si="18"/>
        <v>5745.7944526847341</v>
      </c>
      <c r="M64" s="113">
        <f t="shared" si="19"/>
        <v>5809.7709841672404</v>
      </c>
      <c r="N64" s="134">
        <v>5745794.452684734</v>
      </c>
      <c r="O64" s="134">
        <v>5809770.9841672406</v>
      </c>
      <c r="P64" s="137">
        <v>38879.68557667733</v>
      </c>
      <c r="Q64" s="125">
        <v>0</v>
      </c>
      <c r="R64" s="113">
        <f t="shared" si="20"/>
        <v>5825.5363306850477</v>
      </c>
      <c r="S64" s="113">
        <f t="shared" si="21"/>
        <v>5825.5363306850477</v>
      </c>
      <c r="T64" s="128">
        <v>5825536.3306850474</v>
      </c>
      <c r="U64" s="128">
        <v>5825536.3306850474</v>
      </c>
      <c r="V64" s="131">
        <v>35823.200857639313</v>
      </c>
      <c r="W64" s="8"/>
      <c r="X64" s="8"/>
      <c r="Y64" s="8"/>
      <c r="Z64" s="8"/>
      <c r="AA64" s="135">
        <v>41.091947748830464</v>
      </c>
      <c r="AB64" s="113">
        <f t="shared" si="22"/>
        <v>5374.2035986998653</v>
      </c>
      <c r="AC64" s="113">
        <f t="shared" si="23"/>
        <v>9123.0373324610609</v>
      </c>
      <c r="AD64" s="136">
        <v>5374203.5986998649</v>
      </c>
      <c r="AE64" s="136">
        <v>9123037.332461061</v>
      </c>
      <c r="AF64" s="138">
        <v>35679.305927991867</v>
      </c>
      <c r="AG64" s="12"/>
      <c r="AH64" s="12"/>
      <c r="AI64" s="12"/>
      <c r="AJ64" s="12"/>
      <c r="AK64" s="123">
        <v>99.99999852453071</v>
      </c>
      <c r="AL64" s="113">
        <f t="shared" si="24"/>
        <v>5.1501875653401697E-4</v>
      </c>
      <c r="AM64" s="113">
        <f t="shared" si="25"/>
        <v>34905.420030074594</v>
      </c>
      <c r="AN64" s="127">
        <v>0.51501875653401696</v>
      </c>
      <c r="AO64" s="127">
        <v>34905420.030074596</v>
      </c>
      <c r="AP64" s="130">
        <v>36128.894618988037</v>
      </c>
      <c r="AQ64" s="10"/>
      <c r="AR64" s="10"/>
      <c r="AS64" s="10"/>
      <c r="AT64" s="10"/>
      <c r="AU64" s="125">
        <v>3.648760807698384</v>
      </c>
      <c r="AV64" s="113">
        <f t="shared" si="26"/>
        <v>5907.2363422272929</v>
      </c>
      <c r="AW64" s="113">
        <f t="shared" si="27"/>
        <v>6130.9396659002978</v>
      </c>
      <c r="AX64" s="128">
        <v>5907236.3422272932</v>
      </c>
      <c r="AY64" s="128">
        <v>6130939.6659002975</v>
      </c>
      <c r="AZ64" s="131">
        <v>35462.817361354828</v>
      </c>
      <c r="BA64" s="62"/>
      <c r="BB64" s="64"/>
      <c r="BC64" s="64"/>
      <c r="BD64" s="64"/>
      <c r="BE64" s="67"/>
      <c r="BF64" s="113">
        <f t="shared" si="28"/>
        <v>0</v>
      </c>
      <c r="BG64" s="113">
        <f t="shared" si="29"/>
        <v>0</v>
      </c>
      <c r="BH64" s="115"/>
      <c r="BI64" s="115"/>
      <c r="BJ64" s="115"/>
      <c r="BK64" s="18">
        <f t="shared" si="14"/>
        <v>0</v>
      </c>
    </row>
    <row r="65" spans="1:63" hidden="1" x14ac:dyDescent="0.25">
      <c r="A65" s="279"/>
      <c r="B65" s="274"/>
      <c r="C65" s="274"/>
      <c r="D65" s="95">
        <v>2</v>
      </c>
      <c r="E65" s="125">
        <v>0</v>
      </c>
      <c r="F65" s="113">
        <f t="shared" si="17"/>
        <v>5814.179346020821</v>
      </c>
      <c r="G65" s="113">
        <f t="shared" si="17"/>
        <v>5814.179346020821</v>
      </c>
      <c r="H65" s="127">
        <v>5814179.3460208206</v>
      </c>
      <c r="I65" s="127">
        <v>5814179.3460208206</v>
      </c>
      <c r="J65" s="127">
        <v>36045.564853429787</v>
      </c>
      <c r="K65" s="135">
        <v>3.6574142036313395</v>
      </c>
      <c r="L65" s="113">
        <f t="shared" si="18"/>
        <v>5579.8206842972868</v>
      </c>
      <c r="M65" s="113">
        <f t="shared" si="19"/>
        <v>5791.6451361300306</v>
      </c>
      <c r="N65" s="136">
        <v>5579820.6842972869</v>
      </c>
      <c r="O65" s="136">
        <v>5791645.1361300303</v>
      </c>
      <c r="P65" s="138">
        <v>37934.635642766953</v>
      </c>
      <c r="Q65" s="123">
        <v>0</v>
      </c>
      <c r="R65" s="113">
        <f t="shared" si="20"/>
        <v>5809.7701615398391</v>
      </c>
      <c r="S65" s="113">
        <f t="shared" si="21"/>
        <v>5809.7701615398391</v>
      </c>
      <c r="T65" s="127">
        <v>5809770.1615398396</v>
      </c>
      <c r="U65" s="127">
        <v>5809770.1615398396</v>
      </c>
      <c r="V65" s="130">
        <v>35867.458091497421</v>
      </c>
      <c r="W65" s="8"/>
      <c r="X65" s="8"/>
      <c r="Y65" s="8"/>
      <c r="Z65" s="8"/>
      <c r="AA65" s="125">
        <v>42.929542074848875</v>
      </c>
      <c r="AB65" s="113">
        <f t="shared" si="22"/>
        <v>5447.6631447134796</v>
      </c>
      <c r="AC65" s="113">
        <f t="shared" si="23"/>
        <v>9545.5045268047143</v>
      </c>
      <c r="AD65" s="128">
        <v>5447663.14471348</v>
      </c>
      <c r="AE65" s="128">
        <v>9545504.5268047135</v>
      </c>
      <c r="AF65" s="131">
        <v>35444.01335144043</v>
      </c>
      <c r="AG65" s="12"/>
      <c r="AH65" s="12"/>
      <c r="AI65" s="12"/>
      <c r="AJ65" s="12"/>
      <c r="AK65" s="234"/>
      <c r="AL65" s="113">
        <f t="shared" si="24"/>
        <v>0</v>
      </c>
      <c r="AM65" s="113">
        <f t="shared" si="25"/>
        <v>0</v>
      </c>
      <c r="AN65" s="216"/>
      <c r="AO65" s="216"/>
      <c r="AP65" s="216"/>
      <c r="AQ65" s="10"/>
      <c r="AR65" s="10"/>
      <c r="AS65" s="10"/>
      <c r="AT65" s="10"/>
      <c r="AU65" s="123">
        <v>4.0906438107746279</v>
      </c>
      <c r="AV65" s="113">
        <f t="shared" si="26"/>
        <v>5987.3758312719019</v>
      </c>
      <c r="AW65" s="113">
        <f t="shared" si="27"/>
        <v>6242.7442630925871</v>
      </c>
      <c r="AX65" s="127">
        <v>5987375.8312719017</v>
      </c>
      <c r="AY65" s="127">
        <v>6242744.2630925868</v>
      </c>
      <c r="AZ65" s="130">
        <v>36148.852341413498</v>
      </c>
      <c r="BA65" s="61"/>
      <c r="BB65" s="63"/>
      <c r="BC65" s="63"/>
      <c r="BD65" s="63"/>
      <c r="BE65" s="66"/>
      <c r="BF65" s="113">
        <f t="shared" si="28"/>
        <v>0</v>
      </c>
      <c r="BG65" s="113">
        <f t="shared" si="29"/>
        <v>0</v>
      </c>
      <c r="BH65" s="116"/>
      <c r="BI65" s="116"/>
      <c r="BJ65" s="116"/>
      <c r="BK65" s="18">
        <f t="shared" si="14"/>
        <v>0</v>
      </c>
    </row>
    <row r="66" spans="1:63" hidden="1" x14ac:dyDescent="0.25">
      <c r="A66" s="279"/>
      <c r="B66" s="274"/>
      <c r="C66" s="274"/>
      <c r="D66" s="95">
        <v>3</v>
      </c>
      <c r="E66" s="105">
        <v>0</v>
      </c>
      <c r="F66" s="113">
        <f t="shared" si="17"/>
        <v>5903.6419489006794</v>
      </c>
      <c r="G66" s="113">
        <f t="shared" si="17"/>
        <v>5903.6419489006794</v>
      </c>
      <c r="H66" s="128">
        <v>5903641.9489006791</v>
      </c>
      <c r="I66" s="128">
        <v>5903641.9489006791</v>
      </c>
      <c r="J66" s="128">
        <v>36096.534136533737</v>
      </c>
      <c r="K66" s="133">
        <v>10.348939176175751</v>
      </c>
      <c r="L66" s="113">
        <f t="shared" si="18"/>
        <v>5598.6412264114215</v>
      </c>
      <c r="M66" s="113">
        <f t="shared" si="19"/>
        <v>6244.92468350538</v>
      </c>
      <c r="N66" s="134">
        <v>5598641.2264114218</v>
      </c>
      <c r="O66" s="134">
        <v>6244924.6835053796</v>
      </c>
      <c r="P66" s="137">
        <v>38720.55776023864</v>
      </c>
      <c r="Q66" s="125">
        <v>0</v>
      </c>
      <c r="R66" s="113">
        <f t="shared" si="20"/>
        <v>5975.5105937452054</v>
      </c>
      <c r="S66" s="113">
        <f t="shared" si="21"/>
        <v>5975.5105937452054</v>
      </c>
      <c r="T66" s="128">
        <v>5975510.5937452056</v>
      </c>
      <c r="U66" s="128">
        <v>5975510.5937452056</v>
      </c>
      <c r="V66" s="131">
        <v>35969.696264982231</v>
      </c>
      <c r="W66" s="8"/>
      <c r="X66" s="8"/>
      <c r="Y66" s="8"/>
      <c r="Z66" s="8"/>
      <c r="AA66" s="123">
        <v>94.094687253893753</v>
      </c>
      <c r="AB66" s="113">
        <f t="shared" si="22"/>
        <v>807.5474474313379</v>
      </c>
      <c r="AC66" s="113">
        <f t="shared" si="23"/>
        <v>13674.931068871911</v>
      </c>
      <c r="AD66" s="127">
        <v>807547.4474313379</v>
      </c>
      <c r="AE66" s="127">
        <v>13674931.06887191</v>
      </c>
      <c r="AF66" s="130">
        <v>35434.907140493393</v>
      </c>
      <c r="AG66" s="12"/>
      <c r="AH66" s="12"/>
      <c r="AI66" s="12"/>
      <c r="AJ66" s="12"/>
      <c r="AK66" s="125">
        <v>99.999998768839362</v>
      </c>
      <c r="AL66" s="113">
        <f t="shared" si="24"/>
        <v>5.2259112519712782E-4</v>
      </c>
      <c r="AM66" s="113">
        <f t="shared" si="25"/>
        <v>42447.029715187986</v>
      </c>
      <c r="AN66" s="128">
        <v>0.5225911251971278</v>
      </c>
      <c r="AO66" s="128">
        <v>42447029.715187989</v>
      </c>
      <c r="AP66" s="131">
        <v>36234.983254671097</v>
      </c>
      <c r="AQ66" s="10"/>
      <c r="AR66" s="10"/>
      <c r="AS66" s="10"/>
      <c r="AT66" s="10"/>
      <c r="AU66" s="125">
        <v>5.4291733694990905</v>
      </c>
      <c r="AV66" s="113">
        <f t="shared" si="26"/>
        <v>6112.0984791020992</v>
      </c>
      <c r="AW66" s="113">
        <f t="shared" si="27"/>
        <v>6462.9851476108706</v>
      </c>
      <c r="AX66" s="128">
        <v>6112098.4791020993</v>
      </c>
      <c r="AY66" s="128">
        <v>6462985.1476108702</v>
      </c>
      <c r="AZ66" s="131">
        <v>36152.290323495858</v>
      </c>
      <c r="BA66" s="62"/>
      <c r="BB66" s="64"/>
      <c r="BC66" s="64"/>
      <c r="BD66" s="64"/>
      <c r="BE66" s="135">
        <v>99.999996900197786</v>
      </c>
      <c r="BF66" s="113">
        <f t="shared" si="28"/>
        <v>5.5807508587417452E-4</v>
      </c>
      <c r="BG66" s="113">
        <f t="shared" si="29"/>
        <v>18003.57074052059</v>
      </c>
      <c r="BH66" s="136">
        <v>0.55807508587417454</v>
      </c>
      <c r="BI66" s="136">
        <v>18003570.740520589</v>
      </c>
      <c r="BJ66" s="138">
        <v>35956.562307834633</v>
      </c>
      <c r="BK66" s="18">
        <f t="shared" si="14"/>
        <v>0</v>
      </c>
    </row>
    <row r="67" spans="1:63" hidden="1" x14ac:dyDescent="0.25">
      <c r="A67" s="279"/>
      <c r="B67" s="274"/>
      <c r="C67" s="274"/>
      <c r="D67" s="95">
        <v>4</v>
      </c>
      <c r="E67" s="105">
        <v>0</v>
      </c>
      <c r="F67" s="113">
        <f t="shared" si="17"/>
        <v>5807.5084505064151</v>
      </c>
      <c r="G67" s="113">
        <f t="shared" si="17"/>
        <v>5807.5084505064151</v>
      </c>
      <c r="H67" s="127">
        <v>5807508.4505064152</v>
      </c>
      <c r="I67" s="127">
        <v>5807508.4505064152</v>
      </c>
      <c r="J67" s="127">
        <v>35742.238030910492</v>
      </c>
      <c r="K67" s="135">
        <v>3.676721070194179</v>
      </c>
      <c r="L67" s="113">
        <f t="shared" si="18"/>
        <v>5583.1193275924152</v>
      </c>
      <c r="M67" s="113">
        <f t="shared" si="19"/>
        <v>5796.2305577876259</v>
      </c>
      <c r="N67" s="136">
        <v>5583119.3275924148</v>
      </c>
      <c r="O67" s="136">
        <v>5796230.5577876261</v>
      </c>
      <c r="P67" s="138">
        <v>41711.734908103943</v>
      </c>
      <c r="Q67" s="123">
        <v>4.3934418767555874</v>
      </c>
      <c r="R67" s="113">
        <f t="shared" si="20"/>
        <v>5987.3177442261867</v>
      </c>
      <c r="S67" s="113">
        <f t="shared" si="21"/>
        <v>6262.4550676827639</v>
      </c>
      <c r="T67" s="127">
        <v>5987317.7442261865</v>
      </c>
      <c r="U67" s="127">
        <v>6262455.0676827636</v>
      </c>
      <c r="V67" s="130">
        <v>35601.475035429001</v>
      </c>
      <c r="W67" s="8"/>
      <c r="X67" s="8"/>
      <c r="Y67" s="8"/>
      <c r="Z67" s="8"/>
      <c r="AA67" s="125">
        <v>47.986320602328341</v>
      </c>
      <c r="AB67" s="113">
        <f t="shared" si="22"/>
        <v>4402.7195243310143</v>
      </c>
      <c r="AC67" s="113">
        <f t="shared" si="23"/>
        <v>8464.5415885116145</v>
      </c>
      <c r="AD67" s="128">
        <v>4402719.5243310146</v>
      </c>
      <c r="AE67" s="128">
        <v>8464541.5885116141</v>
      </c>
      <c r="AF67" s="131">
        <v>35642.0853703022</v>
      </c>
      <c r="AG67" s="12"/>
      <c r="AH67" s="12"/>
      <c r="AI67" s="12"/>
      <c r="AJ67" s="12"/>
      <c r="AK67" s="234"/>
      <c r="AL67" s="113">
        <f t="shared" si="24"/>
        <v>0</v>
      </c>
      <c r="AM67" s="113">
        <f t="shared" si="25"/>
        <v>0</v>
      </c>
      <c r="AN67" s="216"/>
      <c r="AO67" s="216"/>
      <c r="AP67" s="216"/>
      <c r="AQ67" s="10"/>
      <c r="AR67" s="10"/>
      <c r="AS67" s="10"/>
      <c r="AT67" s="10"/>
      <c r="AU67" s="123">
        <v>4.5535625955754879</v>
      </c>
      <c r="AV67" s="113">
        <f t="shared" si="26"/>
        <v>5975.2829165715875</v>
      </c>
      <c r="AW67" s="113">
        <f t="shared" si="27"/>
        <v>6260.3519618581358</v>
      </c>
      <c r="AX67" s="127">
        <v>5975282.9165715873</v>
      </c>
      <c r="AY67" s="127">
        <v>6260351.9618581356</v>
      </c>
      <c r="AZ67" s="130">
        <v>36079.678643703461</v>
      </c>
      <c r="BA67" s="61"/>
      <c r="BB67" s="63"/>
      <c r="BC67" s="63"/>
      <c r="BD67" s="63"/>
      <c r="BE67" s="66"/>
      <c r="BF67" s="113">
        <f t="shared" si="28"/>
        <v>0</v>
      </c>
      <c r="BG67" s="113">
        <f t="shared" si="29"/>
        <v>0</v>
      </c>
      <c r="BH67" s="116"/>
      <c r="BI67" s="116"/>
      <c r="BJ67" s="116"/>
      <c r="BK67" s="18">
        <f t="shared" si="14"/>
        <v>0</v>
      </c>
    </row>
    <row r="68" spans="1:63" hidden="1" x14ac:dyDescent="0.25">
      <c r="A68" s="279"/>
      <c r="B68" s="274"/>
      <c r="C68" s="274"/>
      <c r="D68" s="95">
        <v>5</v>
      </c>
      <c r="E68" s="105">
        <v>0</v>
      </c>
      <c r="F68" s="113">
        <f t="shared" si="17"/>
        <v>5724.7097297444361</v>
      </c>
      <c r="G68" s="113">
        <f t="shared" si="17"/>
        <v>5724.7097297444361</v>
      </c>
      <c r="H68" s="128">
        <v>5724709.7297444362</v>
      </c>
      <c r="I68" s="128">
        <v>5724709.7297444362</v>
      </c>
      <c r="J68" s="128">
        <v>36390.206045627587</v>
      </c>
      <c r="K68" s="133">
        <v>4.4104681905961938</v>
      </c>
      <c r="L68" s="113">
        <f t="shared" si="18"/>
        <v>5498.4864726203468</v>
      </c>
      <c r="M68" s="113">
        <f t="shared" si="19"/>
        <v>5752.1847513426383</v>
      </c>
      <c r="N68" s="134">
        <v>5498486.4726203466</v>
      </c>
      <c r="O68" s="134">
        <v>5752184.7513426384</v>
      </c>
      <c r="P68" s="137">
        <v>36541.422810077667</v>
      </c>
      <c r="Q68" s="125">
        <v>0</v>
      </c>
      <c r="R68" s="113">
        <f t="shared" si="20"/>
        <v>5719.0848944543714</v>
      </c>
      <c r="S68" s="113">
        <f t="shared" si="21"/>
        <v>5719.0848944543714</v>
      </c>
      <c r="T68" s="128">
        <v>5719084.8944543712</v>
      </c>
      <c r="U68" s="128">
        <v>5719084.8944543712</v>
      </c>
      <c r="V68" s="131">
        <v>35325.678871154792</v>
      </c>
      <c r="W68" s="8"/>
      <c r="X68" s="8"/>
      <c r="Y68" s="8"/>
      <c r="Z68" s="8"/>
      <c r="AA68" s="123">
        <v>44.288792693889164</v>
      </c>
      <c r="AB68" s="113">
        <f t="shared" si="22"/>
        <v>5160.6174524443895</v>
      </c>
      <c r="AC68" s="113">
        <f t="shared" si="23"/>
        <v>9263.1585312607876</v>
      </c>
      <c r="AD68" s="127">
        <v>5160617.4524443895</v>
      </c>
      <c r="AE68" s="127">
        <v>9263158.5312607884</v>
      </c>
      <c r="AF68" s="130">
        <v>35165.261239051819</v>
      </c>
      <c r="AG68" s="12"/>
      <c r="AH68" s="12"/>
      <c r="AI68" s="12"/>
      <c r="AJ68" s="12"/>
      <c r="AK68" s="123">
        <v>99.999999132874194</v>
      </c>
      <c r="AL68" s="113">
        <f t="shared" si="24"/>
        <v>5.6699460302258805E-4</v>
      </c>
      <c r="AM68" s="113">
        <f t="shared" si="25"/>
        <v>65387.813236637383</v>
      </c>
      <c r="AN68" s="127">
        <v>0.56699460302258808</v>
      </c>
      <c r="AO68" s="127">
        <v>65387813.236637384</v>
      </c>
      <c r="AP68" s="130">
        <v>36437.704915523529</v>
      </c>
      <c r="AQ68" s="10"/>
      <c r="AR68" s="10"/>
      <c r="AS68" s="10"/>
      <c r="AT68" s="10"/>
      <c r="AU68" s="125">
        <v>0</v>
      </c>
      <c r="AV68" s="113">
        <f t="shared" si="26"/>
        <v>5750.8768603866793</v>
      </c>
      <c r="AW68" s="113">
        <f t="shared" si="27"/>
        <v>5750.8768603866793</v>
      </c>
      <c r="AX68" s="128">
        <v>5750876.8603866789</v>
      </c>
      <c r="AY68" s="128">
        <v>5750876.8603866789</v>
      </c>
      <c r="AZ68" s="131">
        <v>36068.046621084213</v>
      </c>
      <c r="BA68" s="62"/>
      <c r="BB68" s="64"/>
      <c r="BC68" s="64"/>
      <c r="BD68" s="64"/>
      <c r="BE68" s="133">
        <v>99.99999913885334</v>
      </c>
      <c r="BF68" s="113">
        <f t="shared" si="28"/>
        <v>6.1134731372034065E-4</v>
      </c>
      <c r="BG68" s="113">
        <f t="shared" si="29"/>
        <v>70992.241238230883</v>
      </c>
      <c r="BH68" s="134">
        <v>0.61134731372034068</v>
      </c>
      <c r="BI68" s="134">
        <v>70992241.238230884</v>
      </c>
      <c r="BJ68" s="137">
        <v>35785.261472702026</v>
      </c>
      <c r="BK68" s="18">
        <f t="shared" ref="BK68:BK131" si="57">MIN(E68,K68,Q68,W68,AA68,AG68,AK68,AQ68,AU68,BA68)</f>
        <v>0</v>
      </c>
    </row>
    <row r="69" spans="1:63" x14ac:dyDescent="0.25">
      <c r="A69" s="279"/>
      <c r="B69" s="274"/>
      <c r="C69" s="275"/>
      <c r="D69" s="95" t="s">
        <v>23</v>
      </c>
      <c r="E69" s="106">
        <f t="shared" ref="E69" si="58">IFERROR(AVERAGE(E64:E68),"")</f>
        <v>0.47407094728722698</v>
      </c>
      <c r="F69" s="113">
        <f t="shared" si="17"/>
        <v>5830.9549360423134</v>
      </c>
      <c r="G69" s="113">
        <f t="shared" si="17"/>
        <v>5859.6272046404038</v>
      </c>
      <c r="H69" s="113">
        <f t="shared" ref="H69:BD69" si="59">IFERROR(AVERAGE(H64:H68),"")</f>
        <v>5830954.9360423135</v>
      </c>
      <c r="I69" s="113">
        <f t="shared" si="59"/>
        <v>5859627.2046404034</v>
      </c>
      <c r="J69" s="113">
        <f t="shared" si="59"/>
        <v>36080.056355476379</v>
      </c>
      <c r="K69" s="106">
        <f t="shared" si="59"/>
        <v>4.6389462333813878</v>
      </c>
      <c r="L69" s="113">
        <f t="shared" si="18"/>
        <v>5601.1724327212405</v>
      </c>
      <c r="M69" s="113">
        <f t="shared" si="19"/>
        <v>5878.9512225865838</v>
      </c>
      <c r="N69" s="113">
        <f t="shared" si="59"/>
        <v>5601172.4327212404</v>
      </c>
      <c r="O69" s="113">
        <f t="shared" si="59"/>
        <v>5878951.2225865833</v>
      </c>
      <c r="P69" s="113">
        <f t="shared" si="59"/>
        <v>38757.607339572904</v>
      </c>
      <c r="Q69" s="106">
        <f t="shared" si="59"/>
        <v>0.87868837535111743</v>
      </c>
      <c r="R69" s="113">
        <f t="shared" si="20"/>
        <v>5863.4439449301308</v>
      </c>
      <c r="S69" s="113">
        <f t="shared" si="21"/>
        <v>5918.4714096214457</v>
      </c>
      <c r="T69" s="113">
        <f t="shared" si="59"/>
        <v>5863443.9449301306</v>
      </c>
      <c r="U69" s="113">
        <f t="shared" si="59"/>
        <v>5918471.4096214455</v>
      </c>
      <c r="V69" s="113">
        <f t="shared" si="59"/>
        <v>35717.501824140549</v>
      </c>
      <c r="W69" s="82" t="str">
        <f t="shared" si="59"/>
        <v/>
      </c>
      <c r="X69" s="82" t="str">
        <f t="shared" si="59"/>
        <v/>
      </c>
      <c r="Y69" s="82" t="str">
        <f t="shared" si="59"/>
        <v/>
      </c>
      <c r="Z69" s="82" t="str">
        <f t="shared" si="59"/>
        <v/>
      </c>
      <c r="AA69" s="106">
        <f t="shared" si="59"/>
        <v>54.078258074758118</v>
      </c>
      <c r="AB69" s="113">
        <f t="shared" si="22"/>
        <v>4238.5502335240171</v>
      </c>
      <c r="AC69" s="113">
        <f t="shared" si="23"/>
        <v>10014.234609582018</v>
      </c>
      <c r="AD69" s="113">
        <f t="shared" si="59"/>
        <v>4238550.233524017</v>
      </c>
      <c r="AE69" s="113">
        <f t="shared" si="59"/>
        <v>10014234.609582018</v>
      </c>
      <c r="AF69" s="113">
        <f t="shared" si="59"/>
        <v>35473.114605855939</v>
      </c>
      <c r="AG69" s="82" t="str">
        <f t="shared" si="59"/>
        <v/>
      </c>
      <c r="AH69" s="82" t="str">
        <f t="shared" si="59"/>
        <v/>
      </c>
      <c r="AI69" s="82" t="str">
        <f t="shared" si="59"/>
        <v/>
      </c>
      <c r="AJ69" s="82" t="str">
        <f t="shared" si="59"/>
        <v/>
      </c>
      <c r="AK69" s="106">
        <f t="shared" si="59"/>
        <v>99.999998808748089</v>
      </c>
      <c r="AL69" s="113">
        <f t="shared" si="24"/>
        <v>5.3486816158457762E-4</v>
      </c>
      <c r="AM69" s="113">
        <f t="shared" si="25"/>
        <v>47580.087660633326</v>
      </c>
      <c r="AN69" s="113">
        <f t="shared" si="59"/>
        <v>0.53486816158457762</v>
      </c>
      <c r="AO69" s="113">
        <f t="shared" si="59"/>
        <v>47580087.660633326</v>
      </c>
      <c r="AP69" s="113">
        <f t="shared" si="59"/>
        <v>36267.19426306089</v>
      </c>
      <c r="AQ69" s="82" t="str">
        <f t="shared" si="59"/>
        <v/>
      </c>
      <c r="AR69" s="82" t="str">
        <f t="shared" si="59"/>
        <v/>
      </c>
      <c r="AS69" s="82" t="str">
        <f t="shared" si="59"/>
        <v/>
      </c>
      <c r="AT69" s="82" t="str">
        <f t="shared" si="59"/>
        <v/>
      </c>
      <c r="AU69" s="106">
        <f t="shared" si="59"/>
        <v>3.5444281167095184</v>
      </c>
      <c r="AV69" s="113">
        <f t="shared" si="26"/>
        <v>5946.5740859119123</v>
      </c>
      <c r="AW69" s="113">
        <f t="shared" si="27"/>
        <v>6169.5795797697137</v>
      </c>
      <c r="AX69" s="113">
        <f t="shared" si="59"/>
        <v>5946574.0859119119</v>
      </c>
      <c r="AY69" s="113">
        <f t="shared" si="59"/>
        <v>6169579.5797697138</v>
      </c>
      <c r="AZ69" s="113">
        <f t="shared" si="59"/>
        <v>35982.337058210374</v>
      </c>
      <c r="BA69" s="82" t="str">
        <f t="shared" si="59"/>
        <v/>
      </c>
      <c r="BB69" s="82" t="str">
        <f t="shared" si="59"/>
        <v/>
      </c>
      <c r="BC69" s="82" t="str">
        <f t="shared" si="59"/>
        <v/>
      </c>
      <c r="BD69" s="82" t="str">
        <f t="shared" si="59"/>
        <v/>
      </c>
      <c r="BE69" s="106">
        <f t="shared" ref="BE69:BJ69" si="60">IFERROR(AVERAGE(BE64:BE68),"")</f>
        <v>99.999998019525563</v>
      </c>
      <c r="BF69" s="113">
        <f t="shared" si="28"/>
        <v>5.8471119979725764E-4</v>
      </c>
      <c r="BG69" s="113">
        <f t="shared" si="29"/>
        <v>44497.905989375737</v>
      </c>
      <c r="BH69" s="113">
        <f t="shared" si="60"/>
        <v>0.58471119979725761</v>
      </c>
      <c r="BI69" s="113">
        <f t="shared" si="60"/>
        <v>44497905.98937574</v>
      </c>
      <c r="BJ69" s="113">
        <f t="shared" si="60"/>
        <v>35870.911890268326</v>
      </c>
      <c r="BK69" s="18">
        <f t="shared" si="57"/>
        <v>0.47407094728722698</v>
      </c>
    </row>
    <row r="70" spans="1:63" hidden="1" x14ac:dyDescent="0.25">
      <c r="A70" s="279"/>
      <c r="B70" s="274"/>
      <c r="C70" s="273">
        <v>20</v>
      </c>
      <c r="D70" s="95">
        <v>1</v>
      </c>
      <c r="E70" s="105">
        <v>0</v>
      </c>
      <c r="F70" s="113">
        <f t="shared" si="17"/>
        <v>12161.618200538451</v>
      </c>
      <c r="G70" s="113">
        <f t="shared" si="17"/>
        <v>12161.618200538451</v>
      </c>
      <c r="H70" s="127">
        <v>12161618.200538451</v>
      </c>
      <c r="I70" s="127">
        <v>12161618.200538451</v>
      </c>
      <c r="J70" s="127">
        <v>36379.144887685768</v>
      </c>
      <c r="K70" s="135">
        <v>0</v>
      </c>
      <c r="L70" s="113">
        <f t="shared" si="18"/>
        <v>12206.659403873191</v>
      </c>
      <c r="M70" s="113">
        <f t="shared" si="19"/>
        <v>12206.659403873191</v>
      </c>
      <c r="N70" s="136">
        <v>12206659.40387319</v>
      </c>
      <c r="O70" s="136">
        <v>12206659.40387319</v>
      </c>
      <c r="P70" s="138">
        <v>43740.976190090172</v>
      </c>
      <c r="Q70" s="123">
        <v>0</v>
      </c>
      <c r="R70" s="113">
        <f t="shared" si="20"/>
        <v>12208.91643835614</v>
      </c>
      <c r="S70" s="113">
        <f t="shared" si="21"/>
        <v>12208.91643835614</v>
      </c>
      <c r="T70" s="127">
        <v>12208916.438356141</v>
      </c>
      <c r="U70" s="127">
        <v>12208916.438356141</v>
      </c>
      <c r="V70" s="130">
        <v>35633.35898566246</v>
      </c>
      <c r="W70" s="8"/>
      <c r="X70" s="8"/>
      <c r="Y70" s="8"/>
      <c r="Z70" s="8"/>
      <c r="AA70" s="125">
        <v>50.495216697473246</v>
      </c>
      <c r="AB70" s="113">
        <f t="shared" si="22"/>
        <v>9979.0604186209548</v>
      </c>
      <c r="AC70" s="113">
        <f t="shared" si="23"/>
        <v>20157.77012422882</v>
      </c>
      <c r="AD70" s="128">
        <v>9979060.4186209552</v>
      </c>
      <c r="AE70" s="128">
        <v>20157770.12422882</v>
      </c>
      <c r="AF70" s="131">
        <v>35890.363559246063</v>
      </c>
      <c r="AG70" s="12"/>
      <c r="AH70" s="12"/>
      <c r="AI70" s="12"/>
      <c r="AJ70" s="12"/>
      <c r="AK70" s="125">
        <v>99.999997526457037</v>
      </c>
      <c r="AL70" s="113">
        <f t="shared" si="24"/>
        <v>4.6260410392323957E-4</v>
      </c>
      <c r="AM70" s="113">
        <f t="shared" si="25"/>
        <v>18702.084834593727</v>
      </c>
      <c r="AN70" s="128">
        <v>0.46260410392323958</v>
      </c>
      <c r="AO70" s="128">
        <v>18702084.834593728</v>
      </c>
      <c r="AP70" s="131">
        <v>35950.799140691757</v>
      </c>
      <c r="AQ70" s="10"/>
      <c r="AR70" s="10"/>
      <c r="AS70" s="10"/>
      <c r="AT70" s="10"/>
      <c r="AU70" s="123">
        <v>0</v>
      </c>
      <c r="AV70" s="113">
        <f t="shared" si="26"/>
        <v>12181.818674830829</v>
      </c>
      <c r="AW70" s="113">
        <f t="shared" si="27"/>
        <v>12181.818674830829</v>
      </c>
      <c r="AX70" s="127">
        <v>12181818.67483083</v>
      </c>
      <c r="AY70" s="127">
        <v>12181818.67483083</v>
      </c>
      <c r="AZ70" s="130">
        <v>36104.789084196091</v>
      </c>
      <c r="BA70" s="62"/>
      <c r="BB70" s="64"/>
      <c r="BC70" s="64"/>
      <c r="BD70" s="64"/>
      <c r="BE70" s="67"/>
      <c r="BF70" s="113">
        <f t="shared" si="28"/>
        <v>0</v>
      </c>
      <c r="BG70" s="113">
        <f t="shared" si="29"/>
        <v>0</v>
      </c>
      <c r="BH70" s="115"/>
      <c r="BI70" s="115"/>
      <c r="BJ70" s="115"/>
      <c r="BK70" s="18">
        <f t="shared" si="57"/>
        <v>0</v>
      </c>
    </row>
    <row r="71" spans="1:63" hidden="1" x14ac:dyDescent="0.25">
      <c r="A71" s="279"/>
      <c r="B71" s="274"/>
      <c r="C71" s="274"/>
      <c r="D71" s="95">
        <v>2</v>
      </c>
      <c r="E71" s="105">
        <v>0</v>
      </c>
      <c r="F71" s="113">
        <f t="shared" si="17"/>
        <v>12685.370031328401</v>
      </c>
      <c r="G71" s="113">
        <f t="shared" si="17"/>
        <v>12685.370031328401</v>
      </c>
      <c r="H71" s="128">
        <v>12685370.031328401</v>
      </c>
      <c r="I71" s="128">
        <v>12685370.031328401</v>
      </c>
      <c r="J71" s="128">
        <v>36282.565341949463</v>
      </c>
      <c r="K71" s="133">
        <v>0</v>
      </c>
      <c r="L71" s="113">
        <f t="shared" si="18"/>
        <v>12131.399742327991</v>
      </c>
      <c r="M71" s="113">
        <f t="shared" si="19"/>
        <v>12131.399742327991</v>
      </c>
      <c r="N71" s="134">
        <v>12131399.74232799</v>
      </c>
      <c r="O71" s="134">
        <v>12131399.74232799</v>
      </c>
      <c r="P71" s="137">
        <v>37158.209996700287</v>
      </c>
      <c r="Q71" s="125">
        <v>0</v>
      </c>
      <c r="R71" s="113">
        <f t="shared" si="20"/>
        <v>12396.283072219831</v>
      </c>
      <c r="S71" s="113">
        <f t="shared" si="21"/>
        <v>12396.283072219831</v>
      </c>
      <c r="T71" s="128">
        <v>12396283.07221983</v>
      </c>
      <c r="U71" s="128">
        <v>12396283.07221983</v>
      </c>
      <c r="V71" s="131">
        <v>36124.995258808129</v>
      </c>
      <c r="W71" s="8"/>
      <c r="X71" s="8"/>
      <c r="Y71" s="8"/>
      <c r="Z71" s="8"/>
      <c r="AA71" s="123">
        <v>41.639071904706405</v>
      </c>
      <c r="AB71" s="113">
        <f t="shared" si="22"/>
        <v>10848.33938577317</v>
      </c>
      <c r="AC71" s="113">
        <f t="shared" si="23"/>
        <v>18588.359952157811</v>
      </c>
      <c r="AD71" s="127">
        <v>10848339.385773171</v>
      </c>
      <c r="AE71" s="127">
        <v>18588359.95215781</v>
      </c>
      <c r="AF71" s="130">
        <v>35859.761337041848</v>
      </c>
      <c r="AG71" s="12"/>
      <c r="AH71" s="12"/>
      <c r="AI71" s="12"/>
      <c r="AJ71" s="12"/>
      <c r="AK71" s="123">
        <v>99.999999233020077</v>
      </c>
      <c r="AL71" s="113">
        <f t="shared" si="24"/>
        <v>3.3661609472641267E-4</v>
      </c>
      <c r="AM71" s="113">
        <f t="shared" si="25"/>
        <v>43888.513973978275</v>
      </c>
      <c r="AN71" s="127">
        <v>0.33661609472641268</v>
      </c>
      <c r="AO71" s="127">
        <v>43888513.973978274</v>
      </c>
      <c r="AP71" s="130">
        <v>36275.090444326401</v>
      </c>
      <c r="AQ71" s="10"/>
      <c r="AR71" s="10"/>
      <c r="AS71" s="10"/>
      <c r="AT71" s="10"/>
      <c r="AU71" s="125">
        <v>0</v>
      </c>
      <c r="AV71" s="113">
        <f t="shared" si="26"/>
        <v>12889.713176017269</v>
      </c>
      <c r="AW71" s="113">
        <f t="shared" si="27"/>
        <v>12889.713176017269</v>
      </c>
      <c r="AX71" s="128">
        <v>12889713.176017269</v>
      </c>
      <c r="AY71" s="128">
        <v>12889713.176017269</v>
      </c>
      <c r="AZ71" s="131">
        <v>36399.055541992188</v>
      </c>
      <c r="BA71" s="61"/>
      <c r="BB71" s="63"/>
      <c r="BC71" s="63"/>
      <c r="BD71" s="63"/>
      <c r="BE71" s="66"/>
      <c r="BF71" s="113">
        <f t="shared" si="28"/>
        <v>0</v>
      </c>
      <c r="BG71" s="113">
        <f t="shared" si="29"/>
        <v>0</v>
      </c>
      <c r="BH71" s="116"/>
      <c r="BI71" s="116"/>
      <c r="BJ71" s="116"/>
      <c r="BK71" s="18">
        <f t="shared" si="57"/>
        <v>0</v>
      </c>
    </row>
    <row r="72" spans="1:63" hidden="1" x14ac:dyDescent="0.25">
      <c r="A72" s="279"/>
      <c r="B72" s="274"/>
      <c r="C72" s="274"/>
      <c r="D72" s="95">
        <v>3</v>
      </c>
      <c r="E72" s="105">
        <v>0</v>
      </c>
      <c r="F72" s="113">
        <f t="shared" si="17"/>
        <v>12105.510730224369</v>
      </c>
      <c r="G72" s="113">
        <f t="shared" si="17"/>
        <v>12105.510730224369</v>
      </c>
      <c r="H72" s="127">
        <v>12105510.730224369</v>
      </c>
      <c r="I72" s="127">
        <v>12105510.730224369</v>
      </c>
      <c r="J72" s="127">
        <v>36452.093515872963</v>
      </c>
      <c r="K72" s="135">
        <v>0</v>
      </c>
      <c r="L72" s="113">
        <f t="shared" si="18"/>
        <v>12125.35685325251</v>
      </c>
      <c r="M72" s="113">
        <f t="shared" si="19"/>
        <v>12125.35685325251</v>
      </c>
      <c r="N72" s="136">
        <v>12125356.85325251</v>
      </c>
      <c r="O72" s="136">
        <v>12125356.85325251</v>
      </c>
      <c r="P72" s="136">
        <v>43391.086219549194</v>
      </c>
      <c r="Q72" s="123">
        <v>0</v>
      </c>
      <c r="R72" s="113">
        <f t="shared" si="20"/>
        <v>13961.477491296779</v>
      </c>
      <c r="S72" s="113">
        <f t="shared" si="21"/>
        <v>13961.477491296779</v>
      </c>
      <c r="T72" s="127">
        <v>13961477.491296779</v>
      </c>
      <c r="U72" s="127">
        <v>13961477.491296779</v>
      </c>
      <c r="V72" s="130">
        <v>36069.373683691018</v>
      </c>
      <c r="W72" s="8"/>
      <c r="X72" s="8"/>
      <c r="Y72" s="8"/>
      <c r="Z72" s="8"/>
      <c r="AA72" s="125">
        <v>17.698458297232115</v>
      </c>
      <c r="AB72" s="113">
        <f t="shared" si="22"/>
        <v>11200.00551370519</v>
      </c>
      <c r="AC72" s="113">
        <f t="shared" si="23"/>
        <v>13608.500256476389</v>
      </c>
      <c r="AD72" s="128">
        <v>11200005.51370519</v>
      </c>
      <c r="AE72" s="128">
        <v>13608500.256476389</v>
      </c>
      <c r="AF72" s="131">
        <v>36039.194828748703</v>
      </c>
      <c r="AG72" s="12"/>
      <c r="AH72" s="12"/>
      <c r="AI72" s="12"/>
      <c r="AJ72" s="12"/>
      <c r="AK72" s="125">
        <v>99.999997598967781</v>
      </c>
      <c r="AL72" s="113">
        <f t="shared" si="24"/>
        <v>3.5873367650951748E-4</v>
      </c>
      <c r="AM72" s="113">
        <f t="shared" si="25"/>
        <v>14940.81059301041</v>
      </c>
      <c r="AN72" s="128">
        <v>0.35873367650951749</v>
      </c>
      <c r="AO72" s="128">
        <v>14940810.593010411</v>
      </c>
      <c r="AP72" s="131">
        <v>36032.203687667847</v>
      </c>
      <c r="AQ72" s="10"/>
      <c r="AR72" s="10"/>
      <c r="AS72" s="10"/>
      <c r="AT72" s="10"/>
      <c r="AU72" s="123">
        <v>0</v>
      </c>
      <c r="AV72" s="113">
        <f t="shared" si="26"/>
        <v>12109.762287906491</v>
      </c>
      <c r="AW72" s="113">
        <f t="shared" si="27"/>
        <v>12109.762287906491</v>
      </c>
      <c r="AX72" s="127">
        <v>12109762.28790649</v>
      </c>
      <c r="AY72" s="127">
        <v>12109762.28790649</v>
      </c>
      <c r="AZ72" s="130">
        <v>36420.818382740021</v>
      </c>
      <c r="BA72" s="62"/>
      <c r="BB72" s="64"/>
      <c r="BC72" s="64"/>
      <c r="BD72" s="64"/>
      <c r="BE72" s="67"/>
      <c r="BF72" s="113">
        <f t="shared" si="28"/>
        <v>0</v>
      </c>
      <c r="BG72" s="113">
        <f t="shared" si="29"/>
        <v>0</v>
      </c>
      <c r="BH72" s="115"/>
      <c r="BI72" s="115"/>
      <c r="BJ72" s="115"/>
      <c r="BK72" s="18">
        <f t="shared" si="57"/>
        <v>0</v>
      </c>
    </row>
    <row r="73" spans="1:63" hidden="1" x14ac:dyDescent="0.25">
      <c r="A73" s="279"/>
      <c r="B73" s="274"/>
      <c r="C73" s="274"/>
      <c r="D73" s="95">
        <v>4</v>
      </c>
      <c r="E73" s="105">
        <v>0</v>
      </c>
      <c r="F73" s="113">
        <f t="shared" si="17"/>
        <v>12450.688276881951</v>
      </c>
      <c r="G73" s="113">
        <f t="shared" si="17"/>
        <v>12450.688276881951</v>
      </c>
      <c r="H73" s="128">
        <v>12450688.27688195</v>
      </c>
      <c r="I73" s="128">
        <v>12450688.27688195</v>
      </c>
      <c r="J73" s="128">
        <v>36352.459626197808</v>
      </c>
      <c r="K73" s="133">
        <v>0</v>
      </c>
      <c r="L73" s="113">
        <f t="shared" si="18"/>
        <v>12168.949583416561</v>
      </c>
      <c r="M73" s="113">
        <f t="shared" si="19"/>
        <v>12168.949583416561</v>
      </c>
      <c r="N73" s="134">
        <v>12168949.583416561</v>
      </c>
      <c r="O73" s="134">
        <v>12168949.583416561</v>
      </c>
      <c r="P73" s="134">
        <v>39218.539480209351</v>
      </c>
      <c r="Q73" s="125">
        <v>0</v>
      </c>
      <c r="R73" s="113">
        <f t="shared" si="20"/>
        <v>12100.58242112486</v>
      </c>
      <c r="S73" s="113">
        <f t="shared" si="21"/>
        <v>12100.58242112486</v>
      </c>
      <c r="T73" s="128">
        <v>12100582.421124861</v>
      </c>
      <c r="U73" s="128">
        <v>12100582.421124861</v>
      </c>
      <c r="V73" s="131">
        <v>35761.876831531517</v>
      </c>
      <c r="W73" s="8"/>
      <c r="X73" s="8"/>
      <c r="Y73" s="8"/>
      <c r="Z73" s="8"/>
      <c r="AA73" s="123">
        <v>69.112124635725763</v>
      </c>
      <c r="AB73" s="113">
        <f t="shared" si="22"/>
        <v>8436.8973409009523</v>
      </c>
      <c r="AC73" s="113">
        <f t="shared" si="23"/>
        <v>27314.592672370389</v>
      </c>
      <c r="AD73" s="127">
        <v>8436897.340900952</v>
      </c>
      <c r="AE73" s="127">
        <v>27314592.672370389</v>
      </c>
      <c r="AF73" s="130">
        <v>35807.544350385673</v>
      </c>
      <c r="AG73" s="12"/>
      <c r="AH73" s="12"/>
      <c r="AI73" s="12"/>
      <c r="AJ73" s="12"/>
      <c r="AK73" s="123">
        <v>99.999989222849223</v>
      </c>
      <c r="AL73" s="113">
        <f t="shared" si="24"/>
        <v>4.409998231948727E-4</v>
      </c>
      <c r="AM73" s="113">
        <f t="shared" si="25"/>
        <v>4091.988985963495</v>
      </c>
      <c r="AN73" s="127">
        <v>0.44099982319487269</v>
      </c>
      <c r="AO73" s="127">
        <v>4091988.985963495</v>
      </c>
      <c r="AP73" s="130">
        <v>35764.950994253159</v>
      </c>
      <c r="AQ73" s="10"/>
      <c r="AR73" s="10"/>
      <c r="AS73" s="10"/>
      <c r="AT73" s="10"/>
      <c r="AU73" s="125">
        <v>0</v>
      </c>
      <c r="AV73" s="113">
        <f t="shared" si="26"/>
        <v>12025.439046309129</v>
      </c>
      <c r="AW73" s="113">
        <f t="shared" si="27"/>
        <v>12025.439046309129</v>
      </c>
      <c r="AX73" s="128">
        <v>12025439.04630913</v>
      </c>
      <c r="AY73" s="128">
        <v>12025439.04630913</v>
      </c>
      <c r="AZ73" s="131">
        <v>36411.429515600197</v>
      </c>
      <c r="BA73" s="61"/>
      <c r="BB73" s="63"/>
      <c r="BC73" s="63"/>
      <c r="BD73" s="63"/>
      <c r="BE73" s="66"/>
      <c r="BF73" s="113">
        <f t="shared" si="28"/>
        <v>0</v>
      </c>
      <c r="BG73" s="113">
        <f t="shared" si="29"/>
        <v>0</v>
      </c>
      <c r="BH73" s="116"/>
      <c r="BI73" s="116"/>
      <c r="BJ73" s="116"/>
      <c r="BK73" s="18">
        <f t="shared" si="57"/>
        <v>0</v>
      </c>
    </row>
    <row r="74" spans="1:63" hidden="1" x14ac:dyDescent="0.25">
      <c r="A74" s="279"/>
      <c r="B74" s="274"/>
      <c r="C74" s="274"/>
      <c r="D74" s="95">
        <v>5</v>
      </c>
      <c r="E74" s="105">
        <v>0</v>
      </c>
      <c r="F74" s="113">
        <f t="shared" ref="F74:G99" si="61">IFERROR(H74/$B$1,"")</f>
        <v>12024.56503851977</v>
      </c>
      <c r="G74" s="113">
        <f t="shared" si="61"/>
        <v>12024.56503851977</v>
      </c>
      <c r="H74" s="127">
        <v>12024565.03851977</v>
      </c>
      <c r="I74" s="127">
        <v>12024565.03851977</v>
      </c>
      <c r="J74" s="127">
        <v>36133.165056943893</v>
      </c>
      <c r="K74" s="135">
        <v>0</v>
      </c>
      <c r="L74" s="113">
        <f t="shared" ref="L74:L99" si="62">IFERROR(N74/$B$1,"")</f>
        <v>12090.33585544993</v>
      </c>
      <c r="M74" s="113">
        <f t="shared" ref="M74:M99" si="63">IFERROR(O74/$B$1,"")</f>
        <v>12090.33585544993</v>
      </c>
      <c r="N74" s="136">
        <v>12090335.85544993</v>
      </c>
      <c r="O74" s="136">
        <v>12090335.85544993</v>
      </c>
      <c r="P74" s="136">
        <v>40503.332120418549</v>
      </c>
      <c r="Q74" s="123">
        <v>0</v>
      </c>
      <c r="R74" s="113">
        <f t="shared" ref="R74:R99" si="64">IFERROR(T74/$B$1,"")</f>
        <v>12299.057628077939</v>
      </c>
      <c r="S74" s="113">
        <f t="shared" ref="S74:S99" si="65">IFERROR(U74/$B$1,"")</f>
        <v>12299.057628077939</v>
      </c>
      <c r="T74" s="127">
        <v>12299057.628077939</v>
      </c>
      <c r="U74" s="127">
        <v>12299057.628077939</v>
      </c>
      <c r="V74" s="130">
        <v>35770.328619718552</v>
      </c>
      <c r="W74" s="8"/>
      <c r="X74" s="8"/>
      <c r="Y74" s="8"/>
      <c r="Z74" s="8"/>
      <c r="AA74" s="125">
        <v>69.592231011647769</v>
      </c>
      <c r="AB74" s="113">
        <f t="shared" ref="AB74:AB99" si="66">IFERROR(AD74/$B$1,"")</f>
        <v>7098.9867091897249</v>
      </c>
      <c r="AC74" s="113">
        <f t="shared" ref="AC74:AC99" si="67">IFERROR(AE74/$B$1,"")</f>
        <v>23345.963697333427</v>
      </c>
      <c r="AD74" s="128">
        <v>7098986.7091897251</v>
      </c>
      <c r="AE74" s="128">
        <v>23345963.697333429</v>
      </c>
      <c r="AF74" s="131">
        <v>36003.13512301445</v>
      </c>
      <c r="AG74" s="12"/>
      <c r="AH74" s="12"/>
      <c r="AI74" s="12"/>
      <c r="AJ74" s="12"/>
      <c r="AK74" s="125">
        <v>99.999927328129516</v>
      </c>
      <c r="AL74" s="113">
        <f t="shared" ref="AL74:AL99" si="68">IFERROR(AN74/$B$1,"")</f>
        <v>1.15596759453822E-3</v>
      </c>
      <c r="AM74" s="113">
        <f t="shared" ref="AM74:AM99" si="69">IFERROR(AO74/$B$1,"")</f>
        <v>1590.667182145331</v>
      </c>
      <c r="AN74" s="128">
        <v>1.15596759453822</v>
      </c>
      <c r="AO74" s="128">
        <v>1590667.1821453311</v>
      </c>
      <c r="AP74" s="131">
        <v>35815.050127029419</v>
      </c>
      <c r="AQ74" s="10"/>
      <c r="AR74" s="10"/>
      <c r="AS74" s="10"/>
      <c r="AT74" s="10"/>
      <c r="AU74" s="123">
        <v>0</v>
      </c>
      <c r="AV74" s="113">
        <f t="shared" ref="AV74:AV99" si="70">IFERROR(AX74/$B$1,"")</f>
        <v>12017.55009600188</v>
      </c>
      <c r="AW74" s="113">
        <f t="shared" ref="AW74:AW99" si="71">IFERROR(AY74/$B$1,"")</f>
        <v>12017.55009600188</v>
      </c>
      <c r="AX74" s="127">
        <v>12017550.09600188</v>
      </c>
      <c r="AY74" s="127">
        <v>12017550.09600188</v>
      </c>
      <c r="AZ74" s="130">
        <v>36369.598242282867</v>
      </c>
      <c r="BA74" s="62"/>
      <c r="BB74" s="64"/>
      <c r="BC74" s="64"/>
      <c r="BD74" s="64"/>
      <c r="BE74" s="67"/>
      <c r="BF74" s="113">
        <f t="shared" ref="BF74:BF99" si="72">IFERROR(BH74/$B$1,"")</f>
        <v>0</v>
      </c>
      <c r="BG74" s="113">
        <f t="shared" ref="BG74:BG99" si="73">IFERROR(BI74/$B$1,"")</f>
        <v>0</v>
      </c>
      <c r="BH74" s="115"/>
      <c r="BI74" s="115"/>
      <c r="BJ74" s="115"/>
      <c r="BK74" s="18">
        <f t="shared" si="57"/>
        <v>0</v>
      </c>
    </row>
    <row r="75" spans="1:63" x14ac:dyDescent="0.25">
      <c r="A75" s="279"/>
      <c r="B75" s="275"/>
      <c r="C75" s="275"/>
      <c r="D75" s="95" t="s">
        <v>23</v>
      </c>
      <c r="E75" s="106">
        <f t="shared" ref="E75" si="74">IFERROR(AVERAGE(E70:E74),"")</f>
        <v>0</v>
      </c>
      <c r="F75" s="113">
        <f t="shared" si="61"/>
        <v>12285.550455498587</v>
      </c>
      <c r="G75" s="113">
        <f t="shared" si="61"/>
        <v>12285.550455498587</v>
      </c>
      <c r="H75" s="113">
        <f t="shared" ref="H75:BD75" si="75">IFERROR(AVERAGE(H70:H74),"")</f>
        <v>12285550.455498587</v>
      </c>
      <c r="I75" s="113">
        <f t="shared" si="75"/>
        <v>12285550.455498587</v>
      </c>
      <c r="J75" s="113">
        <f t="shared" si="75"/>
        <v>36319.885685729983</v>
      </c>
      <c r="K75" s="106">
        <f t="shared" si="75"/>
        <v>0</v>
      </c>
      <c r="L75" s="113">
        <f t="shared" si="62"/>
        <v>12144.540287664035</v>
      </c>
      <c r="M75" s="113">
        <f t="shared" si="63"/>
        <v>12144.540287664035</v>
      </c>
      <c r="N75" s="113">
        <f t="shared" si="75"/>
        <v>12144540.287664035</v>
      </c>
      <c r="O75" s="113">
        <f t="shared" si="75"/>
        <v>12144540.287664035</v>
      </c>
      <c r="P75" s="113">
        <f t="shared" si="75"/>
        <v>40802.428801393507</v>
      </c>
      <c r="Q75" s="106">
        <f t="shared" si="75"/>
        <v>0</v>
      </c>
      <c r="R75" s="113">
        <f t="shared" si="64"/>
        <v>12593.26341021511</v>
      </c>
      <c r="S75" s="113">
        <f t="shared" si="65"/>
        <v>12593.26341021511</v>
      </c>
      <c r="T75" s="113">
        <f t="shared" si="75"/>
        <v>12593263.41021511</v>
      </c>
      <c r="U75" s="113">
        <f t="shared" si="75"/>
        <v>12593263.41021511</v>
      </c>
      <c r="V75" s="113">
        <f t="shared" si="75"/>
        <v>35871.986675882341</v>
      </c>
      <c r="W75" s="82" t="str">
        <f t="shared" si="75"/>
        <v/>
      </c>
      <c r="X75" s="82" t="str">
        <f t="shared" si="75"/>
        <v/>
      </c>
      <c r="Y75" s="82" t="str">
        <f t="shared" si="75"/>
        <v/>
      </c>
      <c r="Z75" s="82" t="str">
        <f t="shared" si="75"/>
        <v/>
      </c>
      <c r="AA75" s="106">
        <f t="shared" si="75"/>
        <v>49.707420509357064</v>
      </c>
      <c r="AB75" s="113">
        <f t="shared" si="66"/>
        <v>9512.6578736379997</v>
      </c>
      <c r="AC75" s="113">
        <f t="shared" si="67"/>
        <v>20603.037340513369</v>
      </c>
      <c r="AD75" s="113">
        <f t="shared" si="75"/>
        <v>9512657.8736380003</v>
      </c>
      <c r="AE75" s="113">
        <f t="shared" si="75"/>
        <v>20603037.340513367</v>
      </c>
      <c r="AF75" s="113">
        <f t="shared" si="75"/>
        <v>35919.999839687349</v>
      </c>
      <c r="AG75" s="82" t="str">
        <f t="shared" si="75"/>
        <v/>
      </c>
      <c r="AH75" s="82" t="str">
        <f t="shared" si="75"/>
        <v/>
      </c>
      <c r="AI75" s="82" t="str">
        <f t="shared" si="75"/>
        <v/>
      </c>
      <c r="AJ75" s="82" t="str">
        <f t="shared" si="75"/>
        <v/>
      </c>
      <c r="AK75" s="106">
        <f t="shared" si="75"/>
        <v>99.999982181884732</v>
      </c>
      <c r="AL75" s="113">
        <f t="shared" si="68"/>
        <v>5.5098425857845251E-4</v>
      </c>
      <c r="AM75" s="113">
        <f t="shared" si="69"/>
        <v>16642.813113938249</v>
      </c>
      <c r="AN75" s="113">
        <f t="shared" si="75"/>
        <v>0.55098425857845246</v>
      </c>
      <c r="AO75" s="113">
        <f t="shared" si="75"/>
        <v>16642813.113938248</v>
      </c>
      <c r="AP75" s="113">
        <f t="shared" si="75"/>
        <v>35967.618878793714</v>
      </c>
      <c r="AQ75" s="82" t="str">
        <f t="shared" si="75"/>
        <v/>
      </c>
      <c r="AR75" s="82" t="str">
        <f t="shared" si="75"/>
        <v/>
      </c>
      <c r="AS75" s="82" t="str">
        <f t="shared" si="75"/>
        <v/>
      </c>
      <c r="AT75" s="82" t="str">
        <f t="shared" si="75"/>
        <v/>
      </c>
      <c r="AU75" s="106">
        <f t="shared" si="75"/>
        <v>0</v>
      </c>
      <c r="AV75" s="113">
        <f t="shared" si="70"/>
        <v>12244.85665621312</v>
      </c>
      <c r="AW75" s="113">
        <f t="shared" si="71"/>
        <v>12244.85665621312</v>
      </c>
      <c r="AX75" s="113">
        <f t="shared" si="75"/>
        <v>12244856.65621312</v>
      </c>
      <c r="AY75" s="113">
        <f t="shared" si="75"/>
        <v>12244856.65621312</v>
      </c>
      <c r="AZ75" s="113">
        <f t="shared" si="75"/>
        <v>36341.138153362277</v>
      </c>
      <c r="BA75" s="82" t="str">
        <f t="shared" si="75"/>
        <v/>
      </c>
      <c r="BB75" s="82" t="str">
        <f t="shared" si="75"/>
        <v/>
      </c>
      <c r="BC75" s="82" t="str">
        <f t="shared" si="75"/>
        <v/>
      </c>
      <c r="BD75" s="82" t="str">
        <f t="shared" si="75"/>
        <v/>
      </c>
      <c r="BE75" s="106" t="str">
        <f t="shared" ref="BE75:BJ75" si="76">IFERROR(AVERAGE(BE70:BE74),"")</f>
        <v/>
      </c>
      <c r="BF75" s="113" t="str">
        <f t="shared" si="72"/>
        <v/>
      </c>
      <c r="BG75" s="113" t="str">
        <f t="shared" si="73"/>
        <v/>
      </c>
      <c r="BH75" s="113" t="str">
        <f t="shared" si="76"/>
        <v/>
      </c>
      <c r="BI75" s="113" t="str">
        <f t="shared" si="76"/>
        <v/>
      </c>
      <c r="BJ75" s="113" t="str">
        <f t="shared" si="76"/>
        <v/>
      </c>
      <c r="BK75" s="18">
        <f t="shared" si="57"/>
        <v>0</v>
      </c>
    </row>
    <row r="76" spans="1:63" hidden="1" x14ac:dyDescent="0.25">
      <c r="A76" s="279"/>
      <c r="B76" s="276">
        <v>20</v>
      </c>
      <c r="C76" s="273">
        <v>5</v>
      </c>
      <c r="D76" s="95">
        <v>1</v>
      </c>
      <c r="E76" s="105">
        <v>2.4213430933117763</v>
      </c>
      <c r="F76" s="113">
        <f t="shared" si="61"/>
        <v>105.015358224881</v>
      </c>
      <c r="G76" s="113">
        <f t="shared" si="61"/>
        <v>107.6212376291511</v>
      </c>
      <c r="H76" s="128">
        <v>105015.358224881</v>
      </c>
      <c r="I76" s="128">
        <v>107621.2376291511</v>
      </c>
      <c r="J76" s="128">
        <v>35247.617221355438</v>
      </c>
      <c r="K76" s="135">
        <v>31.422488903038126</v>
      </c>
      <c r="L76" s="113">
        <f t="shared" si="62"/>
        <v>104.9904290166655</v>
      </c>
      <c r="M76" s="113">
        <f t="shared" si="63"/>
        <v>153.09746203565092</v>
      </c>
      <c r="N76" s="136">
        <v>104990.4290166655</v>
      </c>
      <c r="O76" s="136">
        <v>153097.46203565091</v>
      </c>
      <c r="P76" s="138">
        <v>44339.024752378456</v>
      </c>
      <c r="Q76" s="123">
        <v>2.5810201154617447</v>
      </c>
      <c r="R76" s="113">
        <f t="shared" si="64"/>
        <v>105.016955505038</v>
      </c>
      <c r="S76" s="113">
        <f t="shared" si="65"/>
        <v>107.7992765162445</v>
      </c>
      <c r="T76" s="127">
        <v>105016.955505038</v>
      </c>
      <c r="U76" s="127">
        <v>107799.2765162445</v>
      </c>
      <c r="V76" s="127">
        <v>35406.153960943222</v>
      </c>
      <c r="W76" s="8"/>
      <c r="X76" s="8"/>
      <c r="Y76" s="8"/>
      <c r="Z76" s="8"/>
      <c r="AA76" s="125">
        <v>25.333766057633394</v>
      </c>
      <c r="AB76" s="113">
        <f t="shared" si="66"/>
        <v>86.849308277080326</v>
      </c>
      <c r="AC76" s="113">
        <f t="shared" si="67"/>
        <v>116.316711974676</v>
      </c>
      <c r="AD76" s="128">
        <v>86849.30827708033</v>
      </c>
      <c r="AE76" s="128">
        <v>116316.711974676</v>
      </c>
      <c r="AF76" s="131">
        <v>35101.919494867318</v>
      </c>
      <c r="AG76" s="12"/>
      <c r="AH76" s="12"/>
      <c r="AI76" s="12"/>
      <c r="AJ76" s="12"/>
      <c r="AK76" s="234"/>
      <c r="AL76" s="113">
        <f t="shared" si="68"/>
        <v>0</v>
      </c>
      <c r="AM76" s="113">
        <f t="shared" si="69"/>
        <v>0</v>
      </c>
      <c r="AN76" s="216"/>
      <c r="AO76" s="216"/>
      <c r="AP76" s="216"/>
      <c r="AQ76" s="10"/>
      <c r="AR76" s="10"/>
      <c r="AS76" s="10"/>
      <c r="AT76" s="10"/>
      <c r="AU76" s="125">
        <v>2.4514797915264981</v>
      </c>
      <c r="AV76" s="113">
        <f t="shared" si="70"/>
        <v>105.0151296011076</v>
      </c>
      <c r="AW76" s="113">
        <f t="shared" si="71"/>
        <v>107.65425182942501</v>
      </c>
      <c r="AX76" s="128">
        <v>105015.1296011076</v>
      </c>
      <c r="AY76" s="128">
        <v>107654.251829425</v>
      </c>
      <c r="AZ76" s="131">
        <v>35333.346397399902</v>
      </c>
      <c r="BA76" s="62"/>
      <c r="BB76" s="64"/>
      <c r="BC76" s="64"/>
      <c r="BD76" s="64"/>
      <c r="BE76" s="133">
        <v>99.999996873970019</v>
      </c>
      <c r="BF76" s="113">
        <f t="shared" si="72"/>
        <v>4.1986636837790248E-4</v>
      </c>
      <c r="BG76" s="113">
        <f t="shared" si="73"/>
        <v>13431.296907406799</v>
      </c>
      <c r="BH76" s="134">
        <v>0.41986636837790248</v>
      </c>
      <c r="BI76" s="134">
        <v>13431296.907406799</v>
      </c>
      <c r="BJ76" s="137">
        <v>35865.183548212051</v>
      </c>
      <c r="BK76" s="18">
        <f t="shared" si="57"/>
        <v>2.4213430933117763</v>
      </c>
    </row>
    <row r="77" spans="1:63" hidden="1" x14ac:dyDescent="0.25">
      <c r="A77" s="279"/>
      <c r="B77" s="276"/>
      <c r="C77" s="274"/>
      <c r="D77" s="95">
        <v>2</v>
      </c>
      <c r="E77" s="125">
        <v>2.5126647641938975</v>
      </c>
      <c r="F77" s="113">
        <f t="shared" si="61"/>
        <v>110.8491513504493</v>
      </c>
      <c r="G77" s="113">
        <f t="shared" si="61"/>
        <v>113.70620715226561</v>
      </c>
      <c r="H77" s="127">
        <v>110849.15135044931</v>
      </c>
      <c r="I77" s="127">
        <v>113706.2071522656</v>
      </c>
      <c r="J77" s="127">
        <v>35867.195007324219</v>
      </c>
      <c r="K77" s="133">
        <v>32.240474644318418</v>
      </c>
      <c r="L77" s="113">
        <f t="shared" si="62"/>
        <v>109.4031251838168</v>
      </c>
      <c r="M77" s="113">
        <f t="shared" si="63"/>
        <v>161.45792729441462</v>
      </c>
      <c r="N77" s="134">
        <v>109403.1251838168</v>
      </c>
      <c r="O77" s="134">
        <v>161457.92729441461</v>
      </c>
      <c r="P77" s="137">
        <v>41231.983351707458</v>
      </c>
      <c r="Q77" s="123">
        <v>2.596002133537882</v>
      </c>
      <c r="R77" s="113">
        <f t="shared" si="64"/>
        <v>110.84959791545531</v>
      </c>
      <c r="S77" s="113">
        <f t="shared" si="65"/>
        <v>113.80395090910611</v>
      </c>
      <c r="T77" s="127">
        <v>110849.59791545531</v>
      </c>
      <c r="U77" s="127">
        <v>113803.9509091061</v>
      </c>
      <c r="V77" s="130">
        <v>35756.820698261261</v>
      </c>
      <c r="W77" s="8"/>
      <c r="X77" s="8"/>
      <c r="Y77" s="8"/>
      <c r="Z77" s="8"/>
      <c r="AA77" s="123">
        <v>41.843481199893453</v>
      </c>
      <c r="AB77" s="113">
        <f t="shared" si="66"/>
        <v>95.986180833625113</v>
      </c>
      <c r="AC77" s="113">
        <f t="shared" si="67"/>
        <v>165.04801665234692</v>
      </c>
      <c r="AD77" s="127">
        <v>95986.180833625112</v>
      </c>
      <c r="AE77" s="127">
        <v>165048.01665234691</v>
      </c>
      <c r="AF77" s="130">
        <v>35918.357157945633</v>
      </c>
      <c r="AG77" s="12"/>
      <c r="AH77" s="12"/>
      <c r="AI77" s="12"/>
      <c r="AJ77" s="12"/>
      <c r="AK77" s="234"/>
      <c r="AL77" s="113">
        <f t="shared" si="68"/>
        <v>0</v>
      </c>
      <c r="AM77" s="113">
        <f t="shared" si="69"/>
        <v>0</v>
      </c>
      <c r="AN77" s="216"/>
      <c r="AO77" s="216"/>
      <c r="AP77" s="216"/>
      <c r="AQ77" s="10"/>
      <c r="AR77" s="10"/>
      <c r="AS77" s="10"/>
      <c r="AT77" s="10"/>
      <c r="AU77" s="123">
        <v>2.6332265522566467</v>
      </c>
      <c r="AV77" s="113">
        <f t="shared" si="70"/>
        <v>110.8381007354976</v>
      </c>
      <c r="AW77" s="113">
        <f t="shared" si="71"/>
        <v>113.8356513323144</v>
      </c>
      <c r="AX77" s="127">
        <v>110838.1007354976</v>
      </c>
      <c r="AY77" s="127">
        <v>113835.6513323144</v>
      </c>
      <c r="AZ77" s="130">
        <v>35776.266150474548</v>
      </c>
      <c r="BA77" s="61"/>
      <c r="BB77" s="63"/>
      <c r="BC77" s="63"/>
      <c r="BD77" s="63"/>
      <c r="BE77" s="135">
        <v>99.99999916749546</v>
      </c>
      <c r="BF77" s="113">
        <f t="shared" si="72"/>
        <v>2.9194213957062242E-4</v>
      </c>
      <c r="BG77" s="113">
        <f t="shared" si="73"/>
        <v>35067.933585593259</v>
      </c>
      <c r="BH77" s="136">
        <v>0.29194213957062243</v>
      </c>
      <c r="BI77" s="136">
        <v>35067933.585593261</v>
      </c>
      <c r="BJ77" s="138">
        <v>35768.639464378357</v>
      </c>
      <c r="BK77" s="18">
        <f t="shared" si="57"/>
        <v>2.5126647641938975</v>
      </c>
    </row>
    <row r="78" spans="1:63" hidden="1" x14ac:dyDescent="0.25">
      <c r="A78" s="279"/>
      <c r="B78" s="276"/>
      <c r="C78" s="274"/>
      <c r="D78" s="95">
        <v>3</v>
      </c>
      <c r="E78" s="105">
        <v>1.6144980417366168</v>
      </c>
      <c r="F78" s="113">
        <f t="shared" si="61"/>
        <v>108.2450790936556</v>
      </c>
      <c r="G78" s="113">
        <f t="shared" si="61"/>
        <v>110.02137198992469</v>
      </c>
      <c r="H78" s="128">
        <v>108245.0790936556</v>
      </c>
      <c r="I78" s="128">
        <v>110021.37198992469</v>
      </c>
      <c r="J78" s="128">
        <v>35308.990372896187</v>
      </c>
      <c r="K78" s="135">
        <v>35.253086772439545</v>
      </c>
      <c r="L78" s="113">
        <f t="shared" si="62"/>
        <v>108.18717466666671</v>
      </c>
      <c r="M78" s="113">
        <f t="shared" si="63"/>
        <v>167.092405295725</v>
      </c>
      <c r="N78" s="136">
        <v>108187.1746666667</v>
      </c>
      <c r="O78" s="136">
        <v>167092.40529572501</v>
      </c>
      <c r="P78" s="138">
        <v>37236.958610296242</v>
      </c>
      <c r="Q78" s="123">
        <v>1.6762088488365749</v>
      </c>
      <c r="R78" s="113">
        <f t="shared" si="64"/>
        <v>108.2479031735718</v>
      </c>
      <c r="S78" s="113">
        <f t="shared" si="65"/>
        <v>110.09329675576789</v>
      </c>
      <c r="T78" s="127">
        <v>108247.9031735718</v>
      </c>
      <c r="U78" s="127">
        <v>110093.29675576789</v>
      </c>
      <c r="V78" s="127">
        <v>35485.51181769371</v>
      </c>
      <c r="W78" s="8"/>
      <c r="X78" s="8"/>
      <c r="Y78" s="8"/>
      <c r="Z78" s="8"/>
      <c r="AA78" s="125">
        <v>29.91391620088627</v>
      </c>
      <c r="AB78" s="113">
        <f t="shared" si="66"/>
        <v>90.154921386670196</v>
      </c>
      <c r="AC78" s="113">
        <f t="shared" si="67"/>
        <v>128.63455410788731</v>
      </c>
      <c r="AD78" s="128">
        <v>90154.92138667019</v>
      </c>
      <c r="AE78" s="128">
        <v>128634.55410788731</v>
      </c>
      <c r="AF78" s="131">
        <v>35095.545238494873</v>
      </c>
      <c r="AG78" s="12"/>
      <c r="AH78" s="12"/>
      <c r="AI78" s="12"/>
      <c r="AJ78" s="12"/>
      <c r="AK78" s="234"/>
      <c r="AL78" s="113">
        <f t="shared" si="68"/>
        <v>0</v>
      </c>
      <c r="AM78" s="113">
        <f t="shared" si="69"/>
        <v>0</v>
      </c>
      <c r="AN78" s="216"/>
      <c r="AO78" s="216"/>
      <c r="AP78" s="216"/>
      <c r="AQ78" s="10"/>
      <c r="AR78" s="10"/>
      <c r="AS78" s="10"/>
      <c r="AT78" s="10"/>
      <c r="AU78" s="125">
        <v>1.6621443055263079</v>
      </c>
      <c r="AV78" s="113">
        <f t="shared" si="70"/>
        <v>108.2532239772125</v>
      </c>
      <c r="AW78" s="113">
        <f t="shared" si="71"/>
        <v>110.0829616557279</v>
      </c>
      <c r="AX78" s="128">
        <v>108253.2239772125</v>
      </c>
      <c r="AY78" s="128">
        <v>110082.96165572789</v>
      </c>
      <c r="AZ78" s="131">
        <v>35452.399949789047</v>
      </c>
      <c r="BA78" s="62"/>
      <c r="BB78" s="64"/>
      <c r="BC78" s="64"/>
      <c r="BD78" s="64"/>
      <c r="BE78" s="133">
        <v>99.999969703302966</v>
      </c>
      <c r="BF78" s="113">
        <f t="shared" si="72"/>
        <v>3.548465920500389E-4</v>
      </c>
      <c r="BG78" s="113">
        <f t="shared" si="73"/>
        <v>1171.238539822127</v>
      </c>
      <c r="BH78" s="134">
        <v>0.35484659205003888</v>
      </c>
      <c r="BI78" s="134">
        <v>1171238.539822127</v>
      </c>
      <c r="BJ78" s="137">
        <v>35768.817283630371</v>
      </c>
      <c r="BK78" s="18">
        <f t="shared" si="57"/>
        <v>1.6144980417366168</v>
      </c>
    </row>
    <row r="79" spans="1:63" hidden="1" x14ac:dyDescent="0.25">
      <c r="A79" s="279"/>
      <c r="B79" s="276"/>
      <c r="C79" s="274"/>
      <c r="D79" s="95">
        <v>4</v>
      </c>
      <c r="E79" s="105">
        <v>1.9644086526561653</v>
      </c>
      <c r="F79" s="113">
        <f t="shared" si="61"/>
        <v>108.3904274764767</v>
      </c>
      <c r="G79" s="113">
        <f t="shared" si="61"/>
        <v>110.56232332239961</v>
      </c>
      <c r="H79" s="127">
        <v>108390.4274764767</v>
      </c>
      <c r="I79" s="127">
        <v>110562.32332239961</v>
      </c>
      <c r="J79" s="127">
        <v>35351.577672243118</v>
      </c>
      <c r="K79" s="133">
        <v>16.495853750332174</v>
      </c>
      <c r="L79" s="113">
        <f t="shared" si="62"/>
        <v>107.65550717364709</v>
      </c>
      <c r="M79" s="113">
        <f t="shared" si="63"/>
        <v>128.92234937863981</v>
      </c>
      <c r="N79" s="134">
        <v>107655.5071736471</v>
      </c>
      <c r="O79" s="134">
        <v>128922.3493786398</v>
      </c>
      <c r="P79" s="137">
        <v>37752.487626314163</v>
      </c>
      <c r="Q79" s="123">
        <v>2.0752732091890551</v>
      </c>
      <c r="R79" s="113">
        <f t="shared" si="64"/>
        <v>108.38193647633079</v>
      </c>
      <c r="S79" s="113">
        <f t="shared" si="65"/>
        <v>110.6788244687767</v>
      </c>
      <c r="T79" s="127">
        <v>108381.9364763308</v>
      </c>
      <c r="U79" s="127">
        <v>110678.8244687767</v>
      </c>
      <c r="V79" s="130">
        <v>35308.21889591217</v>
      </c>
      <c r="W79" s="8"/>
      <c r="X79" s="8"/>
      <c r="Y79" s="8"/>
      <c r="Z79" s="8"/>
      <c r="AA79" s="123">
        <v>35.575159491909965</v>
      </c>
      <c r="AB79" s="113">
        <f t="shared" si="66"/>
        <v>89.238168726293068</v>
      </c>
      <c r="AC79" s="113">
        <f t="shared" si="67"/>
        <v>138.5151566111943</v>
      </c>
      <c r="AD79" s="127">
        <v>89238.168726293065</v>
      </c>
      <c r="AE79" s="127">
        <v>138515.15661119431</v>
      </c>
      <c r="AF79" s="130">
        <v>35614.02033996582</v>
      </c>
      <c r="AG79" s="12"/>
      <c r="AH79" s="12"/>
      <c r="AI79" s="12"/>
      <c r="AJ79" s="12"/>
      <c r="AK79" s="234"/>
      <c r="AL79" s="113">
        <f t="shared" si="68"/>
        <v>0</v>
      </c>
      <c r="AM79" s="113">
        <f t="shared" si="69"/>
        <v>0</v>
      </c>
      <c r="AN79" s="216"/>
      <c r="AO79" s="216"/>
      <c r="AP79" s="216"/>
      <c r="AQ79" s="10"/>
      <c r="AR79" s="10"/>
      <c r="AS79" s="10"/>
      <c r="AT79" s="10"/>
      <c r="AU79" s="123">
        <v>2.0582388377329162</v>
      </c>
      <c r="AV79" s="113">
        <f t="shared" si="70"/>
        <v>108.39884229810339</v>
      </c>
      <c r="AW79" s="113">
        <f t="shared" si="71"/>
        <v>110.67683591936979</v>
      </c>
      <c r="AX79" s="127">
        <v>108398.84229810339</v>
      </c>
      <c r="AY79" s="127">
        <v>110676.8359193698</v>
      </c>
      <c r="AZ79" s="130">
        <v>35348.537001848221</v>
      </c>
      <c r="BA79" s="61"/>
      <c r="BB79" s="63"/>
      <c r="BC79" s="63"/>
      <c r="BD79" s="63"/>
      <c r="BE79" s="66"/>
      <c r="BF79" s="113">
        <f t="shared" si="72"/>
        <v>0</v>
      </c>
      <c r="BG79" s="113">
        <f t="shared" si="73"/>
        <v>0</v>
      </c>
      <c r="BH79" s="116"/>
      <c r="BI79" s="116"/>
      <c r="BJ79" s="116"/>
      <c r="BK79" s="18">
        <f t="shared" si="57"/>
        <v>1.9644086526561653</v>
      </c>
    </row>
    <row r="80" spans="1:63" hidden="1" x14ac:dyDescent="0.25">
      <c r="A80" s="279"/>
      <c r="B80" s="276"/>
      <c r="C80" s="274"/>
      <c r="D80" s="95">
        <v>5</v>
      </c>
      <c r="E80" s="105">
        <v>2.6480059616385825</v>
      </c>
      <c r="F80" s="113">
        <f t="shared" si="61"/>
        <v>112.98471049402831</v>
      </c>
      <c r="G80" s="113">
        <f t="shared" si="61"/>
        <v>116.0579314374463</v>
      </c>
      <c r="H80" s="128">
        <v>112984.7104940283</v>
      </c>
      <c r="I80" s="128">
        <v>116057.9314374463</v>
      </c>
      <c r="J80" s="128">
        <v>35367.839752197258</v>
      </c>
      <c r="K80" s="135">
        <v>1.8131892279383475</v>
      </c>
      <c r="L80" s="113">
        <f t="shared" si="62"/>
        <v>110.29725039964711</v>
      </c>
      <c r="M80" s="113">
        <f t="shared" si="63"/>
        <v>112.33407983451011</v>
      </c>
      <c r="N80" s="136">
        <v>110297.25039964711</v>
      </c>
      <c r="O80" s="136">
        <v>112334.07983451011</v>
      </c>
      <c r="P80" s="138">
        <v>39595.735880851753</v>
      </c>
      <c r="Q80" s="123">
        <v>2.6293916219208664</v>
      </c>
      <c r="R80" s="113">
        <f t="shared" si="64"/>
        <v>112.98547722699379</v>
      </c>
      <c r="S80" s="113">
        <f t="shared" si="65"/>
        <v>116.0365320798694</v>
      </c>
      <c r="T80" s="127">
        <v>112985.4772269938</v>
      </c>
      <c r="U80" s="127">
        <v>116036.5320798694</v>
      </c>
      <c r="V80" s="127">
        <v>35410.68989157676</v>
      </c>
      <c r="W80" s="8"/>
      <c r="X80" s="8"/>
      <c r="Y80" s="8"/>
      <c r="Z80" s="8"/>
      <c r="AA80" s="125">
        <v>26.033625236609414</v>
      </c>
      <c r="AB80" s="113">
        <f t="shared" si="66"/>
        <v>98.598070034371403</v>
      </c>
      <c r="AC80" s="113">
        <f t="shared" si="67"/>
        <v>133.3012065952598</v>
      </c>
      <c r="AD80" s="128">
        <v>98598.070034371398</v>
      </c>
      <c r="AE80" s="128">
        <v>133301.20659525981</v>
      </c>
      <c r="AF80" s="131">
        <v>35034.652519226067</v>
      </c>
      <c r="AG80" s="12"/>
      <c r="AH80" s="12"/>
      <c r="AI80" s="12"/>
      <c r="AJ80" s="12"/>
      <c r="AK80" s="234"/>
      <c r="AL80" s="113">
        <f t="shared" si="68"/>
        <v>0</v>
      </c>
      <c r="AM80" s="113">
        <f t="shared" si="69"/>
        <v>0</v>
      </c>
      <c r="AN80" s="216"/>
      <c r="AO80" s="216"/>
      <c r="AP80" s="216"/>
      <c r="AQ80" s="10"/>
      <c r="AR80" s="10"/>
      <c r="AS80" s="10"/>
      <c r="AT80" s="10"/>
      <c r="AU80" s="125">
        <v>2.5988656293756538</v>
      </c>
      <c r="AV80" s="113">
        <f t="shared" si="70"/>
        <v>112.9977318828917</v>
      </c>
      <c r="AW80" s="113">
        <f t="shared" si="71"/>
        <v>116.01274729811689</v>
      </c>
      <c r="AX80" s="128">
        <v>112997.73188289171</v>
      </c>
      <c r="AY80" s="128">
        <v>116012.7472981169</v>
      </c>
      <c r="AZ80" s="131">
        <v>35427.933572769172</v>
      </c>
      <c r="BA80" s="62"/>
      <c r="BB80" s="64"/>
      <c r="BC80" s="64"/>
      <c r="BD80" s="64"/>
      <c r="BE80" s="67"/>
      <c r="BF80" s="113">
        <f t="shared" si="72"/>
        <v>0</v>
      </c>
      <c r="BG80" s="113">
        <f t="shared" si="73"/>
        <v>0</v>
      </c>
      <c r="BH80" s="115"/>
      <c r="BI80" s="115"/>
      <c r="BJ80" s="115"/>
      <c r="BK80" s="18">
        <f t="shared" si="57"/>
        <v>1.8131892279383475</v>
      </c>
    </row>
    <row r="81" spans="1:63" x14ac:dyDescent="0.25">
      <c r="A81" s="279"/>
      <c r="B81" s="276"/>
      <c r="C81" s="275"/>
      <c r="D81" s="95" t="s">
        <v>23</v>
      </c>
      <c r="E81" s="106">
        <f t="shared" ref="E81" si="77">IFERROR(AVERAGE(E76:E80),"")</f>
        <v>2.2321841027074081</v>
      </c>
      <c r="F81" s="113">
        <f t="shared" si="61"/>
        <v>109.09694532789818</v>
      </c>
      <c r="G81" s="113">
        <f t="shared" si="61"/>
        <v>111.59381430623746</v>
      </c>
      <c r="H81" s="113">
        <f t="shared" ref="H81:BD81" si="78">IFERROR(AVERAGE(H76:H80),"")</f>
        <v>109096.94532789818</v>
      </c>
      <c r="I81" s="113">
        <f t="shared" si="78"/>
        <v>111593.81430623746</v>
      </c>
      <c r="J81" s="113">
        <f t="shared" si="78"/>
        <v>35428.644005203249</v>
      </c>
      <c r="K81" s="106">
        <f t="shared" si="78"/>
        <v>23.445018659613321</v>
      </c>
      <c r="L81" s="113">
        <f t="shared" si="62"/>
        <v>108.10669728808864</v>
      </c>
      <c r="M81" s="113">
        <f t="shared" si="63"/>
        <v>144.58084476778811</v>
      </c>
      <c r="N81" s="113">
        <f t="shared" si="78"/>
        <v>108106.69728808865</v>
      </c>
      <c r="O81" s="113">
        <f t="shared" si="78"/>
        <v>144580.8447677881</v>
      </c>
      <c r="P81" s="113">
        <f t="shared" si="78"/>
        <v>40031.238044309619</v>
      </c>
      <c r="Q81" s="106">
        <f t="shared" si="78"/>
        <v>2.3115791857892249</v>
      </c>
      <c r="R81" s="113">
        <f t="shared" si="64"/>
        <v>109.09637405947794</v>
      </c>
      <c r="S81" s="113">
        <f t="shared" si="65"/>
        <v>111.68237614595292</v>
      </c>
      <c r="T81" s="113">
        <f t="shared" si="78"/>
        <v>109096.37405947794</v>
      </c>
      <c r="U81" s="113">
        <f t="shared" si="78"/>
        <v>111682.37614595292</v>
      </c>
      <c r="V81" s="113">
        <f t="shared" si="78"/>
        <v>35473.479052877425</v>
      </c>
      <c r="W81" s="82" t="str">
        <f t="shared" si="78"/>
        <v/>
      </c>
      <c r="X81" s="82" t="str">
        <f t="shared" si="78"/>
        <v/>
      </c>
      <c r="Y81" s="82" t="str">
        <f t="shared" si="78"/>
        <v/>
      </c>
      <c r="Z81" s="82" t="str">
        <f t="shared" si="78"/>
        <v/>
      </c>
      <c r="AA81" s="106">
        <f t="shared" si="78"/>
        <v>31.739989637386504</v>
      </c>
      <c r="AB81" s="113">
        <f t="shared" si="66"/>
        <v>92.165329851608021</v>
      </c>
      <c r="AC81" s="113">
        <f t="shared" si="67"/>
        <v>136.36312918827289</v>
      </c>
      <c r="AD81" s="113">
        <f t="shared" si="78"/>
        <v>92165.329851608025</v>
      </c>
      <c r="AE81" s="113">
        <f t="shared" si="78"/>
        <v>136363.1291882729</v>
      </c>
      <c r="AF81" s="113">
        <f t="shared" si="78"/>
        <v>35352.898950099945</v>
      </c>
      <c r="AG81" s="82" t="str">
        <f t="shared" si="78"/>
        <v/>
      </c>
      <c r="AH81" s="82" t="str">
        <f t="shared" si="78"/>
        <v/>
      </c>
      <c r="AI81" s="82" t="str">
        <f t="shared" si="78"/>
        <v/>
      </c>
      <c r="AJ81" s="82" t="str">
        <f t="shared" si="78"/>
        <v/>
      </c>
      <c r="AK81" s="106" t="str">
        <f t="shared" si="78"/>
        <v/>
      </c>
      <c r="AL81" s="113" t="str">
        <f t="shared" si="68"/>
        <v/>
      </c>
      <c r="AM81" s="113" t="str">
        <f t="shared" si="69"/>
        <v/>
      </c>
      <c r="AN81" s="113" t="str">
        <f t="shared" si="78"/>
        <v/>
      </c>
      <c r="AO81" s="113" t="str">
        <f t="shared" si="78"/>
        <v/>
      </c>
      <c r="AP81" s="113" t="str">
        <f t="shared" si="78"/>
        <v/>
      </c>
      <c r="AQ81" s="82" t="str">
        <f t="shared" si="78"/>
        <v/>
      </c>
      <c r="AR81" s="82" t="str">
        <f t="shared" si="78"/>
        <v/>
      </c>
      <c r="AS81" s="82" t="str">
        <f t="shared" si="78"/>
        <v/>
      </c>
      <c r="AT81" s="82" t="str">
        <f t="shared" si="78"/>
        <v/>
      </c>
      <c r="AU81" s="106">
        <f t="shared" si="78"/>
        <v>2.2807910232836046</v>
      </c>
      <c r="AV81" s="113">
        <f t="shared" si="70"/>
        <v>109.10060569896255</v>
      </c>
      <c r="AW81" s="113">
        <f t="shared" si="71"/>
        <v>111.6524896069908</v>
      </c>
      <c r="AX81" s="113">
        <f t="shared" si="78"/>
        <v>109100.60569896255</v>
      </c>
      <c r="AY81" s="113">
        <f t="shared" si="78"/>
        <v>111652.4896069908</v>
      </c>
      <c r="AZ81" s="113">
        <f t="shared" si="78"/>
        <v>35467.696614456174</v>
      </c>
      <c r="BA81" s="82" t="str">
        <f t="shared" si="78"/>
        <v/>
      </c>
      <c r="BB81" s="82" t="str">
        <f t="shared" si="78"/>
        <v/>
      </c>
      <c r="BC81" s="82" t="str">
        <f t="shared" si="78"/>
        <v/>
      </c>
      <c r="BD81" s="82" t="str">
        <f t="shared" si="78"/>
        <v/>
      </c>
      <c r="BE81" s="106">
        <f t="shared" ref="BE81:BJ81" si="79">IFERROR(AVERAGE(BE76:BE80),"")</f>
        <v>99.999988581589477</v>
      </c>
      <c r="BF81" s="113">
        <f t="shared" si="72"/>
        <v>3.5555169999952125E-4</v>
      </c>
      <c r="BG81" s="113">
        <f t="shared" si="73"/>
        <v>16556.82301094073</v>
      </c>
      <c r="BH81" s="113">
        <f t="shared" si="79"/>
        <v>0.35555169999952124</v>
      </c>
      <c r="BI81" s="113">
        <f t="shared" si="79"/>
        <v>16556823.010940729</v>
      </c>
      <c r="BJ81" s="113">
        <f t="shared" si="79"/>
        <v>35800.880098740257</v>
      </c>
      <c r="BK81" s="18">
        <f t="shared" si="57"/>
        <v>2.2321841027074081</v>
      </c>
    </row>
    <row r="82" spans="1:63" hidden="1" x14ac:dyDescent="0.25">
      <c r="A82" s="279"/>
      <c r="B82" s="276"/>
      <c r="C82" s="273">
        <v>10</v>
      </c>
      <c r="D82" s="95">
        <v>1</v>
      </c>
      <c r="E82" s="123">
        <v>0.19744729482582413</v>
      </c>
      <c r="F82" s="113">
        <f t="shared" si="61"/>
        <v>1984.6949253438149</v>
      </c>
      <c r="G82" s="113">
        <f t="shared" si="61"/>
        <v>1988.62140451135</v>
      </c>
      <c r="H82" s="127">
        <v>1984694.925343815</v>
      </c>
      <c r="I82" s="127">
        <v>1988621.40451135</v>
      </c>
      <c r="J82" s="127">
        <v>35417.854874610901</v>
      </c>
      <c r="K82" s="135">
        <v>2.8471315823770205</v>
      </c>
      <c r="L82" s="113">
        <f t="shared" si="62"/>
        <v>1984.6945348801019</v>
      </c>
      <c r="M82" s="113">
        <f t="shared" si="63"/>
        <v>2042.857372310059</v>
      </c>
      <c r="N82" s="136">
        <v>1984694.5348801019</v>
      </c>
      <c r="O82" s="136">
        <v>2042857.3723100589</v>
      </c>
      <c r="P82" s="138">
        <v>45410.614226579673</v>
      </c>
      <c r="Q82" s="123">
        <v>0.28135789837359065</v>
      </c>
      <c r="R82" s="113">
        <f t="shared" si="64"/>
        <v>1984.694823496839</v>
      </c>
      <c r="S82" s="113">
        <f t="shared" si="65"/>
        <v>1990.2946747651999</v>
      </c>
      <c r="T82" s="127">
        <v>1984694.823496839</v>
      </c>
      <c r="U82" s="127">
        <v>1990294.6747651999</v>
      </c>
      <c r="V82" s="127">
        <v>35763.529123544693</v>
      </c>
      <c r="W82" s="8"/>
      <c r="X82" s="8"/>
      <c r="Y82" s="8"/>
      <c r="Z82" s="8"/>
      <c r="AA82" s="125">
        <v>93.705201956922707</v>
      </c>
      <c r="AB82" s="113">
        <f t="shared" si="66"/>
        <v>251.0428488910251</v>
      </c>
      <c r="AC82" s="113">
        <f t="shared" si="67"/>
        <v>3988.1001292346364</v>
      </c>
      <c r="AD82" s="128">
        <v>251042.84889102509</v>
      </c>
      <c r="AE82" s="128">
        <v>3988100.1292346362</v>
      </c>
      <c r="AF82" s="131">
        <v>35935.652952671051</v>
      </c>
      <c r="AG82" s="12"/>
      <c r="AH82" s="12"/>
      <c r="AI82" s="12"/>
      <c r="AJ82" s="12"/>
      <c r="AK82" s="125">
        <v>99.999999006131048</v>
      </c>
      <c r="AL82" s="113">
        <f t="shared" si="68"/>
        <v>3.0338018978031463E-4</v>
      </c>
      <c r="AM82" s="113">
        <f t="shared" si="69"/>
        <v>30525.17053148937</v>
      </c>
      <c r="AN82" s="128">
        <v>0.30338018978031461</v>
      </c>
      <c r="AO82" s="128">
        <v>30525170.531489369</v>
      </c>
      <c r="AP82" s="131">
        <v>36625.929759979248</v>
      </c>
      <c r="AQ82" s="10"/>
      <c r="AR82" s="10"/>
      <c r="AS82" s="10"/>
      <c r="AT82" s="10"/>
      <c r="AU82" s="123">
        <v>0.1897113011625291</v>
      </c>
      <c r="AV82" s="113">
        <f t="shared" si="70"/>
        <v>1984.6948694275968</v>
      </c>
      <c r="AW82" s="113">
        <f t="shared" si="71"/>
        <v>1988.467216457128</v>
      </c>
      <c r="AX82" s="127">
        <v>1984694.8694275969</v>
      </c>
      <c r="AY82" s="127">
        <v>1988467.2164571281</v>
      </c>
      <c r="AZ82" s="130">
        <v>35703.077456235893</v>
      </c>
      <c r="BA82" s="62"/>
      <c r="BB82" s="64"/>
      <c r="BC82" s="64"/>
      <c r="BD82" s="64"/>
      <c r="BE82" s="133">
        <v>99.99999785949413</v>
      </c>
      <c r="BF82" s="113">
        <f t="shared" si="72"/>
        <v>3.027411814622733E-4</v>
      </c>
      <c r="BG82" s="113">
        <f t="shared" si="73"/>
        <v>14143.44078940311</v>
      </c>
      <c r="BH82" s="134">
        <v>0.3027411814622733</v>
      </c>
      <c r="BI82" s="134">
        <v>14143440.789403111</v>
      </c>
      <c r="BJ82" s="137">
        <v>35873.905100345612</v>
      </c>
      <c r="BK82" s="18">
        <f t="shared" si="57"/>
        <v>0.1897113011625291</v>
      </c>
    </row>
    <row r="83" spans="1:63" hidden="1" x14ac:dyDescent="0.25">
      <c r="A83" s="279"/>
      <c r="B83" s="276"/>
      <c r="C83" s="274"/>
      <c r="D83" s="95">
        <v>2</v>
      </c>
      <c r="E83" s="105">
        <v>0.11111160550065244</v>
      </c>
      <c r="F83" s="113">
        <f t="shared" si="61"/>
        <v>2174.4919430950113</v>
      </c>
      <c r="G83" s="113">
        <f t="shared" si="61"/>
        <v>2176.9107435725109</v>
      </c>
      <c r="H83" s="128">
        <v>2174491.9430950112</v>
      </c>
      <c r="I83" s="128">
        <v>2176910.7435725108</v>
      </c>
      <c r="J83" s="128">
        <v>35300.364750385292</v>
      </c>
      <c r="K83" s="133">
        <v>3.2896917780718606</v>
      </c>
      <c r="L83" s="113">
        <f t="shared" si="62"/>
        <v>2174.0295958404413</v>
      </c>
      <c r="M83" s="113">
        <f t="shared" si="63"/>
        <v>2247.9812502008972</v>
      </c>
      <c r="N83" s="134">
        <v>2174029.5958404411</v>
      </c>
      <c r="O83" s="134">
        <v>2247981.250200897</v>
      </c>
      <c r="P83" s="137">
        <v>40726.995891809464</v>
      </c>
      <c r="Q83" s="125">
        <v>0.12027528437794559</v>
      </c>
      <c r="R83" s="113">
        <f t="shared" si="64"/>
        <v>2174.3151004215879</v>
      </c>
      <c r="S83" s="113">
        <f t="shared" si="65"/>
        <v>2176.9334132751233</v>
      </c>
      <c r="T83" s="128">
        <v>2174315.1004215879</v>
      </c>
      <c r="U83" s="128">
        <v>2176933.4132751231</v>
      </c>
      <c r="V83" s="131">
        <v>35327.800808668137</v>
      </c>
      <c r="W83" s="8"/>
      <c r="X83" s="8"/>
      <c r="Y83" s="8"/>
      <c r="Z83" s="8"/>
      <c r="AA83" s="123">
        <v>80.021603931091533</v>
      </c>
      <c r="AB83" s="113">
        <f t="shared" si="66"/>
        <v>684.55409090134947</v>
      </c>
      <c r="AC83" s="113">
        <f t="shared" si="67"/>
        <v>3426.4717174502916</v>
      </c>
      <c r="AD83" s="127">
        <v>684554.09090134944</v>
      </c>
      <c r="AE83" s="127">
        <v>3426471.7174502918</v>
      </c>
      <c r="AF83" s="130">
        <v>35711.503014087677</v>
      </c>
      <c r="AG83" s="12"/>
      <c r="AH83" s="12"/>
      <c r="AI83" s="12"/>
      <c r="AJ83" s="12"/>
      <c r="AK83" s="123">
        <v>99.99999825491895</v>
      </c>
      <c r="AL83" s="113">
        <f t="shared" si="68"/>
        <v>3.4989009914100091E-4</v>
      </c>
      <c r="AM83" s="113">
        <f t="shared" si="69"/>
        <v>20050.077296316209</v>
      </c>
      <c r="AN83" s="127">
        <v>0.34989009914100089</v>
      </c>
      <c r="AO83" s="127">
        <v>20050077.29631621</v>
      </c>
      <c r="AP83" s="130">
        <v>36069.244639396667</v>
      </c>
      <c r="AQ83" s="10"/>
      <c r="AR83" s="10"/>
      <c r="AS83" s="10"/>
      <c r="AT83" s="10"/>
      <c r="AU83" s="125">
        <v>0.11587943923752816</v>
      </c>
      <c r="AV83" s="113">
        <f t="shared" si="70"/>
        <v>2174.3906018539701</v>
      </c>
      <c r="AW83" s="113">
        <f t="shared" si="71"/>
        <v>2176.9131966589462</v>
      </c>
      <c r="AX83" s="128">
        <v>2174390.60185397</v>
      </c>
      <c r="AY83" s="128">
        <v>2176913.1966589461</v>
      </c>
      <c r="AZ83" s="131">
        <v>35251.081979990013</v>
      </c>
      <c r="BA83" s="61"/>
      <c r="BB83" s="63"/>
      <c r="BC83" s="63"/>
      <c r="BD83" s="63"/>
      <c r="BE83" s="135">
        <v>99.99999906247433</v>
      </c>
      <c r="BF83" s="113">
        <f t="shared" si="72"/>
        <v>3.6154103404094866E-4</v>
      </c>
      <c r="BG83" s="113">
        <f t="shared" si="73"/>
        <v>38563.320998637682</v>
      </c>
      <c r="BH83" s="136">
        <v>0.36154103404094867</v>
      </c>
      <c r="BI83" s="136">
        <v>38563320.998637684</v>
      </c>
      <c r="BJ83" s="138">
        <v>35869.539687395103</v>
      </c>
      <c r="BK83" s="18">
        <f t="shared" si="57"/>
        <v>0.11111160550065244</v>
      </c>
    </row>
    <row r="84" spans="1:63" hidden="1" x14ac:dyDescent="0.25">
      <c r="A84" s="279"/>
      <c r="B84" s="276"/>
      <c r="C84" s="274"/>
      <c r="D84" s="95">
        <v>3</v>
      </c>
      <c r="E84" s="105">
        <v>9.2746888477503092E-2</v>
      </c>
      <c r="F84" s="113">
        <f t="shared" si="61"/>
        <v>2064.6355558205451</v>
      </c>
      <c r="G84" s="113">
        <f t="shared" si="61"/>
        <v>2066.5522187021538</v>
      </c>
      <c r="H84" s="127">
        <v>2064635.5558205449</v>
      </c>
      <c r="I84" s="127">
        <v>2066552.218702154</v>
      </c>
      <c r="J84" s="127">
        <v>35365.801842212677</v>
      </c>
      <c r="K84" s="135">
        <v>0.9724486005823233</v>
      </c>
      <c r="L84" s="113">
        <f t="shared" si="62"/>
        <v>2063.3335010219989</v>
      </c>
      <c r="M84" s="113">
        <f t="shared" si="63"/>
        <v>2083.5953952852478</v>
      </c>
      <c r="N84" s="136">
        <v>2063333.5010219989</v>
      </c>
      <c r="O84" s="136">
        <v>2083595.3952852481</v>
      </c>
      <c r="P84" s="138">
        <v>42375.264023542397</v>
      </c>
      <c r="Q84" s="123">
        <v>0.10073992301628686</v>
      </c>
      <c r="R84" s="113">
        <f t="shared" si="64"/>
        <v>2064.7123453149088</v>
      </c>
      <c r="S84" s="113">
        <f t="shared" si="65"/>
        <v>2066.7944324350492</v>
      </c>
      <c r="T84" s="127">
        <v>2064712.345314909</v>
      </c>
      <c r="U84" s="127">
        <v>2066794.432435049</v>
      </c>
      <c r="V84" s="130">
        <v>35347.600632429123</v>
      </c>
      <c r="W84" s="8"/>
      <c r="X84" s="8"/>
      <c r="Y84" s="8"/>
      <c r="Z84" s="8"/>
      <c r="AA84" s="125">
        <v>62.522377017408203</v>
      </c>
      <c r="AB84" s="113">
        <f t="shared" si="66"/>
        <v>1615.9998542336439</v>
      </c>
      <c r="AC84" s="113">
        <f t="shared" si="67"/>
        <v>4311.9059471414967</v>
      </c>
      <c r="AD84" s="128">
        <v>1615999.854233644</v>
      </c>
      <c r="AE84" s="128">
        <v>4311905.9471414965</v>
      </c>
      <c r="AF84" s="131">
        <v>35401.616927146912</v>
      </c>
      <c r="AG84" s="12"/>
      <c r="AH84" s="12"/>
      <c r="AI84" s="12"/>
      <c r="AJ84" s="12"/>
      <c r="AK84" s="125">
        <v>99.999998504042708</v>
      </c>
      <c r="AL84" s="113">
        <f t="shared" si="68"/>
        <v>3.179889785710785E-4</v>
      </c>
      <c r="AM84" s="113">
        <f t="shared" si="69"/>
        <v>21256.55451454916</v>
      </c>
      <c r="AN84" s="128">
        <v>0.3179889785710785</v>
      </c>
      <c r="AO84" s="128">
        <v>21256554.514549159</v>
      </c>
      <c r="AP84" s="131">
        <v>36360.871764421463</v>
      </c>
      <c r="AQ84" s="10"/>
      <c r="AR84" s="10"/>
      <c r="AS84" s="10"/>
      <c r="AT84" s="10"/>
      <c r="AU84" s="123">
        <v>8.860364699321395E-2</v>
      </c>
      <c r="AV84" s="113">
        <f t="shared" si="70"/>
        <v>2064.5199563227939</v>
      </c>
      <c r="AW84" s="113">
        <f t="shared" si="71"/>
        <v>2066.3508185076662</v>
      </c>
      <c r="AX84" s="127">
        <v>2064519.9563227941</v>
      </c>
      <c r="AY84" s="127">
        <v>2066350.818507666</v>
      </c>
      <c r="AZ84" s="130">
        <v>35316.207383155823</v>
      </c>
      <c r="BA84" s="62"/>
      <c r="BB84" s="64"/>
      <c r="BC84" s="64"/>
      <c r="BD84" s="64"/>
      <c r="BE84" s="133">
        <v>99.999996093816009</v>
      </c>
      <c r="BF84" s="113">
        <f t="shared" si="72"/>
        <v>3.3475147899482887E-4</v>
      </c>
      <c r="BG84" s="113">
        <f t="shared" si="73"/>
        <v>8569.7826616309194</v>
      </c>
      <c r="BH84" s="134">
        <v>0.33475147899482888</v>
      </c>
      <c r="BI84" s="134">
        <v>8569782.6616309192</v>
      </c>
      <c r="BJ84" s="137">
        <v>35855.366854667664</v>
      </c>
      <c r="BK84" s="18">
        <f t="shared" si="57"/>
        <v>8.860364699321395E-2</v>
      </c>
    </row>
    <row r="85" spans="1:63" hidden="1" x14ac:dyDescent="0.25">
      <c r="A85" s="279"/>
      <c r="B85" s="276"/>
      <c r="C85" s="274"/>
      <c r="D85" s="95">
        <v>4</v>
      </c>
      <c r="E85" s="105">
        <v>8.5410029610133081E-2</v>
      </c>
      <c r="F85" s="113">
        <f t="shared" si="61"/>
        <v>2065.85274836091</v>
      </c>
      <c r="G85" s="113">
        <f t="shared" si="61"/>
        <v>2067.6187021066039</v>
      </c>
      <c r="H85" s="128">
        <v>2065852.74836091</v>
      </c>
      <c r="I85" s="128">
        <v>2067618.7021066039</v>
      </c>
      <c r="J85" s="128">
        <v>35406.487796783447</v>
      </c>
      <c r="K85" s="133">
        <v>0.9437617514260761</v>
      </c>
      <c r="L85" s="113">
        <f t="shared" si="62"/>
        <v>2065.7919346618669</v>
      </c>
      <c r="M85" s="113">
        <f t="shared" si="63"/>
        <v>2085.4738390912071</v>
      </c>
      <c r="N85" s="134">
        <v>2065791.9346618671</v>
      </c>
      <c r="O85" s="134">
        <v>2085473.8390912069</v>
      </c>
      <c r="P85" s="137">
        <v>42321.631035327911</v>
      </c>
      <c r="Q85" s="125">
        <v>9.1467086153469657E-2</v>
      </c>
      <c r="R85" s="113">
        <f t="shared" si="64"/>
        <v>2065.842235690322</v>
      </c>
      <c r="S85" s="113">
        <f t="shared" si="65"/>
        <v>2067.7335313008211</v>
      </c>
      <c r="T85" s="128">
        <v>2065842.235690322</v>
      </c>
      <c r="U85" s="128">
        <v>2067733.5313008211</v>
      </c>
      <c r="V85" s="128">
        <v>35424.051879167557</v>
      </c>
      <c r="W85" s="8"/>
      <c r="X85" s="8"/>
      <c r="Y85" s="8"/>
      <c r="Z85" s="8"/>
      <c r="AA85" s="123">
        <v>85.344217899592138</v>
      </c>
      <c r="AB85" s="113">
        <f t="shared" si="66"/>
        <v>474.5981457033613</v>
      </c>
      <c r="AC85" s="113">
        <f t="shared" si="67"/>
        <v>3238.2996857612511</v>
      </c>
      <c r="AD85" s="127">
        <v>474598.14570336131</v>
      </c>
      <c r="AE85" s="127">
        <v>3238299.685761251</v>
      </c>
      <c r="AF85" s="130">
        <v>35341.975804328918</v>
      </c>
      <c r="AG85" s="12"/>
      <c r="AH85" s="12"/>
      <c r="AI85" s="12"/>
      <c r="AJ85" s="12"/>
      <c r="AK85" s="123">
        <v>99.999998614685239</v>
      </c>
      <c r="AL85" s="113">
        <f t="shared" si="68"/>
        <v>3.034712841054921E-4</v>
      </c>
      <c r="AM85" s="113">
        <f t="shared" si="69"/>
        <v>21906.30563779988</v>
      </c>
      <c r="AN85" s="127">
        <v>0.30347128410549212</v>
      </c>
      <c r="AO85" s="127">
        <v>21906305.637799881</v>
      </c>
      <c r="AP85" s="130">
        <v>36096.094732999802</v>
      </c>
      <c r="AQ85" s="10"/>
      <c r="AR85" s="10"/>
      <c r="AS85" s="10"/>
      <c r="AT85" s="10"/>
      <c r="AU85" s="125">
        <v>7.0836732486392051E-2</v>
      </c>
      <c r="AV85" s="113">
        <f t="shared" si="70"/>
        <v>2065.9540757950158</v>
      </c>
      <c r="AW85" s="113">
        <f t="shared" si="71"/>
        <v>2067.4185675550889</v>
      </c>
      <c r="AX85" s="128">
        <v>2065954.075795016</v>
      </c>
      <c r="AY85" s="128">
        <v>2067418.567555089</v>
      </c>
      <c r="AZ85" s="131">
        <v>35569.054728508003</v>
      </c>
      <c r="BA85" s="61"/>
      <c r="BB85" s="63"/>
      <c r="BC85" s="63"/>
      <c r="BD85" s="63"/>
      <c r="BE85" s="135">
        <v>99.999997577843672</v>
      </c>
      <c r="BF85" s="113">
        <f t="shared" si="72"/>
        <v>3.4852074918152379E-4</v>
      </c>
      <c r="BG85" s="113">
        <f t="shared" si="73"/>
        <v>14388.862659056858</v>
      </c>
      <c r="BH85" s="136">
        <v>0.34852074918152381</v>
      </c>
      <c r="BI85" s="136">
        <v>14388862.659056859</v>
      </c>
      <c r="BJ85" s="138">
        <v>35797.762503385537</v>
      </c>
      <c r="BK85" s="18">
        <f t="shared" si="57"/>
        <v>7.0836732486392051E-2</v>
      </c>
    </row>
    <row r="86" spans="1:63" hidden="1" x14ac:dyDescent="0.25">
      <c r="A86" s="279"/>
      <c r="B86" s="276"/>
      <c r="C86" s="274"/>
      <c r="D86" s="95">
        <v>5</v>
      </c>
      <c r="E86" s="123">
        <v>5.8115710786721342E-2</v>
      </c>
      <c r="F86" s="113">
        <f t="shared" si="61"/>
        <v>1990.768023807191</v>
      </c>
      <c r="G86" s="113">
        <f t="shared" si="61"/>
        <v>1991.925645554448</v>
      </c>
      <c r="H86" s="127">
        <v>1990768.0238071911</v>
      </c>
      <c r="I86" s="127">
        <v>1991925.645554448</v>
      </c>
      <c r="J86" s="127">
        <v>35260.117611646652</v>
      </c>
      <c r="K86" s="135">
        <v>8.6856088927050101E-2</v>
      </c>
      <c r="L86" s="113">
        <f t="shared" si="62"/>
        <v>1990.2717084561741</v>
      </c>
      <c r="M86" s="113">
        <f t="shared" si="63"/>
        <v>1992.001883383434</v>
      </c>
      <c r="N86" s="136">
        <v>1990271.708456174</v>
      </c>
      <c r="O86" s="136">
        <v>1992001.883383434</v>
      </c>
      <c r="P86" s="138">
        <v>36102.855237483993</v>
      </c>
      <c r="Q86" s="123">
        <v>6.2841786964489665E-2</v>
      </c>
      <c r="R86" s="113">
        <f t="shared" si="64"/>
        <v>1990.77790318496</v>
      </c>
      <c r="S86" s="113">
        <f t="shared" si="65"/>
        <v>1992.0297302643219</v>
      </c>
      <c r="T86" s="127">
        <v>1990777.9031849599</v>
      </c>
      <c r="U86" s="127">
        <v>1992029.7302643219</v>
      </c>
      <c r="V86" s="130">
        <v>35367.315767526627</v>
      </c>
      <c r="W86" s="8"/>
      <c r="X86" s="8"/>
      <c r="Y86" s="8"/>
      <c r="Z86" s="8"/>
      <c r="AA86" s="125">
        <v>74.71965500783304</v>
      </c>
      <c r="AB86" s="113">
        <f t="shared" si="66"/>
        <v>1441.5973972315621</v>
      </c>
      <c r="AC86" s="113">
        <f t="shared" si="67"/>
        <v>5702.4435294622626</v>
      </c>
      <c r="AD86" s="128">
        <v>1441597.3972315621</v>
      </c>
      <c r="AE86" s="128">
        <v>5702443.529462263</v>
      </c>
      <c r="AF86" s="131">
        <v>35297.476387023919</v>
      </c>
      <c r="AG86" s="12"/>
      <c r="AH86" s="12"/>
      <c r="AI86" s="12"/>
      <c r="AJ86" s="12"/>
      <c r="AK86" s="125">
        <v>99.999999178421959</v>
      </c>
      <c r="AL86" s="113">
        <f t="shared" si="68"/>
        <v>3.3213294091201352E-4</v>
      </c>
      <c r="AM86" s="113">
        <f t="shared" si="69"/>
        <v>40426.219462848152</v>
      </c>
      <c r="AN86" s="128">
        <v>0.33213294091201351</v>
      </c>
      <c r="AO86" s="128">
        <v>40426219.462848149</v>
      </c>
      <c r="AP86" s="131">
        <v>36133.634729146957</v>
      </c>
      <c r="AQ86" s="10"/>
      <c r="AR86" s="10"/>
      <c r="AS86" s="10"/>
      <c r="AT86" s="10"/>
      <c r="AU86" s="123">
        <v>5.0115810412666391E-2</v>
      </c>
      <c r="AV86" s="113">
        <f t="shared" si="70"/>
        <v>1990.7304924461412</v>
      </c>
      <c r="AW86" s="113">
        <f t="shared" si="71"/>
        <v>1991.728663407029</v>
      </c>
      <c r="AX86" s="127">
        <v>1990730.4924461411</v>
      </c>
      <c r="AY86" s="127">
        <v>1991728.6634070289</v>
      </c>
      <c r="AZ86" s="130">
        <v>35501.479141235352</v>
      </c>
      <c r="BA86" s="62"/>
      <c r="BB86" s="64"/>
      <c r="BC86" s="64"/>
      <c r="BD86" s="64"/>
      <c r="BE86" s="133">
        <v>99.999998740344438</v>
      </c>
      <c r="BF86" s="113">
        <f t="shared" si="72"/>
        <v>3.4741065376435345E-4</v>
      </c>
      <c r="BG86" s="113">
        <f t="shared" si="73"/>
        <v>27579.813199094388</v>
      </c>
      <c r="BH86" s="134">
        <v>0.34741065376435343</v>
      </c>
      <c r="BI86" s="134">
        <v>27579813.199094389</v>
      </c>
      <c r="BJ86" s="137">
        <v>35913.778311014183</v>
      </c>
      <c r="BK86" s="18">
        <f t="shared" si="57"/>
        <v>5.0115810412666391E-2</v>
      </c>
    </row>
    <row r="87" spans="1:63" x14ac:dyDescent="0.25">
      <c r="A87" s="279"/>
      <c r="B87" s="276"/>
      <c r="C87" s="275"/>
      <c r="D87" s="95" t="s">
        <v>23</v>
      </c>
      <c r="E87" s="106">
        <f t="shared" ref="E87" si="80">IFERROR(AVERAGE(E82:E86),"")</f>
        <v>0.10896630584016682</v>
      </c>
      <c r="F87" s="113">
        <f t="shared" si="61"/>
        <v>2056.0886392854945</v>
      </c>
      <c r="G87" s="113">
        <f t="shared" si="61"/>
        <v>2058.325742889413</v>
      </c>
      <c r="H87" s="113">
        <f t="shared" ref="H87:BD87" si="81">IFERROR(AVERAGE(H82:H86),"")</f>
        <v>2056088.6392854943</v>
      </c>
      <c r="I87" s="113">
        <f t="shared" si="81"/>
        <v>2058325.7428894131</v>
      </c>
      <c r="J87" s="113">
        <f t="shared" si="81"/>
        <v>35350.125375127791</v>
      </c>
      <c r="K87" s="106">
        <f t="shared" si="81"/>
        <v>1.627977960276866</v>
      </c>
      <c r="L87" s="113">
        <f t="shared" si="62"/>
        <v>2055.6242549721164</v>
      </c>
      <c r="M87" s="113">
        <f t="shared" si="63"/>
        <v>2090.3819480541692</v>
      </c>
      <c r="N87" s="113">
        <f t="shared" si="81"/>
        <v>2055624.2549721166</v>
      </c>
      <c r="O87" s="113">
        <f t="shared" si="81"/>
        <v>2090381.9480541691</v>
      </c>
      <c r="P87" s="113">
        <f t="shared" si="81"/>
        <v>41387.472082948683</v>
      </c>
      <c r="Q87" s="106">
        <f t="shared" si="81"/>
        <v>0.1313363957771565</v>
      </c>
      <c r="R87" s="113">
        <f t="shared" si="64"/>
        <v>2056.0684816217235</v>
      </c>
      <c r="S87" s="113">
        <f t="shared" si="65"/>
        <v>2058.7571564081027</v>
      </c>
      <c r="T87" s="113">
        <f t="shared" si="81"/>
        <v>2056068.4816217236</v>
      </c>
      <c r="U87" s="113">
        <f t="shared" si="81"/>
        <v>2058757.1564081027</v>
      </c>
      <c r="V87" s="113">
        <f t="shared" si="81"/>
        <v>35446.059642267224</v>
      </c>
      <c r="W87" s="82" t="str">
        <f t="shared" si="81"/>
        <v/>
      </c>
      <c r="X87" s="82" t="str">
        <f t="shared" si="81"/>
        <v/>
      </c>
      <c r="Y87" s="82" t="str">
        <f t="shared" si="81"/>
        <v/>
      </c>
      <c r="Z87" s="82" t="str">
        <f t="shared" si="81"/>
        <v/>
      </c>
      <c r="AA87" s="106">
        <f t="shared" si="81"/>
        <v>79.262611162569527</v>
      </c>
      <c r="AB87" s="113">
        <f t="shared" si="66"/>
        <v>893.55846739218828</v>
      </c>
      <c r="AC87" s="113">
        <f t="shared" si="67"/>
        <v>4133.4442018099871</v>
      </c>
      <c r="AD87" s="113">
        <f t="shared" si="81"/>
        <v>893558.46739218826</v>
      </c>
      <c r="AE87" s="113">
        <f t="shared" si="81"/>
        <v>4133444.2018099874</v>
      </c>
      <c r="AF87" s="113">
        <f t="shared" si="81"/>
        <v>35537.645017051698</v>
      </c>
      <c r="AG87" s="82" t="str">
        <f t="shared" si="81"/>
        <v/>
      </c>
      <c r="AH87" s="82" t="str">
        <f t="shared" si="81"/>
        <v/>
      </c>
      <c r="AI87" s="82" t="str">
        <f t="shared" si="81"/>
        <v/>
      </c>
      <c r="AJ87" s="82" t="str">
        <f t="shared" si="81"/>
        <v/>
      </c>
      <c r="AK87" s="106">
        <f t="shared" si="81"/>
        <v>99.999998711639975</v>
      </c>
      <c r="AL87" s="113">
        <f t="shared" si="68"/>
        <v>3.2137269850197989E-4</v>
      </c>
      <c r="AM87" s="113">
        <f t="shared" si="69"/>
        <v>26832.865488600561</v>
      </c>
      <c r="AN87" s="113">
        <f t="shared" si="81"/>
        <v>0.32137269850197991</v>
      </c>
      <c r="AO87" s="113">
        <f t="shared" si="81"/>
        <v>26832865.48860056</v>
      </c>
      <c r="AP87" s="113">
        <f t="shared" si="81"/>
        <v>36257.15512518883</v>
      </c>
      <c r="AQ87" s="82" t="str">
        <f t="shared" si="81"/>
        <v/>
      </c>
      <c r="AR87" s="82" t="str">
        <f t="shared" si="81"/>
        <v/>
      </c>
      <c r="AS87" s="82" t="str">
        <f t="shared" si="81"/>
        <v/>
      </c>
      <c r="AT87" s="82" t="str">
        <f t="shared" si="81"/>
        <v/>
      </c>
      <c r="AU87" s="106">
        <f t="shared" si="81"/>
        <v>0.10302938605846594</v>
      </c>
      <c r="AV87" s="113">
        <f t="shared" si="70"/>
        <v>2056.0579991691034</v>
      </c>
      <c r="AW87" s="113">
        <f t="shared" si="71"/>
        <v>2058.1756925171717</v>
      </c>
      <c r="AX87" s="113">
        <f t="shared" si="81"/>
        <v>2056057.9991691033</v>
      </c>
      <c r="AY87" s="113">
        <f t="shared" si="81"/>
        <v>2058175.6925171718</v>
      </c>
      <c r="AZ87" s="113">
        <f t="shared" si="81"/>
        <v>35468.180137825017</v>
      </c>
      <c r="BA87" s="82" t="str">
        <f t="shared" si="81"/>
        <v/>
      </c>
      <c r="BB87" s="82" t="str">
        <f t="shared" si="81"/>
        <v/>
      </c>
      <c r="BC87" s="82" t="str">
        <f t="shared" si="81"/>
        <v/>
      </c>
      <c r="BD87" s="82" t="str">
        <f t="shared" si="81"/>
        <v/>
      </c>
      <c r="BE87" s="106">
        <f t="shared" ref="BE87:BJ87" si="82">IFERROR(AVERAGE(BE82:BE86),"")</f>
        <v>99.999997866794516</v>
      </c>
      <c r="BF87" s="113">
        <f t="shared" si="72"/>
        <v>3.3899301948878569E-4</v>
      </c>
      <c r="BG87" s="113">
        <f t="shared" si="73"/>
        <v>20649.044061564589</v>
      </c>
      <c r="BH87" s="113">
        <f t="shared" si="82"/>
        <v>0.33899301948878569</v>
      </c>
      <c r="BI87" s="113">
        <f t="shared" si="82"/>
        <v>20649044.061564591</v>
      </c>
      <c r="BJ87" s="113">
        <f t="shared" si="82"/>
        <v>35862.070491361621</v>
      </c>
      <c r="BK87" s="18">
        <f t="shared" si="57"/>
        <v>0.10302938605846594</v>
      </c>
    </row>
    <row r="88" spans="1:63" hidden="1" x14ac:dyDescent="0.25">
      <c r="A88" s="279"/>
      <c r="B88" s="276"/>
      <c r="C88" s="273">
        <v>15</v>
      </c>
      <c r="D88" s="95">
        <v>1</v>
      </c>
      <c r="E88" s="105">
        <v>0</v>
      </c>
      <c r="F88" s="113">
        <f t="shared" si="61"/>
        <v>5809.2362969554124</v>
      </c>
      <c r="G88" s="113">
        <f t="shared" si="61"/>
        <v>5809.2362969554124</v>
      </c>
      <c r="H88" s="128">
        <v>5809236.2969554123</v>
      </c>
      <c r="I88" s="128">
        <v>5809236.2969554123</v>
      </c>
      <c r="J88" s="128">
        <v>36081.437524318702</v>
      </c>
      <c r="K88" s="133">
        <v>2.4834095927836497</v>
      </c>
      <c r="L88" s="113">
        <f t="shared" si="62"/>
        <v>5584.1274067634704</v>
      </c>
      <c r="M88" s="113">
        <f t="shared" si="63"/>
        <v>5726.3357788094263</v>
      </c>
      <c r="N88" s="134">
        <v>5584127.4067634707</v>
      </c>
      <c r="O88" s="134">
        <v>5726335.7788094264</v>
      </c>
      <c r="P88" s="137">
        <v>42546.944480657578</v>
      </c>
      <c r="Q88" s="125">
        <v>5.6655908941138771</v>
      </c>
      <c r="R88" s="113">
        <f t="shared" si="64"/>
        <v>5742.7158759207514</v>
      </c>
      <c r="S88" s="113">
        <f t="shared" si="65"/>
        <v>6087.6152512651151</v>
      </c>
      <c r="T88" s="128">
        <v>5742715.8759207511</v>
      </c>
      <c r="U88" s="128">
        <v>6087615.2512651151</v>
      </c>
      <c r="V88" s="131">
        <v>35594.858255624771</v>
      </c>
      <c r="W88" s="8"/>
      <c r="X88" s="8"/>
      <c r="Y88" s="8"/>
      <c r="Z88" s="8"/>
      <c r="AA88" s="123">
        <v>79.396018918164899</v>
      </c>
      <c r="AB88" s="113">
        <f t="shared" si="66"/>
        <v>2163.4724989598622</v>
      </c>
      <c r="AC88" s="113">
        <f t="shared" si="67"/>
        <v>10500.26444096876</v>
      </c>
      <c r="AD88" s="127">
        <v>2163472.4989598622</v>
      </c>
      <c r="AE88" s="127">
        <v>10500264.440968759</v>
      </c>
      <c r="AF88" s="130">
        <v>35644.294156551361</v>
      </c>
      <c r="AG88" s="12"/>
      <c r="AH88" s="12"/>
      <c r="AI88" s="12"/>
      <c r="AJ88" s="12"/>
      <c r="AK88" s="234"/>
      <c r="AL88" s="113">
        <f t="shared" si="68"/>
        <v>0</v>
      </c>
      <c r="AM88" s="113">
        <f t="shared" si="69"/>
        <v>0</v>
      </c>
      <c r="AN88" s="216"/>
      <c r="AO88" s="216"/>
      <c r="AP88" s="216"/>
      <c r="AQ88" s="10"/>
      <c r="AR88" s="10"/>
      <c r="AS88" s="10"/>
      <c r="AT88" s="10"/>
      <c r="AU88" s="125">
        <v>5.7663636711986221</v>
      </c>
      <c r="AV88" s="113">
        <f t="shared" si="70"/>
        <v>5755.6880903061347</v>
      </c>
      <c r="AW88" s="113">
        <f t="shared" si="71"/>
        <v>6107.8913162422214</v>
      </c>
      <c r="AX88" s="128">
        <v>5755688.0903061349</v>
      </c>
      <c r="AY88" s="128">
        <v>6107891.3162422217</v>
      </c>
      <c r="AZ88" s="131">
        <v>36584.7117228508</v>
      </c>
      <c r="BA88" s="61"/>
      <c r="BB88" s="63"/>
      <c r="BC88" s="63"/>
      <c r="BD88" s="63"/>
      <c r="BE88" s="66"/>
      <c r="BF88" s="113">
        <f t="shared" si="72"/>
        <v>0</v>
      </c>
      <c r="BG88" s="113">
        <f t="shared" si="73"/>
        <v>0</v>
      </c>
      <c r="BH88" s="116"/>
      <c r="BI88" s="116"/>
      <c r="BJ88" s="116"/>
      <c r="BK88" s="18">
        <f t="shared" si="57"/>
        <v>0</v>
      </c>
    </row>
    <row r="89" spans="1:63" hidden="1" x14ac:dyDescent="0.25">
      <c r="A89" s="279"/>
      <c r="B89" s="276"/>
      <c r="C89" s="274"/>
      <c r="D89" s="95">
        <v>2</v>
      </c>
      <c r="E89" s="105">
        <v>0</v>
      </c>
      <c r="F89" s="113">
        <f t="shared" si="61"/>
        <v>5898.1760288672904</v>
      </c>
      <c r="G89" s="113">
        <f t="shared" si="61"/>
        <v>5898.1760288672904</v>
      </c>
      <c r="H89" s="127">
        <v>5898176.0288672904</v>
      </c>
      <c r="I89" s="127">
        <v>5898176.0288672904</v>
      </c>
      <c r="J89" s="127">
        <v>36026.162473917007</v>
      </c>
      <c r="K89" s="135">
        <v>2.4921759084692079</v>
      </c>
      <c r="L89" s="113">
        <f t="shared" si="62"/>
        <v>5637.4311141503067</v>
      </c>
      <c r="M89" s="113">
        <f t="shared" si="63"/>
        <v>5781.5166799932267</v>
      </c>
      <c r="N89" s="136">
        <v>5637431.1141503071</v>
      </c>
      <c r="O89" s="136">
        <v>5781516.6799932271</v>
      </c>
      <c r="P89" s="138">
        <v>43560.581778526313</v>
      </c>
      <c r="Q89" s="123">
        <v>3.2366334643429751</v>
      </c>
      <c r="R89" s="113">
        <f t="shared" si="64"/>
        <v>5888.9428972006708</v>
      </c>
      <c r="S89" s="113">
        <f t="shared" si="65"/>
        <v>6085.921881428766</v>
      </c>
      <c r="T89" s="127">
        <v>5888942.897200671</v>
      </c>
      <c r="U89" s="127">
        <v>6085921.8814287661</v>
      </c>
      <c r="V89" s="130">
        <v>36729.611723423011</v>
      </c>
      <c r="W89" s="8"/>
      <c r="X89" s="8"/>
      <c r="Y89" s="8"/>
      <c r="Z89" s="8"/>
      <c r="AA89" s="125">
        <v>92.116452341411701</v>
      </c>
      <c r="AB89" s="113">
        <f t="shared" si="66"/>
        <v>2826.5549460616389</v>
      </c>
      <c r="AC89" s="113">
        <f t="shared" si="67"/>
        <v>35853.844848421839</v>
      </c>
      <c r="AD89" s="128">
        <v>2826554.9460616391</v>
      </c>
      <c r="AE89" s="128">
        <v>35853844.848421842</v>
      </c>
      <c r="AF89" s="131">
        <v>35583.396452903748</v>
      </c>
      <c r="AG89" s="12"/>
      <c r="AH89" s="12"/>
      <c r="AI89" s="12"/>
      <c r="AJ89" s="12"/>
      <c r="AK89" s="123">
        <v>99.999999588742725</v>
      </c>
      <c r="AL89" s="113">
        <f t="shared" si="68"/>
        <v>4.8653917712409222E-4</v>
      </c>
      <c r="AM89" s="113">
        <f t="shared" si="69"/>
        <v>118305.3054294485</v>
      </c>
      <c r="AN89" s="127">
        <v>0.48653917712409223</v>
      </c>
      <c r="AO89" s="127">
        <v>118305305.4294485</v>
      </c>
      <c r="AP89" s="130">
        <v>36155.794516563423</v>
      </c>
      <c r="AQ89" s="10"/>
      <c r="AR89" s="10"/>
      <c r="AS89" s="10"/>
      <c r="AT89" s="10"/>
      <c r="AU89" s="123">
        <v>0.50839710743943034</v>
      </c>
      <c r="AV89" s="113">
        <f t="shared" si="70"/>
        <v>5901.9536489133807</v>
      </c>
      <c r="AW89" s="113">
        <f t="shared" si="71"/>
        <v>5932.1123364419091</v>
      </c>
      <c r="AX89" s="127">
        <v>5901953.6489133807</v>
      </c>
      <c r="AY89" s="127">
        <v>5932112.336441909</v>
      </c>
      <c r="AZ89" s="130">
        <v>36351.066997528083</v>
      </c>
      <c r="BA89" s="62"/>
      <c r="BB89" s="64"/>
      <c r="BC89" s="64"/>
      <c r="BD89" s="64"/>
      <c r="BE89" s="135">
        <v>99.999998960168028</v>
      </c>
      <c r="BF89" s="113">
        <f t="shared" si="72"/>
        <v>5.049664631437352E-4</v>
      </c>
      <c r="BG89" s="113">
        <f t="shared" si="73"/>
        <v>48562.313828684106</v>
      </c>
      <c r="BH89" s="136">
        <v>0.50496646314373517</v>
      </c>
      <c r="BI89" s="136">
        <v>48562313.828684106</v>
      </c>
      <c r="BJ89" s="138">
        <v>35895.33718705178</v>
      </c>
      <c r="BK89" s="18">
        <f t="shared" si="57"/>
        <v>0</v>
      </c>
    </row>
    <row r="90" spans="1:63" hidden="1" x14ac:dyDescent="0.25">
      <c r="A90" s="279"/>
      <c r="B90" s="276"/>
      <c r="C90" s="274"/>
      <c r="D90" s="95">
        <v>3</v>
      </c>
      <c r="E90" s="105">
        <v>3.4781339436196408</v>
      </c>
      <c r="F90" s="113">
        <f t="shared" si="61"/>
        <v>5839.7638141488287</v>
      </c>
      <c r="G90" s="113">
        <f t="shared" si="61"/>
        <v>6050.197797396193</v>
      </c>
      <c r="H90" s="128">
        <v>5839763.8141488284</v>
      </c>
      <c r="I90" s="128">
        <v>6050197.7973961933</v>
      </c>
      <c r="J90" s="128">
        <v>36436.869562864304</v>
      </c>
      <c r="K90" s="133">
        <v>3.1699341782744854</v>
      </c>
      <c r="L90" s="113">
        <f t="shared" si="62"/>
        <v>5588.0895603682484</v>
      </c>
      <c r="M90" s="113">
        <f t="shared" si="63"/>
        <v>5771.0273280785714</v>
      </c>
      <c r="N90" s="134">
        <v>5588089.5603682483</v>
      </c>
      <c r="O90" s="134">
        <v>5771027.3280785717</v>
      </c>
      <c r="P90" s="137">
        <v>47003.975187063217</v>
      </c>
      <c r="Q90" s="125">
        <v>5.1981999519535531</v>
      </c>
      <c r="R90" s="113">
        <f t="shared" si="64"/>
        <v>5813.8222508429499</v>
      </c>
      <c r="S90" s="113">
        <f t="shared" si="65"/>
        <v>6132.6074482725544</v>
      </c>
      <c r="T90" s="128">
        <v>5813822.2508429503</v>
      </c>
      <c r="U90" s="128">
        <v>6132607.4482725542</v>
      </c>
      <c r="V90" s="131">
        <v>36610.144324302673</v>
      </c>
      <c r="W90" s="8"/>
      <c r="X90" s="8"/>
      <c r="Y90" s="8"/>
      <c r="Z90" s="8"/>
      <c r="AA90" s="123">
        <v>73.234180579109648</v>
      </c>
      <c r="AB90" s="113">
        <f t="shared" si="66"/>
        <v>1855.4957331979881</v>
      </c>
      <c r="AC90" s="113">
        <f t="shared" si="67"/>
        <v>6932.3330028513865</v>
      </c>
      <c r="AD90" s="127">
        <v>1855495.733197988</v>
      </c>
      <c r="AE90" s="127">
        <v>6932333.0028513866</v>
      </c>
      <c r="AF90" s="130">
        <v>35487.349245548248</v>
      </c>
      <c r="AG90" s="12"/>
      <c r="AH90" s="12"/>
      <c r="AI90" s="12"/>
      <c r="AJ90" s="12"/>
      <c r="AK90" s="234"/>
      <c r="AL90" s="113">
        <f t="shared" si="68"/>
        <v>0</v>
      </c>
      <c r="AM90" s="113">
        <f t="shared" si="69"/>
        <v>0</v>
      </c>
      <c r="AN90" s="216"/>
      <c r="AO90" s="216"/>
      <c r="AP90" s="216"/>
      <c r="AQ90" s="10"/>
      <c r="AR90" s="10"/>
      <c r="AS90" s="10"/>
      <c r="AT90" s="10"/>
      <c r="AU90" s="125">
        <v>3.8590384087893392</v>
      </c>
      <c r="AV90" s="113">
        <f t="shared" si="70"/>
        <v>5841.0984975751016</v>
      </c>
      <c r="AW90" s="113">
        <f t="shared" si="71"/>
        <v>6075.5565587239798</v>
      </c>
      <c r="AX90" s="128">
        <v>5841098.4975751014</v>
      </c>
      <c r="AY90" s="128">
        <v>6075556.5587239796</v>
      </c>
      <c r="AZ90" s="131">
        <v>36624.728466510773</v>
      </c>
      <c r="BA90" s="61"/>
      <c r="BB90" s="63"/>
      <c r="BC90" s="63"/>
      <c r="BD90" s="63"/>
      <c r="BE90" s="66"/>
      <c r="BF90" s="113">
        <f t="shared" si="72"/>
        <v>0</v>
      </c>
      <c r="BG90" s="113">
        <f t="shared" si="73"/>
        <v>0</v>
      </c>
      <c r="BH90" s="116"/>
      <c r="BI90" s="116"/>
      <c r="BJ90" s="116"/>
      <c r="BK90" s="18">
        <f t="shared" si="57"/>
        <v>3.1699341782744854</v>
      </c>
    </row>
    <row r="91" spans="1:63" hidden="1" x14ac:dyDescent="0.25">
      <c r="A91" s="279"/>
      <c r="B91" s="276"/>
      <c r="C91" s="274"/>
      <c r="D91" s="95">
        <v>4</v>
      </c>
      <c r="E91" s="105">
        <v>0</v>
      </c>
      <c r="F91" s="113">
        <f t="shared" si="61"/>
        <v>5680.8003766398069</v>
      </c>
      <c r="G91" s="113">
        <f t="shared" si="61"/>
        <v>5680.8003766398069</v>
      </c>
      <c r="H91" s="127">
        <v>5680800.3766398067</v>
      </c>
      <c r="I91" s="127">
        <v>5680800.3766398067</v>
      </c>
      <c r="J91" s="127">
        <v>35982.22918057441</v>
      </c>
      <c r="K91" s="135">
        <v>2.5046767017652867</v>
      </c>
      <c r="L91" s="113">
        <f t="shared" si="62"/>
        <v>5522.8579716818367</v>
      </c>
      <c r="M91" s="113">
        <f t="shared" si="63"/>
        <v>5664.7414305069915</v>
      </c>
      <c r="N91" s="136">
        <v>5522857.971681837</v>
      </c>
      <c r="O91" s="136">
        <v>5664741.4305069912</v>
      </c>
      <c r="P91" s="138">
        <v>37979.614225625992</v>
      </c>
      <c r="Q91" s="123">
        <v>0</v>
      </c>
      <c r="R91" s="113">
        <f t="shared" si="64"/>
        <v>5675.3010753849858</v>
      </c>
      <c r="S91" s="113">
        <f t="shared" si="65"/>
        <v>5675.3010753849858</v>
      </c>
      <c r="T91" s="127">
        <v>5675301.0753849857</v>
      </c>
      <c r="U91" s="127">
        <v>5675301.0753849857</v>
      </c>
      <c r="V91" s="130">
        <v>35704.447073936462</v>
      </c>
      <c r="W91" s="8"/>
      <c r="X91" s="8"/>
      <c r="Y91" s="8"/>
      <c r="Z91" s="8"/>
      <c r="AA91" s="125">
        <v>80.585432420652978</v>
      </c>
      <c r="AB91" s="113">
        <f t="shared" si="66"/>
        <v>2523.598988152884</v>
      </c>
      <c r="AC91" s="113">
        <f t="shared" si="67"/>
        <v>12998.481567199349</v>
      </c>
      <c r="AD91" s="128">
        <v>2523598.9881528839</v>
      </c>
      <c r="AE91" s="128">
        <v>12998481.567199349</v>
      </c>
      <c r="AF91" s="131">
        <v>35375.360926389701</v>
      </c>
      <c r="AG91" s="12"/>
      <c r="AH91" s="12"/>
      <c r="AI91" s="12"/>
      <c r="AJ91" s="12"/>
      <c r="AK91" s="125">
        <v>99.999998916505405</v>
      </c>
      <c r="AL91" s="113">
        <f t="shared" si="68"/>
        <v>5.0624938424219336E-4</v>
      </c>
      <c r="AM91" s="113">
        <f t="shared" si="69"/>
        <v>46723.757376482179</v>
      </c>
      <c r="AN91" s="128">
        <v>0.50624938424219335</v>
      </c>
      <c r="AO91" s="128">
        <v>46723757.376482181</v>
      </c>
      <c r="AP91" s="131">
        <v>36121.205031871803</v>
      </c>
      <c r="AQ91" s="10"/>
      <c r="AR91" s="10"/>
      <c r="AS91" s="10"/>
      <c r="AT91" s="10"/>
      <c r="AU91" s="123">
        <v>4.4466477694173561</v>
      </c>
      <c r="AV91" s="113">
        <f t="shared" si="70"/>
        <v>5781.5802552916412</v>
      </c>
      <c r="AW91" s="113">
        <f t="shared" si="71"/>
        <v>6050.6304805925984</v>
      </c>
      <c r="AX91" s="127">
        <v>5781580.2552916408</v>
      </c>
      <c r="AY91" s="127">
        <v>6050630.4805925982</v>
      </c>
      <c r="AZ91" s="130">
        <v>36783.939485788338</v>
      </c>
      <c r="BA91" s="62"/>
      <c r="BB91" s="64"/>
      <c r="BC91" s="64"/>
      <c r="BD91" s="64"/>
      <c r="BE91" s="133">
        <v>99.999999067041784</v>
      </c>
      <c r="BF91" s="113">
        <f t="shared" si="72"/>
        <v>5.1688936160877957E-4</v>
      </c>
      <c r="BG91" s="113">
        <f t="shared" si="73"/>
        <v>55403.270493872609</v>
      </c>
      <c r="BH91" s="134">
        <v>0.51688936160877952</v>
      </c>
      <c r="BI91" s="134">
        <v>55403270.493872613</v>
      </c>
      <c r="BJ91" s="137">
        <v>35798.30601978302</v>
      </c>
      <c r="BK91" s="18">
        <f t="shared" si="57"/>
        <v>0</v>
      </c>
    </row>
    <row r="92" spans="1:63" hidden="1" x14ac:dyDescent="0.25">
      <c r="A92" s="279"/>
      <c r="B92" s="276"/>
      <c r="C92" s="274"/>
      <c r="D92" s="95">
        <v>5</v>
      </c>
      <c r="E92" s="105">
        <v>3.8571725476556713</v>
      </c>
      <c r="F92" s="113">
        <f t="shared" si="61"/>
        <v>5921.6060547820944</v>
      </c>
      <c r="G92" s="113">
        <f t="shared" si="61"/>
        <v>6159.1761046525189</v>
      </c>
      <c r="H92" s="128">
        <v>5921606.0547820944</v>
      </c>
      <c r="I92" s="128">
        <v>6159176.1046525193</v>
      </c>
      <c r="J92" s="128">
        <v>35825.110649108887</v>
      </c>
      <c r="K92" s="133">
        <v>5.2872324202745808</v>
      </c>
      <c r="L92" s="113">
        <f t="shared" si="62"/>
        <v>5422.2388747704772</v>
      </c>
      <c r="M92" s="113">
        <f t="shared" si="63"/>
        <v>5724.9291867712063</v>
      </c>
      <c r="N92" s="134">
        <v>5422238.8747704774</v>
      </c>
      <c r="O92" s="134">
        <v>5724929.1867712066</v>
      </c>
      <c r="P92" s="137">
        <v>39628.921739816673</v>
      </c>
      <c r="Q92" s="125">
        <v>4.9039745618019364</v>
      </c>
      <c r="R92" s="113">
        <f t="shared" si="64"/>
        <v>5910.4814494295651</v>
      </c>
      <c r="S92" s="113">
        <f t="shared" si="65"/>
        <v>6215.2770551601307</v>
      </c>
      <c r="T92" s="128">
        <v>5910481.4494295651</v>
      </c>
      <c r="U92" s="128">
        <v>6215277.0551601304</v>
      </c>
      <c r="V92" s="131">
        <v>35677.524964809418</v>
      </c>
      <c r="W92" s="8"/>
      <c r="X92" s="8"/>
      <c r="Y92" s="8"/>
      <c r="Z92" s="8"/>
      <c r="AA92" s="123">
        <v>83.483415512780752</v>
      </c>
      <c r="AB92" s="113">
        <f t="shared" si="66"/>
        <v>2048.0552657169242</v>
      </c>
      <c r="AC92" s="113">
        <f t="shared" si="67"/>
        <v>12399.992669802499</v>
      </c>
      <c r="AD92" s="127">
        <v>2048055.2657169241</v>
      </c>
      <c r="AE92" s="127">
        <v>12399992.6698025</v>
      </c>
      <c r="AF92" s="130">
        <v>35112.124218463898</v>
      </c>
      <c r="AG92" s="12"/>
      <c r="AH92" s="12"/>
      <c r="AI92" s="12"/>
      <c r="AJ92" s="12"/>
      <c r="AK92" s="123">
        <v>99.999999438229253</v>
      </c>
      <c r="AL92" s="113">
        <f t="shared" si="68"/>
        <v>5.0963857864219511E-4</v>
      </c>
      <c r="AM92" s="113">
        <f t="shared" si="69"/>
        <v>90720.029028792676</v>
      </c>
      <c r="AN92" s="127">
        <v>0.50963857864219508</v>
      </c>
      <c r="AO92" s="127">
        <v>90720029.028792679</v>
      </c>
      <c r="AP92" s="130">
        <v>36423.566953182213</v>
      </c>
      <c r="AQ92" s="10"/>
      <c r="AR92" s="10"/>
      <c r="AS92" s="10"/>
      <c r="AT92" s="10"/>
      <c r="AU92" s="125">
        <v>5.0920414820395408</v>
      </c>
      <c r="AV92" s="113">
        <f t="shared" si="70"/>
        <v>5916.5440815722122</v>
      </c>
      <c r="AW92" s="113">
        <f t="shared" si="71"/>
        <v>6233.9809790056343</v>
      </c>
      <c r="AX92" s="128">
        <v>5916544.0815722123</v>
      </c>
      <c r="AY92" s="128">
        <v>6233980.9790056339</v>
      </c>
      <c r="AZ92" s="131">
        <v>35939.332010984421</v>
      </c>
      <c r="BA92" s="61"/>
      <c r="BB92" s="63"/>
      <c r="BC92" s="63"/>
      <c r="BD92" s="63"/>
      <c r="BE92" s="135">
        <v>99.999996205662342</v>
      </c>
      <c r="BF92" s="113">
        <f t="shared" si="72"/>
        <v>5.1424728280035975E-4</v>
      </c>
      <c r="BG92" s="113">
        <f t="shared" si="73"/>
        <v>13553.01847874482</v>
      </c>
      <c r="BH92" s="136">
        <v>0.5142472828003597</v>
      </c>
      <c r="BI92" s="136">
        <v>13553018.47874482</v>
      </c>
      <c r="BJ92" s="138">
        <v>35844.758421421036</v>
      </c>
      <c r="BK92" s="18">
        <f t="shared" si="57"/>
        <v>3.8571725476556713</v>
      </c>
    </row>
    <row r="93" spans="1:63" x14ac:dyDescent="0.25">
      <c r="A93" s="279"/>
      <c r="B93" s="276"/>
      <c r="C93" s="275"/>
      <c r="D93" s="95" t="s">
        <v>23</v>
      </c>
      <c r="E93" s="106">
        <f t="shared" ref="E93" si="83">IFERROR(AVERAGE(E88:E92),"")</f>
        <v>1.4670612982550624</v>
      </c>
      <c r="F93" s="113">
        <f t="shared" si="61"/>
        <v>5829.916514278686</v>
      </c>
      <c r="G93" s="113">
        <f t="shared" si="61"/>
        <v>5919.517320902245</v>
      </c>
      <c r="H93" s="113">
        <f t="shared" ref="H93:BD93" si="84">IFERROR(AVERAGE(H88:H92),"")</f>
        <v>5829916.5142786857</v>
      </c>
      <c r="I93" s="113">
        <f t="shared" si="84"/>
        <v>5919517.3209022451</v>
      </c>
      <c r="J93" s="113">
        <f t="shared" si="84"/>
        <v>36070.361878156662</v>
      </c>
      <c r="K93" s="106">
        <f t="shared" si="84"/>
        <v>3.1874857603134421</v>
      </c>
      <c r="L93" s="113">
        <f t="shared" si="62"/>
        <v>5550.9489855468682</v>
      </c>
      <c r="M93" s="113">
        <f t="shared" si="63"/>
        <v>5733.7100808318837</v>
      </c>
      <c r="N93" s="113">
        <f t="shared" si="84"/>
        <v>5550948.9855468683</v>
      </c>
      <c r="O93" s="113">
        <f t="shared" si="84"/>
        <v>5733710.0808318835</v>
      </c>
      <c r="P93" s="113">
        <f t="shared" si="84"/>
        <v>42144.007482337955</v>
      </c>
      <c r="Q93" s="106">
        <f t="shared" si="84"/>
        <v>3.8008797744424685</v>
      </c>
      <c r="R93" s="113">
        <f t="shared" si="64"/>
        <v>5806.2527097557841</v>
      </c>
      <c r="S93" s="113">
        <f t="shared" si="65"/>
        <v>6039.3445423023104</v>
      </c>
      <c r="T93" s="113">
        <f t="shared" si="84"/>
        <v>5806252.7097557839</v>
      </c>
      <c r="U93" s="113">
        <f t="shared" si="84"/>
        <v>6039344.5423023105</v>
      </c>
      <c r="V93" s="113">
        <f t="shared" si="84"/>
        <v>36063.317268419269</v>
      </c>
      <c r="W93" s="82" t="str">
        <f t="shared" si="84"/>
        <v/>
      </c>
      <c r="X93" s="82" t="str">
        <f t="shared" si="84"/>
        <v/>
      </c>
      <c r="Y93" s="82" t="str">
        <f t="shared" si="84"/>
        <v/>
      </c>
      <c r="Z93" s="82" t="str">
        <f t="shared" si="84"/>
        <v/>
      </c>
      <c r="AA93" s="106">
        <f t="shared" si="84"/>
        <v>81.763099954424007</v>
      </c>
      <c r="AB93" s="113">
        <f t="shared" si="66"/>
        <v>2283.4354864178595</v>
      </c>
      <c r="AC93" s="113">
        <f t="shared" si="67"/>
        <v>15736.983305848767</v>
      </c>
      <c r="AD93" s="113">
        <f t="shared" si="84"/>
        <v>2283435.4864178593</v>
      </c>
      <c r="AE93" s="113">
        <f t="shared" si="84"/>
        <v>15736983.305848768</v>
      </c>
      <c r="AF93" s="113">
        <f t="shared" si="84"/>
        <v>35440.504999971388</v>
      </c>
      <c r="AG93" s="82" t="str">
        <f t="shared" si="84"/>
        <v/>
      </c>
      <c r="AH93" s="82" t="str">
        <f t="shared" si="84"/>
        <v/>
      </c>
      <c r="AI93" s="82" t="str">
        <f t="shared" si="84"/>
        <v/>
      </c>
      <c r="AJ93" s="82" t="str">
        <f t="shared" si="84"/>
        <v/>
      </c>
      <c r="AK93" s="106">
        <f t="shared" si="84"/>
        <v>99.99999931449247</v>
      </c>
      <c r="AL93" s="113">
        <f t="shared" si="68"/>
        <v>5.0080904666949353E-4</v>
      </c>
      <c r="AM93" s="113">
        <f t="shared" si="69"/>
        <v>85249.697278241118</v>
      </c>
      <c r="AN93" s="113">
        <f t="shared" si="84"/>
        <v>0.50080904666949355</v>
      </c>
      <c r="AO93" s="113">
        <f t="shared" si="84"/>
        <v>85249697.278241113</v>
      </c>
      <c r="AP93" s="113">
        <f t="shared" si="84"/>
        <v>36233.522167205811</v>
      </c>
      <c r="AQ93" s="82" t="str">
        <f t="shared" si="84"/>
        <v/>
      </c>
      <c r="AR93" s="82" t="str">
        <f t="shared" si="84"/>
        <v/>
      </c>
      <c r="AS93" s="82" t="str">
        <f t="shared" si="84"/>
        <v/>
      </c>
      <c r="AT93" s="82" t="str">
        <f t="shared" si="84"/>
        <v/>
      </c>
      <c r="AU93" s="106">
        <f t="shared" si="84"/>
        <v>3.934497687776858</v>
      </c>
      <c r="AV93" s="113">
        <f t="shared" si="70"/>
        <v>5839.3729147316944</v>
      </c>
      <c r="AW93" s="113">
        <f t="shared" si="71"/>
        <v>6080.0343342012675</v>
      </c>
      <c r="AX93" s="113">
        <f t="shared" si="84"/>
        <v>5839372.9147316944</v>
      </c>
      <c r="AY93" s="113">
        <f t="shared" si="84"/>
        <v>6080034.3342012679</v>
      </c>
      <c r="AZ93" s="113">
        <f t="shared" si="84"/>
        <v>36456.755736732484</v>
      </c>
      <c r="BA93" s="82" t="str">
        <f t="shared" si="84"/>
        <v/>
      </c>
      <c r="BB93" s="82" t="str">
        <f t="shared" si="84"/>
        <v/>
      </c>
      <c r="BC93" s="82" t="str">
        <f t="shared" si="84"/>
        <v/>
      </c>
      <c r="BD93" s="82" t="str">
        <f t="shared" si="84"/>
        <v/>
      </c>
      <c r="BE93" s="106">
        <f t="shared" ref="BE93:BJ93" si="85">IFERROR(AVERAGE(BE88:BE92),"")</f>
        <v>99.999998077624056</v>
      </c>
      <c r="BF93" s="113">
        <f t="shared" si="72"/>
        <v>5.1203436918429151E-4</v>
      </c>
      <c r="BG93" s="113">
        <f t="shared" si="73"/>
        <v>39172.867600433849</v>
      </c>
      <c r="BH93" s="113">
        <f t="shared" si="85"/>
        <v>0.51203436918429146</v>
      </c>
      <c r="BI93" s="113">
        <f t="shared" si="85"/>
        <v>39172867.600433849</v>
      </c>
      <c r="BJ93" s="113">
        <f t="shared" si="85"/>
        <v>35846.133876085274</v>
      </c>
      <c r="BK93" s="18">
        <f t="shared" si="57"/>
        <v>1.4670612982550624</v>
      </c>
    </row>
    <row r="94" spans="1:63" hidden="1" x14ac:dyDescent="0.25">
      <c r="A94" s="279"/>
      <c r="B94" s="276"/>
      <c r="C94" s="276">
        <v>20</v>
      </c>
      <c r="D94" s="92">
        <v>1</v>
      </c>
      <c r="E94" s="105">
        <v>0</v>
      </c>
      <c r="F94" s="113">
        <f t="shared" si="61"/>
        <v>12333.72288645136</v>
      </c>
      <c r="G94" s="113">
        <f t="shared" si="61"/>
        <v>12333.72288645136</v>
      </c>
      <c r="H94" s="127">
        <v>12333722.88645136</v>
      </c>
      <c r="I94" s="127">
        <v>12333722.88645136</v>
      </c>
      <c r="J94" s="127">
        <v>36601.137075901039</v>
      </c>
      <c r="K94" s="153"/>
      <c r="L94" s="113">
        <f t="shared" si="62"/>
        <v>0</v>
      </c>
      <c r="M94" s="113">
        <f t="shared" si="63"/>
        <v>0</v>
      </c>
      <c r="N94" s="26"/>
      <c r="O94" s="26"/>
      <c r="P94" s="26"/>
      <c r="Q94" s="123">
        <v>0</v>
      </c>
      <c r="R94" s="113">
        <f t="shared" si="64"/>
        <v>12863.385939347851</v>
      </c>
      <c r="S94" s="113">
        <f t="shared" si="65"/>
        <v>12863.385939347851</v>
      </c>
      <c r="T94" s="127">
        <v>12863385.93934785</v>
      </c>
      <c r="U94" s="127">
        <v>12863385.93934785</v>
      </c>
      <c r="V94" s="130">
        <v>35222.232072591782</v>
      </c>
      <c r="W94" s="8"/>
      <c r="X94" s="8"/>
      <c r="Y94" s="8"/>
      <c r="Z94" s="8"/>
      <c r="AA94" s="125">
        <v>88.15135333927293</v>
      </c>
      <c r="AB94" s="113">
        <f t="shared" si="66"/>
        <v>2403.3283513112888</v>
      </c>
      <c r="AC94" s="113">
        <f t="shared" si="67"/>
        <v>20283.568411886561</v>
      </c>
      <c r="AD94" s="128">
        <v>2403328.3513112888</v>
      </c>
      <c r="AE94" s="128">
        <v>20283568.411886562</v>
      </c>
      <c r="AF94" s="131">
        <v>35601.915204048157</v>
      </c>
      <c r="AG94" s="12"/>
      <c r="AH94" s="12"/>
      <c r="AI94" s="12"/>
      <c r="AJ94" s="12"/>
      <c r="AK94" s="234"/>
      <c r="AL94" s="113">
        <f t="shared" si="68"/>
        <v>0</v>
      </c>
      <c r="AM94" s="113">
        <f t="shared" si="69"/>
        <v>0</v>
      </c>
      <c r="AN94" s="216"/>
      <c r="AO94" s="216"/>
      <c r="AP94" s="216"/>
      <c r="AQ94" s="10"/>
      <c r="AR94" s="10"/>
      <c r="AS94" s="10"/>
      <c r="AT94" s="10"/>
      <c r="AU94" s="123">
        <v>0</v>
      </c>
      <c r="AV94" s="113">
        <f t="shared" si="70"/>
        <v>12765.881709509309</v>
      </c>
      <c r="AW94" s="113">
        <f t="shared" si="71"/>
        <v>12765.881709509309</v>
      </c>
      <c r="AX94" s="127">
        <v>12765881.709509309</v>
      </c>
      <c r="AY94" s="127">
        <v>12765881.709509309</v>
      </c>
      <c r="AZ94" s="130">
        <v>36706.965842247009</v>
      </c>
      <c r="BA94" s="62"/>
      <c r="BB94" s="64"/>
      <c r="BC94" s="64"/>
      <c r="BD94" s="64"/>
      <c r="BE94" s="67"/>
      <c r="BF94" s="113">
        <f t="shared" si="72"/>
        <v>0</v>
      </c>
      <c r="BG94" s="113">
        <f t="shared" si="73"/>
        <v>0</v>
      </c>
      <c r="BH94" s="115"/>
      <c r="BI94" s="115"/>
      <c r="BJ94" s="115"/>
      <c r="BK94" s="18">
        <f t="shared" si="57"/>
        <v>0</v>
      </c>
    </row>
    <row r="95" spans="1:63" hidden="1" x14ac:dyDescent="0.25">
      <c r="A95" s="279"/>
      <c r="B95" s="276"/>
      <c r="C95" s="276"/>
      <c r="D95" s="92">
        <v>2</v>
      </c>
      <c r="E95" s="105">
        <v>0</v>
      </c>
      <c r="F95" s="113">
        <f t="shared" si="61"/>
        <v>12099.70826491152</v>
      </c>
      <c r="G95" s="113">
        <f t="shared" si="61"/>
        <v>12099.70826491152</v>
      </c>
      <c r="H95" s="128">
        <v>12099708.264911519</v>
      </c>
      <c r="I95" s="128">
        <v>12099708.264911519</v>
      </c>
      <c r="J95" s="128">
        <v>36595.780433416367</v>
      </c>
      <c r="K95" s="135">
        <v>0</v>
      </c>
      <c r="L95" s="113">
        <f t="shared" si="62"/>
        <v>12057.988836603859</v>
      </c>
      <c r="M95" s="113">
        <f t="shared" si="63"/>
        <v>12057.988836603859</v>
      </c>
      <c r="N95" s="136">
        <v>12057988.836603859</v>
      </c>
      <c r="O95" s="136">
        <v>12057988.836603859</v>
      </c>
      <c r="P95" s="138">
        <v>39722.57604265213</v>
      </c>
      <c r="Q95" s="125">
        <v>0</v>
      </c>
      <c r="R95" s="113">
        <f t="shared" si="64"/>
        <v>12499.496849418489</v>
      </c>
      <c r="S95" s="113">
        <f t="shared" si="65"/>
        <v>12499.496849418489</v>
      </c>
      <c r="T95" s="128">
        <v>12499496.849418489</v>
      </c>
      <c r="U95" s="128">
        <v>12499496.849418489</v>
      </c>
      <c r="V95" s="131">
        <v>36720.330813407898</v>
      </c>
      <c r="W95" s="8"/>
      <c r="X95" s="8"/>
      <c r="Y95" s="8"/>
      <c r="Z95" s="8"/>
      <c r="AA95" s="135">
        <v>84.21502869186979</v>
      </c>
      <c r="AB95" s="113">
        <f t="shared" si="66"/>
        <v>3434.741839315544</v>
      </c>
      <c r="AC95" s="113">
        <f t="shared" si="67"/>
        <v>21759.569734196761</v>
      </c>
      <c r="AD95" s="136">
        <v>3434741.8393155439</v>
      </c>
      <c r="AE95" s="136">
        <v>21759569.73419676</v>
      </c>
      <c r="AF95" s="138">
        <v>36146.923528194427</v>
      </c>
      <c r="AG95" s="12"/>
      <c r="AH95" s="12"/>
      <c r="AI95" s="12"/>
      <c r="AJ95" s="12"/>
      <c r="AK95" s="234"/>
      <c r="AL95" s="113">
        <f t="shared" si="68"/>
        <v>0</v>
      </c>
      <c r="AM95" s="113">
        <f t="shared" si="69"/>
        <v>0</v>
      </c>
      <c r="AN95" s="216"/>
      <c r="AO95" s="216"/>
      <c r="AP95" s="216"/>
      <c r="AQ95" s="10"/>
      <c r="AR95" s="10"/>
      <c r="AS95" s="10"/>
      <c r="AT95" s="10"/>
      <c r="AU95" s="125">
        <v>0</v>
      </c>
      <c r="AV95" s="113">
        <f t="shared" si="70"/>
        <v>12520.101188447559</v>
      </c>
      <c r="AW95" s="113">
        <f t="shared" si="71"/>
        <v>12520.101188447559</v>
      </c>
      <c r="AX95" s="128">
        <v>12520101.188447559</v>
      </c>
      <c r="AY95" s="128">
        <v>12520101.188447559</v>
      </c>
      <c r="AZ95" s="131">
        <v>36623.887228727341</v>
      </c>
      <c r="BA95" s="61"/>
      <c r="BB95" s="63"/>
      <c r="BC95" s="63"/>
      <c r="BD95" s="63"/>
      <c r="BE95" s="66"/>
      <c r="BF95" s="113">
        <f t="shared" si="72"/>
        <v>0</v>
      </c>
      <c r="BG95" s="113">
        <f t="shared" si="73"/>
        <v>0</v>
      </c>
      <c r="BH95" s="116"/>
      <c r="BI95" s="116"/>
      <c r="BJ95" s="116"/>
      <c r="BK95" s="18">
        <f t="shared" si="57"/>
        <v>0</v>
      </c>
    </row>
    <row r="96" spans="1:63" hidden="1" x14ac:dyDescent="0.25">
      <c r="A96" s="279"/>
      <c r="B96" s="276"/>
      <c r="C96" s="276"/>
      <c r="D96" s="92">
        <v>3</v>
      </c>
      <c r="E96" s="105">
        <v>0</v>
      </c>
      <c r="F96" s="113">
        <f t="shared" si="61"/>
        <v>12012.26464720735</v>
      </c>
      <c r="G96" s="113">
        <f t="shared" si="61"/>
        <v>12012.26464720735</v>
      </c>
      <c r="H96" s="127">
        <v>12012264.64720735</v>
      </c>
      <c r="I96" s="127">
        <v>12012264.64720735</v>
      </c>
      <c r="J96" s="127">
        <v>36061.176800727852</v>
      </c>
      <c r="K96" s="133"/>
      <c r="L96" s="113">
        <f t="shared" si="62"/>
        <v>0</v>
      </c>
      <c r="M96" s="113">
        <f t="shared" si="63"/>
        <v>0</v>
      </c>
      <c r="N96" s="134"/>
      <c r="O96" s="134"/>
      <c r="P96" s="137"/>
      <c r="Q96" s="123">
        <v>0</v>
      </c>
      <c r="R96" s="113">
        <f t="shared" si="64"/>
        <v>13231.17821485115</v>
      </c>
      <c r="S96" s="113">
        <f t="shared" si="65"/>
        <v>13231.17821485115</v>
      </c>
      <c r="T96" s="127">
        <v>13231178.21485115</v>
      </c>
      <c r="U96" s="127">
        <v>13231178.21485115</v>
      </c>
      <c r="V96" s="130">
        <v>35289.845748901367</v>
      </c>
      <c r="W96" s="8"/>
      <c r="X96" s="8"/>
      <c r="Y96" s="8"/>
      <c r="Z96" s="8"/>
      <c r="AA96" s="123">
        <v>78.195352416751476</v>
      </c>
      <c r="AB96" s="113">
        <f t="shared" si="66"/>
        <v>5083.6606266427671</v>
      </c>
      <c r="AC96" s="113">
        <f t="shared" si="67"/>
        <v>23314.573680834463</v>
      </c>
      <c r="AD96" s="127">
        <v>5083660.6266427673</v>
      </c>
      <c r="AE96" s="127">
        <v>23314573.680834461</v>
      </c>
      <c r="AF96" s="130">
        <v>35529.073260545731</v>
      </c>
      <c r="AG96" s="12"/>
      <c r="AH96" s="12"/>
      <c r="AI96" s="12"/>
      <c r="AJ96" s="12"/>
      <c r="AK96" s="234"/>
      <c r="AL96" s="113">
        <f t="shared" si="68"/>
        <v>0</v>
      </c>
      <c r="AM96" s="113">
        <f t="shared" si="69"/>
        <v>0</v>
      </c>
      <c r="AN96" s="216"/>
      <c r="AO96" s="216"/>
      <c r="AP96" s="216"/>
      <c r="AQ96" s="10"/>
      <c r="AR96" s="10"/>
      <c r="AS96" s="10"/>
      <c r="AT96" s="10"/>
      <c r="AU96" s="123">
        <v>0</v>
      </c>
      <c r="AV96" s="113">
        <f t="shared" si="70"/>
        <v>11961.888457976891</v>
      </c>
      <c r="AW96" s="113">
        <f t="shared" si="71"/>
        <v>11961.888457976891</v>
      </c>
      <c r="AX96" s="127">
        <v>11961888.457976891</v>
      </c>
      <c r="AY96" s="127">
        <v>11961888.457976891</v>
      </c>
      <c r="AZ96" s="130">
        <v>36086.257031440742</v>
      </c>
      <c r="BA96" s="62"/>
      <c r="BB96" s="64"/>
      <c r="BC96" s="64"/>
      <c r="BD96" s="64"/>
      <c r="BE96" s="67"/>
      <c r="BF96" s="113">
        <f t="shared" si="72"/>
        <v>0</v>
      </c>
      <c r="BG96" s="113">
        <f t="shared" si="73"/>
        <v>0</v>
      </c>
      <c r="BH96" s="115"/>
      <c r="BI96" s="115"/>
      <c r="BJ96" s="115"/>
      <c r="BK96" s="18">
        <f t="shared" si="57"/>
        <v>0</v>
      </c>
    </row>
    <row r="97" spans="1:63" hidden="1" x14ac:dyDescent="0.25">
      <c r="A97" s="279"/>
      <c r="B97" s="276"/>
      <c r="C97" s="276"/>
      <c r="D97" s="92">
        <v>4</v>
      </c>
      <c r="E97" s="105">
        <v>0</v>
      </c>
      <c r="F97" s="113">
        <f t="shared" si="61"/>
        <v>12028.409294545179</v>
      </c>
      <c r="G97" s="113">
        <f t="shared" si="61"/>
        <v>12028.409294545179</v>
      </c>
      <c r="H97" s="128">
        <v>12028409.294545179</v>
      </c>
      <c r="I97" s="128">
        <v>12028409.294545179</v>
      </c>
      <c r="J97" s="128">
        <v>36090.366392374039</v>
      </c>
      <c r="K97" s="133">
        <v>0</v>
      </c>
      <c r="L97" s="113">
        <f t="shared" si="62"/>
        <v>11902.41709031426</v>
      </c>
      <c r="M97" s="113">
        <f t="shared" si="63"/>
        <v>11902.41709031426</v>
      </c>
      <c r="N97" s="134">
        <v>11902417.09031426</v>
      </c>
      <c r="O97" s="134">
        <v>11902417.09031426</v>
      </c>
      <c r="P97" s="137">
        <v>39446.561565876</v>
      </c>
      <c r="Q97" s="125">
        <v>0</v>
      </c>
      <c r="R97" s="113">
        <f t="shared" si="64"/>
        <v>12595.217656115999</v>
      </c>
      <c r="S97" s="113">
        <f t="shared" si="65"/>
        <v>12595.217656115999</v>
      </c>
      <c r="T97" s="128">
        <v>12595217.656115999</v>
      </c>
      <c r="U97" s="128">
        <v>12595217.656115999</v>
      </c>
      <c r="V97" s="131">
        <v>35392.206991910927</v>
      </c>
      <c r="W97" s="8"/>
      <c r="X97" s="8"/>
      <c r="Y97" s="8"/>
      <c r="Z97" s="8"/>
      <c r="AA97" s="125">
        <v>72.849058149807149</v>
      </c>
      <c r="AB97" s="113">
        <f t="shared" si="66"/>
        <v>4270.9496915832851</v>
      </c>
      <c r="AC97" s="113">
        <f t="shared" si="67"/>
        <v>15730.392393562401</v>
      </c>
      <c r="AD97" s="128">
        <v>4270949.6915832851</v>
      </c>
      <c r="AE97" s="128">
        <v>15730392.393562401</v>
      </c>
      <c r="AF97" s="131">
        <v>36133.765240430832</v>
      </c>
      <c r="AG97" s="12"/>
      <c r="AH97" s="12"/>
      <c r="AI97" s="12"/>
      <c r="AJ97" s="12"/>
      <c r="AK97" s="234"/>
      <c r="AL97" s="113">
        <f t="shared" si="68"/>
        <v>0</v>
      </c>
      <c r="AM97" s="113">
        <f t="shared" si="69"/>
        <v>0</v>
      </c>
      <c r="AN97" s="216"/>
      <c r="AO97" s="216"/>
      <c r="AP97" s="216"/>
      <c r="AQ97" s="10"/>
      <c r="AR97" s="10"/>
      <c r="AS97" s="10"/>
      <c r="AT97" s="10"/>
      <c r="AU97" s="125">
        <v>0</v>
      </c>
      <c r="AV97" s="113">
        <f t="shared" si="70"/>
        <v>11908.54465993449</v>
      </c>
      <c r="AW97" s="113">
        <f t="shared" si="71"/>
        <v>11908.54465993449</v>
      </c>
      <c r="AX97" s="128">
        <v>11908544.659934491</v>
      </c>
      <c r="AY97" s="128">
        <v>11908544.659934491</v>
      </c>
      <c r="AZ97" s="131">
        <v>36213.062674999237</v>
      </c>
      <c r="BA97" s="61"/>
      <c r="BB97" s="63"/>
      <c r="BC97" s="63"/>
      <c r="BD97" s="63"/>
      <c r="BE97" s="66"/>
      <c r="BF97" s="113">
        <f t="shared" si="72"/>
        <v>0</v>
      </c>
      <c r="BG97" s="113">
        <f t="shared" si="73"/>
        <v>0</v>
      </c>
      <c r="BH97" s="116"/>
      <c r="BI97" s="116"/>
      <c r="BJ97" s="116"/>
      <c r="BK97" s="18">
        <f t="shared" si="57"/>
        <v>0</v>
      </c>
    </row>
    <row r="98" spans="1:63" hidden="1" x14ac:dyDescent="0.25">
      <c r="A98" s="279"/>
      <c r="B98" s="276"/>
      <c r="C98" s="276"/>
      <c r="D98" s="92">
        <v>5</v>
      </c>
      <c r="E98" s="105">
        <v>0</v>
      </c>
      <c r="F98" s="113">
        <f t="shared" si="61"/>
        <v>12287.19436595562</v>
      </c>
      <c r="G98" s="113">
        <f t="shared" si="61"/>
        <v>12287.19436595562</v>
      </c>
      <c r="H98" s="127">
        <v>12287194.365955619</v>
      </c>
      <c r="I98" s="127">
        <v>12287194.365955619</v>
      </c>
      <c r="J98" s="127">
        <v>36182.045146942139</v>
      </c>
      <c r="K98" s="153"/>
      <c r="L98" s="113">
        <f t="shared" si="62"/>
        <v>0</v>
      </c>
      <c r="M98" s="113">
        <f t="shared" si="63"/>
        <v>0</v>
      </c>
      <c r="N98" s="26"/>
      <c r="O98" s="26"/>
      <c r="P98" s="26"/>
      <c r="Q98" s="123">
        <v>0</v>
      </c>
      <c r="R98" s="113">
        <f t="shared" si="64"/>
        <v>13042.569675752349</v>
      </c>
      <c r="S98" s="113">
        <f t="shared" si="65"/>
        <v>13042.569675752349</v>
      </c>
      <c r="T98" s="127">
        <v>13042569.675752349</v>
      </c>
      <c r="U98" s="127">
        <v>13042569.675752349</v>
      </c>
      <c r="V98" s="130">
        <v>36145.024502277367</v>
      </c>
      <c r="W98" s="8"/>
      <c r="X98" s="8"/>
      <c r="Y98" s="8"/>
      <c r="Z98" s="8"/>
      <c r="AA98" s="123">
        <v>88.80672406412377</v>
      </c>
      <c r="AB98" s="113">
        <f t="shared" si="66"/>
        <v>2469.0745680731261</v>
      </c>
      <c r="AC98" s="113">
        <f t="shared" si="67"/>
        <v>22058.55177892428</v>
      </c>
      <c r="AD98" s="127">
        <v>2469074.568073126</v>
      </c>
      <c r="AE98" s="127">
        <v>22058551.778924279</v>
      </c>
      <c r="AF98" s="130">
        <v>35435.967141389847</v>
      </c>
      <c r="AG98" s="12"/>
      <c r="AH98" s="12"/>
      <c r="AI98" s="12"/>
      <c r="AJ98" s="12"/>
      <c r="AK98" s="234"/>
      <c r="AL98" s="113">
        <f t="shared" si="68"/>
        <v>0</v>
      </c>
      <c r="AM98" s="113">
        <f t="shared" si="69"/>
        <v>0</v>
      </c>
      <c r="AN98" s="216"/>
      <c r="AO98" s="216"/>
      <c r="AP98" s="216"/>
      <c r="AQ98" s="10"/>
      <c r="AR98" s="10"/>
      <c r="AS98" s="10"/>
      <c r="AT98" s="10"/>
      <c r="AU98" s="123">
        <v>0</v>
      </c>
      <c r="AV98" s="113">
        <f t="shared" si="70"/>
        <v>11965.83795317514</v>
      </c>
      <c r="AW98" s="113">
        <f t="shared" si="71"/>
        <v>11965.83795317514</v>
      </c>
      <c r="AX98" s="127">
        <v>11965837.953175141</v>
      </c>
      <c r="AY98" s="127">
        <v>11965837.953175141</v>
      </c>
      <c r="AZ98" s="130">
        <v>37228.611075878151</v>
      </c>
      <c r="BA98" s="62"/>
      <c r="BB98" s="64"/>
      <c r="BC98" s="64"/>
      <c r="BD98" s="64"/>
      <c r="BE98" s="67"/>
      <c r="BF98" s="113">
        <f t="shared" si="72"/>
        <v>0</v>
      </c>
      <c r="BG98" s="113">
        <f t="shared" si="73"/>
        <v>0</v>
      </c>
      <c r="BH98" s="115"/>
      <c r="BI98" s="115"/>
      <c r="BJ98" s="115"/>
      <c r="BK98" s="18">
        <f t="shared" si="57"/>
        <v>0</v>
      </c>
    </row>
    <row r="99" spans="1:63" x14ac:dyDescent="0.25">
      <c r="A99" s="280"/>
      <c r="B99" s="276"/>
      <c r="C99" s="276"/>
      <c r="D99" s="95" t="s">
        <v>23</v>
      </c>
      <c r="E99" s="106">
        <f t="shared" ref="E99" si="86">IFERROR(AVERAGE(E94:E98),"")</f>
        <v>0</v>
      </c>
      <c r="F99" s="113">
        <f t="shared" si="61"/>
        <v>12152.259891814207</v>
      </c>
      <c r="G99" s="113">
        <f t="shared" si="61"/>
        <v>12152.259891814207</v>
      </c>
      <c r="H99" s="113">
        <f t="shared" ref="H99:BD99" si="87">IFERROR(AVERAGE(H94:H98),"")</f>
        <v>12152259.891814206</v>
      </c>
      <c r="I99" s="113">
        <f t="shared" si="87"/>
        <v>12152259.891814206</v>
      </c>
      <c r="J99" s="113">
        <f t="shared" si="87"/>
        <v>36306.101169872287</v>
      </c>
      <c r="K99" s="106">
        <f t="shared" si="87"/>
        <v>0</v>
      </c>
      <c r="L99" s="113">
        <f t="shared" si="62"/>
        <v>11980.20296345906</v>
      </c>
      <c r="M99" s="113">
        <f t="shared" si="63"/>
        <v>11980.20296345906</v>
      </c>
      <c r="N99" s="113">
        <f t="shared" si="87"/>
        <v>11980202.96345906</v>
      </c>
      <c r="O99" s="113">
        <f t="shared" si="87"/>
        <v>11980202.96345906</v>
      </c>
      <c r="P99" s="113">
        <f t="shared" si="87"/>
        <v>39584.568804264069</v>
      </c>
      <c r="Q99" s="106">
        <f t="shared" si="87"/>
        <v>0</v>
      </c>
      <c r="R99" s="113">
        <f t="shared" si="64"/>
        <v>12846.369667097168</v>
      </c>
      <c r="S99" s="113">
        <f t="shared" si="65"/>
        <v>12846.369667097168</v>
      </c>
      <c r="T99" s="113">
        <f t="shared" si="87"/>
        <v>12846369.667097168</v>
      </c>
      <c r="U99" s="113">
        <f t="shared" si="87"/>
        <v>12846369.667097168</v>
      </c>
      <c r="V99" s="113">
        <f t="shared" si="87"/>
        <v>35753.92802581787</v>
      </c>
      <c r="W99" s="82" t="str">
        <f t="shared" si="87"/>
        <v/>
      </c>
      <c r="X99" s="82" t="str">
        <f t="shared" si="87"/>
        <v/>
      </c>
      <c r="Y99" s="82" t="str">
        <f t="shared" si="87"/>
        <v/>
      </c>
      <c r="Z99" s="82" t="str">
        <f t="shared" si="87"/>
        <v/>
      </c>
      <c r="AA99" s="106">
        <f t="shared" si="87"/>
        <v>82.443503332365026</v>
      </c>
      <c r="AB99" s="113">
        <f t="shared" si="66"/>
        <v>3532.3510153852021</v>
      </c>
      <c r="AC99" s="113">
        <f t="shared" si="67"/>
        <v>20629.331199880889</v>
      </c>
      <c r="AD99" s="113">
        <f t="shared" si="87"/>
        <v>3532351.0153852021</v>
      </c>
      <c r="AE99" s="113">
        <f t="shared" si="87"/>
        <v>20629331.199880891</v>
      </c>
      <c r="AF99" s="113">
        <f t="shared" si="87"/>
        <v>35769.528874921802</v>
      </c>
      <c r="AG99" s="82" t="str">
        <f t="shared" si="87"/>
        <v/>
      </c>
      <c r="AH99" s="82" t="str">
        <f t="shared" si="87"/>
        <v/>
      </c>
      <c r="AI99" s="82" t="str">
        <f t="shared" si="87"/>
        <v/>
      </c>
      <c r="AJ99" s="82" t="str">
        <f t="shared" si="87"/>
        <v/>
      </c>
      <c r="AK99" s="106" t="str">
        <f t="shared" si="87"/>
        <v/>
      </c>
      <c r="AL99" s="113" t="str">
        <f t="shared" si="68"/>
        <v/>
      </c>
      <c r="AM99" s="113" t="str">
        <f t="shared" si="69"/>
        <v/>
      </c>
      <c r="AN99" s="113" t="str">
        <f t="shared" si="87"/>
        <v/>
      </c>
      <c r="AO99" s="113" t="str">
        <f t="shared" si="87"/>
        <v/>
      </c>
      <c r="AP99" s="113" t="str">
        <f t="shared" si="87"/>
        <v/>
      </c>
      <c r="AQ99" s="82" t="str">
        <f t="shared" si="87"/>
        <v/>
      </c>
      <c r="AR99" s="82" t="str">
        <f t="shared" si="87"/>
        <v/>
      </c>
      <c r="AS99" s="82" t="str">
        <f t="shared" si="87"/>
        <v/>
      </c>
      <c r="AT99" s="82" t="str">
        <f t="shared" si="87"/>
        <v/>
      </c>
      <c r="AU99" s="106">
        <f t="shared" si="87"/>
        <v>0</v>
      </c>
      <c r="AV99" s="113">
        <f t="shared" si="70"/>
        <v>12224.450793808681</v>
      </c>
      <c r="AW99" s="113">
        <f t="shared" si="71"/>
        <v>12224.450793808681</v>
      </c>
      <c r="AX99" s="113">
        <f t="shared" si="87"/>
        <v>12224450.79380868</v>
      </c>
      <c r="AY99" s="113">
        <f t="shared" si="87"/>
        <v>12224450.79380868</v>
      </c>
      <c r="AZ99" s="113">
        <f t="shared" si="87"/>
        <v>36571.756770658496</v>
      </c>
      <c r="BA99" s="82" t="str">
        <f t="shared" si="87"/>
        <v/>
      </c>
      <c r="BB99" s="82" t="str">
        <f t="shared" si="87"/>
        <v/>
      </c>
      <c r="BC99" s="82" t="str">
        <f t="shared" si="87"/>
        <v/>
      </c>
      <c r="BD99" s="82" t="str">
        <f t="shared" si="87"/>
        <v/>
      </c>
      <c r="BE99" s="106" t="str">
        <f t="shared" ref="BE99:BJ99" si="88">IFERROR(AVERAGE(BE94:BE98),"")</f>
        <v/>
      </c>
      <c r="BF99" s="113" t="str">
        <f t="shared" si="72"/>
        <v/>
      </c>
      <c r="BG99" s="113" t="str">
        <f t="shared" si="73"/>
        <v/>
      </c>
      <c r="BH99" s="113" t="str">
        <f t="shared" si="88"/>
        <v/>
      </c>
      <c r="BI99" s="113" t="str">
        <f t="shared" si="88"/>
        <v/>
      </c>
      <c r="BJ99" s="113" t="str">
        <f t="shared" si="88"/>
        <v/>
      </c>
      <c r="BK99" s="18">
        <f t="shared" si="57"/>
        <v>0</v>
      </c>
    </row>
    <row r="100" spans="1:63" x14ac:dyDescent="0.25">
      <c r="A100" s="241" t="s">
        <v>19</v>
      </c>
      <c r="B100" s="242"/>
      <c r="C100" s="242"/>
      <c r="D100" s="243"/>
      <c r="E100" s="107">
        <f t="shared" ref="E100:G100" si="89">AVERAGE(E9,E15,E21,E27,E33,E39,E45,E51,E57,E63,E69,E75,E81,E87,E93,E99)</f>
        <v>0.42760817410854407</v>
      </c>
      <c r="F100" s="114">
        <f t="shared" si="89"/>
        <v>6712.8775805548676</v>
      </c>
      <c r="G100" s="114">
        <f t="shared" si="89"/>
        <v>6767.4226507020021</v>
      </c>
      <c r="H100" s="114">
        <f t="shared" ref="H100" si="90">AVERAGE(H9,H15,H21,H27,H33,H39,H45,H51,H57,H63,H69,H75,H81,H87,H93,H99)</f>
        <v>6712877.5805548681</v>
      </c>
      <c r="I100" s="114">
        <f t="shared" ref="I100" si="91">AVERAGE(I9,I15,I21,I27,I33,I39,I45,I51,I57,I63,I69,I75,I81,I87,I93,I99)</f>
        <v>6767422.6507020025</v>
      </c>
      <c r="J100" s="114">
        <f t="shared" ref="J100" si="92">AVERAGE(J9,J15,J21,J27,J33,J39,J45,J51,J57,J63,J69,J75,J81,J87,J93,J99)</f>
        <v>35733.265233111379</v>
      </c>
      <c r="K100" s="107">
        <f t="shared" ref="K100:M100" si="93">AVERAGE(K9,K15,K21,K27,K33,K39,K45,K51,K57,K63,K69,K75,K81,K87,K93,K99)</f>
        <v>3.8765652199547316</v>
      </c>
      <c r="L100" s="114">
        <f t="shared" si="93"/>
        <v>5938.2246170926237</v>
      </c>
      <c r="M100" s="114">
        <f t="shared" si="93"/>
        <v>6016.700129651148</v>
      </c>
      <c r="N100" s="114">
        <f t="shared" ref="N100" si="94">AVERAGE(N9,N15,N21,N27,N33,N39,N45,N51,N57,N63,N69,N75,N81,N87,N93,N99)</f>
        <v>5938224.6170926234</v>
      </c>
      <c r="O100" s="114">
        <f t="shared" ref="O100" si="95">AVERAGE(O9,O15,O21,O27,O33,O39,O45,O51,O57,O63,O69,O75,O81,O87,O93,O99)</f>
        <v>6016700.1296511507</v>
      </c>
      <c r="P100" s="114">
        <f t="shared" ref="P100" si="96">AVERAGE(P9,P15,P21,P27,P33,P39,P45,P51,P57,P63,P69,P75,P81,P87,P93,P99)</f>
        <v>788343.8820649219</v>
      </c>
      <c r="Q100" s="107">
        <f t="shared" ref="Q100:S100" si="97">AVERAGE(Q9,Q15,Q21,Q27,Q33,Q39,Q45,Q51,Q57,Q63,Q69,Q75,Q81,Q87,Q93,Q99)</f>
        <v>0.65465753280914862</v>
      </c>
      <c r="R100" s="114">
        <f t="shared" si="97"/>
        <v>6716.8821724050058</v>
      </c>
      <c r="S100" s="114">
        <f t="shared" si="97"/>
        <v>6792.6788107785551</v>
      </c>
      <c r="T100" s="114">
        <f t="shared" ref="T100" si="98">AVERAGE(T9,T15,T21,T27,T33,T39,T45,T51,T57,T63,T69,T75,T81,T87,T93,T99)</f>
        <v>6716882.1724050054</v>
      </c>
      <c r="U100" s="114">
        <f t="shared" ref="U100" si="99">AVERAGE(U9,U15,U21,U27,U33,U39,U45,U51,U57,U63,U69,U75,U81,U87,U93,U99)</f>
        <v>6792678.8107785564</v>
      </c>
      <c r="V100" s="114">
        <f t="shared" ref="V100" si="100">AVERAGE(V9,V15,V21,V27,V33,V39,V45,V51,V57,V63,V69,V75,V81,V87,V93,V99)</f>
        <v>35600.502879720931</v>
      </c>
      <c r="W100" s="65" t="str">
        <f t="shared" ref="W100:AT100" si="101">IFERROR(AVERAGE(W4:W99),"")</f>
        <v/>
      </c>
      <c r="X100" s="65" t="str">
        <f t="shared" si="101"/>
        <v/>
      </c>
      <c r="Y100" s="65" t="str">
        <f t="shared" si="101"/>
        <v/>
      </c>
      <c r="Z100" s="65" t="str">
        <f t="shared" si="101"/>
        <v/>
      </c>
      <c r="AA100" s="107">
        <f t="shared" ref="AA100:AC100" si="102">AVERAGE(AA9,AA15,AA21,AA27,AA33,AA39,AA45,AA51,AA57,AA63,AA69,AA75,AA81,AA87,AA93,AA99)</f>
        <v>49.08276263693687</v>
      </c>
      <c r="AB100" s="114">
        <f t="shared" si="102"/>
        <v>3828.9583718936215</v>
      </c>
      <c r="AC100" s="114">
        <f t="shared" si="102"/>
        <v>10504.480815665347</v>
      </c>
      <c r="AD100" s="114">
        <f t="shared" ref="AD100" si="103">AVERAGE(AD9,AD15,AD21,AD27,AD33,AD39,AD45,AD51,AD57,AD63,AD69,AD75,AD81,AD87,AD93,AD99)</f>
        <v>3828958.371893621</v>
      </c>
      <c r="AE100" s="114">
        <f t="shared" ref="AE100" si="104">AVERAGE(AE9,AE15,AE21,AE27,AE33,AE39,AE45,AE51,AE57,AE63,AE69,AE75,AE81,AE87,AE93,AE99)</f>
        <v>10504480.815665348</v>
      </c>
      <c r="AF100" s="114">
        <f t="shared" ref="AF100" si="105">AVERAGE(AF9,AF15,AF21,AF27,AF33,AF39,AF45,AF51,AF57,AF63,AF69,AF75,AF81,AF87,AF93,AF99)</f>
        <v>35463.316933056718</v>
      </c>
      <c r="AG100" s="65" t="str">
        <f t="shared" si="101"/>
        <v/>
      </c>
      <c r="AH100" s="65" t="str">
        <f t="shared" si="101"/>
        <v/>
      </c>
      <c r="AI100" s="65" t="str">
        <f t="shared" si="101"/>
        <v/>
      </c>
      <c r="AJ100" s="65" t="str">
        <f t="shared" si="101"/>
        <v/>
      </c>
      <c r="AK100" s="107">
        <f t="shared" ref="AK100:AM100" si="106">AVERAGE(AK9,AK15,AK21,AK27,AK33,AK39,AK45,AK51,AK57,AK63,AK69,AK75,AK81,AK87,AK93,AK99)</f>
        <v>80.047958015972782</v>
      </c>
      <c r="AL100" s="114">
        <f t="shared" si="106"/>
        <v>297.50607362678272</v>
      </c>
      <c r="AM100" s="114">
        <f t="shared" si="106"/>
        <v>22647.532636480249</v>
      </c>
      <c r="AN100" s="114">
        <f t="shared" ref="AN100" si="107">AVERAGE(AN9,AN15,AN21,AN27,AN33,AN39,AN45,AN51,AN57,AN63,AN69,AN75,AN81,AN87,AN93,AN99)</f>
        <v>297506.07362678269</v>
      </c>
      <c r="AO100" s="114">
        <f t="shared" ref="AO100" si="108">AVERAGE(AO9,AO15,AO21,AO27,AO33,AO39,AO45,AO51,AO57,AO63,AO69,AO75,AO81,AO87,AO93,AO99)</f>
        <v>22647532.636480246</v>
      </c>
      <c r="AP100" s="114">
        <f t="shared" ref="AP100" si="109">AVERAGE(AP9,AP15,AP21,AP27,AP33,AP39,AP45,AP51,AP57,AP63,AP69,AP75,AP81,AP87,AP93,AP99)</f>
        <v>35901.92774881886</v>
      </c>
      <c r="AQ100" s="65" t="str">
        <f t="shared" si="101"/>
        <v/>
      </c>
      <c r="AR100" s="65" t="str">
        <f t="shared" si="101"/>
        <v/>
      </c>
      <c r="AS100" s="65" t="str">
        <f t="shared" si="101"/>
        <v/>
      </c>
      <c r="AT100" s="65" t="str">
        <f t="shared" si="101"/>
        <v/>
      </c>
      <c r="AU100" s="107">
        <f t="shared" ref="AU100:AW100" si="110">AVERAGE(AU9,AU15,AU21,AU27,AU33,AU39,AU45,AU51,AU57,AU63,AU69,AU75,AU81,AU87,AU93,AU99)</f>
        <v>0.85038399289080691</v>
      </c>
      <c r="AV100" s="114">
        <f t="shared" si="110"/>
        <v>6694.9645918639008</v>
      </c>
      <c r="AW100" s="114">
        <f t="shared" si="110"/>
        <v>6775.6658058791209</v>
      </c>
      <c r="AX100" s="114">
        <f t="shared" ref="AX100" si="111">AVERAGE(AX9,AX15,AX21,AX27,AX33,AX39,AX45,AX51,AX57,AX63,AX69,AX75,AX81,AX87,AX93,AX99)</f>
        <v>6694964.5918639014</v>
      </c>
      <c r="AY100" s="114">
        <f t="shared" ref="AY100" si="112">AVERAGE(AY9,AY15,AY21,AY27,AY33,AY39,AY45,AY51,AY57,AY63,AY69,AY75,AY81,AY87,AY93,AY99)</f>
        <v>6775665.8058791235</v>
      </c>
      <c r="AZ100" s="114">
        <f t="shared" ref="AZ100" si="113">AVERAGE(AZ9,AZ15,AZ21,AZ27,AZ33,AZ39,AZ45,AZ51,AZ57,AZ63,AZ69,AZ75,AZ81,AZ87,AZ93,AZ99)</f>
        <v>35804.504123172163</v>
      </c>
      <c r="BA100" s="65" t="str">
        <f t="shared" ref="BA100" si="114">IFERROR(AVERAGE(BA4:BA99),"")</f>
        <v/>
      </c>
      <c r="BB100" s="65" t="str">
        <f t="shared" ref="BB100" si="115">IFERROR(AVERAGE(BB4:BB99),"")</f>
        <v/>
      </c>
      <c r="BC100" s="65" t="str">
        <f t="shared" ref="BC100" si="116">IFERROR(AVERAGE(BC4:BC99),"")</f>
        <v/>
      </c>
      <c r="BD100" s="65" t="str">
        <f t="shared" ref="BD100" si="117">IFERROR(AVERAGE(BD4:BD99),"")</f>
        <v/>
      </c>
      <c r="BE100" s="107">
        <f t="shared" ref="BE100:BG100" si="118">AVERAGE(BE9,BE15,BE21,BE27,BE33,BE39,BE45,BE51,BE57,BE63,BE69,BE75,BE81,BE87,BE93,BE99)</f>
        <v>82.341160084457982</v>
      </c>
      <c r="BF100" s="114">
        <f t="shared" si="118"/>
        <v>370.98356402817114</v>
      </c>
      <c r="BG100" s="114">
        <f t="shared" si="118"/>
        <v>15593.7990029093</v>
      </c>
      <c r="BH100" s="114">
        <f t="shared" ref="BH100" si="119">AVERAGE(BH9,BH15,BH21,BH27,BH33,BH39,BH45,BH51,BH57,BH63,BH69,BH75,BH81,BH87,BH93,BH99)</f>
        <v>370983.56402817112</v>
      </c>
      <c r="BI100" s="114">
        <f t="shared" ref="BI100" si="120">AVERAGE(BI9,BI15,BI21,BI27,BI33,BI39,BI45,BI51,BI57,BI63,BI69,BI75,BI81,BI87,BI93,BI99)</f>
        <v>15593799.002909299</v>
      </c>
      <c r="BJ100" s="114">
        <f t="shared" ref="BJ100" si="121">AVERAGE(BJ9,BJ15,BJ21,BJ27,BJ33,BJ39,BJ45,BJ51,BJ57,BJ63,BJ69,BJ75,BJ81,BJ87,BJ93,BJ99)</f>
        <v>851294.02486159874</v>
      </c>
      <c r="BK100" s="18">
        <f t="shared" si="57"/>
        <v>0.42760817410854407</v>
      </c>
    </row>
    <row r="101" spans="1:63" hidden="1" x14ac:dyDescent="0.25">
      <c r="A101" s="270">
        <v>4</v>
      </c>
      <c r="B101" s="266">
        <v>5</v>
      </c>
      <c r="C101" s="266">
        <v>5</v>
      </c>
      <c r="D101" s="94">
        <v>1</v>
      </c>
      <c r="E101" s="105">
        <v>5.5110043212709542E-2</v>
      </c>
      <c r="F101" s="221"/>
      <c r="G101" s="221"/>
      <c r="H101" s="128">
        <v>155696.30022335041</v>
      </c>
      <c r="I101" s="128">
        <v>155782.15183454411</v>
      </c>
      <c r="J101" s="128">
        <v>20307.197301626202</v>
      </c>
      <c r="K101" s="153"/>
      <c r="L101" s="221">
        <f t="shared" ref="L101" si="122">IFERROR(N101/$B$1,"")</f>
        <v>0</v>
      </c>
      <c r="M101" s="221">
        <f t="shared" ref="M101" si="123">IFERROR(O101/$B$1,"")</f>
        <v>0</v>
      </c>
      <c r="N101" s="26"/>
      <c r="O101" s="26"/>
      <c r="P101" s="26"/>
      <c r="Q101" s="123">
        <v>5.7412968165292587E-2</v>
      </c>
      <c r="R101" s="221"/>
      <c r="S101" s="221"/>
      <c r="T101" s="127">
        <v>156718.1183061215</v>
      </c>
      <c r="U101" s="127">
        <v>156808.1465173621</v>
      </c>
      <c r="V101" s="130">
        <v>19336.204678535461</v>
      </c>
      <c r="W101" s="62"/>
      <c r="X101" s="62"/>
      <c r="Y101" s="62"/>
      <c r="Z101" s="64"/>
      <c r="AA101" s="123">
        <v>70.37104140028994</v>
      </c>
      <c r="AB101" s="221"/>
      <c r="AC101" s="221"/>
      <c r="AD101" s="127">
        <v>153026.98955779881</v>
      </c>
      <c r="AE101" s="127">
        <v>516477.78656417673</v>
      </c>
      <c r="AF101" s="130">
        <v>41709.267916202552</v>
      </c>
      <c r="AG101" s="12"/>
      <c r="AH101" s="12"/>
      <c r="AI101" s="12"/>
      <c r="AJ101" s="12"/>
      <c r="AK101" s="123">
        <v>67.87397827971246</v>
      </c>
      <c r="AL101" s="221"/>
      <c r="AM101" s="221"/>
      <c r="AN101" s="127">
        <v>154310.43572902051</v>
      </c>
      <c r="AO101" s="127">
        <v>480328.4921879191</v>
      </c>
      <c r="AP101" s="130">
        <v>50153.79664468766</v>
      </c>
      <c r="AQ101" s="62"/>
      <c r="AR101" s="62"/>
      <c r="AS101" s="62"/>
      <c r="AT101" s="64"/>
      <c r="AU101" s="125">
        <v>5.6072233569024507E-2</v>
      </c>
      <c r="AV101" s="221"/>
      <c r="AW101" s="221"/>
      <c r="AX101" s="128">
        <v>156210.44223564319</v>
      </c>
      <c r="AY101" s="128">
        <v>156298.0820612805</v>
      </c>
      <c r="AZ101" s="131">
        <v>29842.505037546151</v>
      </c>
      <c r="BA101" s="62"/>
      <c r="BB101" s="64"/>
      <c r="BC101" s="64"/>
      <c r="BD101" s="64"/>
      <c r="BE101" s="67"/>
      <c r="BF101" s="221"/>
      <c r="BG101" s="221"/>
      <c r="BH101" s="115"/>
      <c r="BI101" s="115"/>
      <c r="BJ101" s="115"/>
      <c r="BK101" s="18">
        <f t="shared" si="57"/>
        <v>5.5110043212709542E-2</v>
      </c>
    </row>
    <row r="102" spans="1:63" ht="14.25" hidden="1" customHeight="1" x14ac:dyDescent="0.25">
      <c r="A102" s="271"/>
      <c r="B102" s="267"/>
      <c r="C102" s="267"/>
      <c r="D102" s="94">
        <v>2</v>
      </c>
      <c r="E102" s="105">
        <v>6.1517065738818606E-2</v>
      </c>
      <c r="F102" s="221"/>
      <c r="G102" s="221"/>
      <c r="H102" s="127">
        <v>149442.36306826459</v>
      </c>
      <c r="I102" s="127">
        <v>149534.3522140182</v>
      </c>
      <c r="J102" s="127">
        <v>4311.3349575996399</v>
      </c>
      <c r="K102" s="109">
        <v>23.786964130034555</v>
      </c>
      <c r="L102" s="221">
        <f t="shared" ref="L102:L105" si="124">IFERROR(N102/$B$1,"")</f>
        <v>144.1914510250017</v>
      </c>
      <c r="M102" s="221">
        <f t="shared" ref="M102:M105" si="125">IFERROR(O102/$B$1,"")</f>
        <v>189.19525954985039</v>
      </c>
      <c r="N102" s="101">
        <v>144191.4510250017</v>
      </c>
      <c r="O102" s="101">
        <v>189195.25954985039</v>
      </c>
      <c r="P102" s="110">
        <v>79855.235198259354</v>
      </c>
      <c r="Q102" s="125">
        <v>5.9680137425360241E-2</v>
      </c>
      <c r="R102" s="221"/>
      <c r="S102" s="221"/>
      <c r="T102" s="128">
        <v>149183.08975693901</v>
      </c>
      <c r="U102" s="128">
        <v>149272.17559647281</v>
      </c>
      <c r="V102" s="131">
        <v>5070.1619725227347</v>
      </c>
      <c r="W102" s="61"/>
      <c r="X102" s="61"/>
      <c r="Y102" s="61"/>
      <c r="Z102" s="63"/>
      <c r="AA102" s="125">
        <v>58.833685719158247</v>
      </c>
      <c r="AB102" s="221"/>
      <c r="AC102" s="221"/>
      <c r="AD102" s="128">
        <v>147737.7042955503</v>
      </c>
      <c r="AE102" s="128">
        <v>358880.08648932033</v>
      </c>
      <c r="AF102" s="131">
        <v>41208.301781415939</v>
      </c>
      <c r="AG102" s="12"/>
      <c r="AH102" s="12"/>
      <c r="AI102" s="12"/>
      <c r="AJ102" s="12"/>
      <c r="AK102" s="125">
        <v>68.654136117303636</v>
      </c>
      <c r="AL102" s="221"/>
      <c r="AM102" s="221"/>
      <c r="AN102" s="128">
        <v>148598.5209492796</v>
      </c>
      <c r="AO102" s="128">
        <v>474061.01648807782</v>
      </c>
      <c r="AP102" s="131">
        <v>49305.146954059601</v>
      </c>
      <c r="AQ102" s="61"/>
      <c r="AR102" s="61"/>
      <c r="AS102" s="61"/>
      <c r="AT102" s="63"/>
      <c r="AU102" s="123">
        <v>6.3139477964975405E-2</v>
      </c>
      <c r="AV102" s="221"/>
      <c r="AW102" s="221"/>
      <c r="AX102" s="127">
        <v>149827.63713747429</v>
      </c>
      <c r="AY102" s="127">
        <v>149922.2972933384</v>
      </c>
      <c r="AZ102" s="130">
        <v>5721.8750817775717</v>
      </c>
      <c r="BA102" s="61"/>
      <c r="BB102" s="63"/>
      <c r="BC102" s="63"/>
      <c r="BD102" s="63"/>
      <c r="BE102" s="66"/>
      <c r="BF102" s="221"/>
      <c r="BG102" s="221"/>
      <c r="BH102" s="116"/>
      <c r="BI102" s="116"/>
      <c r="BJ102" s="116"/>
      <c r="BK102" s="18">
        <f t="shared" si="57"/>
        <v>5.9680137425360241E-2</v>
      </c>
    </row>
    <row r="103" spans="1:63" hidden="1" x14ac:dyDescent="0.25">
      <c r="A103" s="271"/>
      <c r="B103" s="267"/>
      <c r="C103" s="267"/>
      <c r="D103" s="94">
        <v>3</v>
      </c>
      <c r="E103" s="105">
        <v>8.0236059727498837E-2</v>
      </c>
      <c r="F103" s="221"/>
      <c r="G103" s="221"/>
      <c r="H103" s="128">
        <v>144287.8779220228</v>
      </c>
      <c r="I103" s="128">
        <v>144403.74179453781</v>
      </c>
      <c r="J103" s="128">
        <v>4835.0242924690247</v>
      </c>
      <c r="K103" s="153"/>
      <c r="L103" s="221">
        <f t="shared" si="124"/>
        <v>0</v>
      </c>
      <c r="M103" s="221">
        <f t="shared" si="125"/>
        <v>0</v>
      </c>
      <c r="N103" s="26"/>
      <c r="O103" s="26"/>
      <c r="P103" s="26"/>
      <c r="Q103" s="123">
        <v>7.3686895148893664E-2</v>
      </c>
      <c r="R103" s="221"/>
      <c r="S103" s="221"/>
      <c r="T103" s="127">
        <v>144857.38834285291</v>
      </c>
      <c r="U103" s="127">
        <v>144964.20796678081</v>
      </c>
      <c r="V103" s="130">
        <v>6008.5095593929291</v>
      </c>
      <c r="W103" s="62"/>
      <c r="X103" s="62"/>
      <c r="Y103" s="62"/>
      <c r="Z103" s="64"/>
      <c r="AA103" s="123">
        <v>8.412349312348228</v>
      </c>
      <c r="AB103" s="221"/>
      <c r="AC103" s="221"/>
      <c r="AD103" s="127">
        <v>145699.0904359578</v>
      </c>
      <c r="AE103" s="127">
        <v>159081.58943048591</v>
      </c>
      <c r="AF103" s="130">
        <v>43754.618149995797</v>
      </c>
      <c r="AG103" s="12"/>
      <c r="AH103" s="12"/>
      <c r="AI103" s="12"/>
      <c r="AJ103" s="12"/>
      <c r="AK103" s="123">
        <v>69.211330780442097</v>
      </c>
      <c r="AL103" s="221"/>
      <c r="AM103" s="221"/>
      <c r="AN103" s="127">
        <v>144112.37259290821</v>
      </c>
      <c r="AO103" s="127">
        <v>468069.50818570488</v>
      </c>
      <c r="AP103" s="130">
        <v>49160.349070072167</v>
      </c>
      <c r="AQ103" s="62"/>
      <c r="AR103" s="62"/>
      <c r="AS103" s="62"/>
      <c r="AT103" s="64"/>
      <c r="AU103" s="125">
        <v>7.5580259751199225E-2</v>
      </c>
      <c r="AV103" s="221"/>
      <c r="AW103" s="221"/>
      <c r="AX103" s="128">
        <v>145051.13672986979</v>
      </c>
      <c r="AY103" s="128">
        <v>145160.8496771128</v>
      </c>
      <c r="AZ103" s="131">
        <v>6757.2748756408691</v>
      </c>
      <c r="BA103" s="62"/>
      <c r="BB103" s="64"/>
      <c r="BC103" s="64"/>
      <c r="BD103" s="64"/>
      <c r="BE103" s="67"/>
      <c r="BF103" s="221"/>
      <c r="BG103" s="221"/>
      <c r="BH103" s="115"/>
      <c r="BI103" s="115"/>
      <c r="BJ103" s="115"/>
      <c r="BK103" s="18">
        <f t="shared" si="57"/>
        <v>7.3686895148893664E-2</v>
      </c>
    </row>
    <row r="104" spans="1:63" hidden="1" x14ac:dyDescent="0.25">
      <c r="A104" s="271"/>
      <c r="B104" s="267"/>
      <c r="C104" s="267"/>
      <c r="D104" s="94">
        <v>4</v>
      </c>
      <c r="E104" s="105">
        <v>0.14556578300437714</v>
      </c>
      <c r="F104" s="221"/>
      <c r="G104" s="221"/>
      <c r="H104" s="127">
        <v>150289.56156228969</v>
      </c>
      <c r="I104" s="127">
        <v>150508.65065810949</v>
      </c>
      <c r="J104" s="127">
        <v>48600.777757406227</v>
      </c>
      <c r="K104" s="153"/>
      <c r="L104" s="221">
        <f t="shared" si="124"/>
        <v>0</v>
      </c>
      <c r="M104" s="221">
        <f t="shared" si="125"/>
        <v>0</v>
      </c>
      <c r="N104" s="26"/>
      <c r="O104" s="26"/>
      <c r="P104" s="26"/>
      <c r="Q104" s="125">
        <v>6.8229709300675359E-2</v>
      </c>
      <c r="R104" s="221"/>
      <c r="S104" s="221"/>
      <c r="T104" s="128">
        <v>148583.83676076779</v>
      </c>
      <c r="U104" s="128">
        <v>148685.28429801721</v>
      </c>
      <c r="V104" s="131">
        <v>5796.0512533187866</v>
      </c>
      <c r="W104" s="61"/>
      <c r="X104" s="61"/>
      <c r="Y104" s="61"/>
      <c r="Z104" s="63"/>
      <c r="AA104" s="125">
        <v>44.859379418034898</v>
      </c>
      <c r="AB104" s="221"/>
      <c r="AC104" s="221"/>
      <c r="AD104" s="128">
        <v>143290.28543950571</v>
      </c>
      <c r="AE104" s="128">
        <v>259863.38914432129</v>
      </c>
      <c r="AF104" s="131">
        <v>45094.972283840179</v>
      </c>
      <c r="AG104" s="12"/>
      <c r="AH104" s="12"/>
      <c r="AI104" s="12"/>
      <c r="AJ104" s="12"/>
      <c r="AK104" s="125">
        <v>69.026862447904577</v>
      </c>
      <c r="AL104" s="221"/>
      <c r="AM104" s="221"/>
      <c r="AN104" s="128">
        <v>146295.59924443709</v>
      </c>
      <c r="AO104" s="128">
        <v>472330.57677277451</v>
      </c>
      <c r="AP104" s="131">
        <v>48887.327880144119</v>
      </c>
      <c r="AQ104" s="61"/>
      <c r="AR104" s="61"/>
      <c r="AS104" s="61"/>
      <c r="AT104" s="63"/>
      <c r="AU104" s="123">
        <v>9.7879934065718466</v>
      </c>
      <c r="AV104" s="221"/>
      <c r="AW104" s="221"/>
      <c r="AX104" s="127">
        <v>150531.2376780069</v>
      </c>
      <c r="AY104" s="127">
        <v>166863.86143302231</v>
      </c>
      <c r="AZ104" s="130">
        <v>43818.568531990051</v>
      </c>
      <c r="BA104" s="61"/>
      <c r="BB104" s="63"/>
      <c r="BC104" s="63"/>
      <c r="BD104" s="63"/>
      <c r="BE104" s="123">
        <v>69.266603084365897</v>
      </c>
      <c r="BF104" s="221"/>
      <c r="BG104" s="221"/>
      <c r="BH104" s="127">
        <v>145271.49503042019</v>
      </c>
      <c r="BI104" s="127">
        <v>472682.84540496219</v>
      </c>
      <c r="BJ104" s="130">
        <v>36751.571784973152</v>
      </c>
      <c r="BK104" s="18">
        <f t="shared" si="57"/>
        <v>6.8229709300675359E-2</v>
      </c>
    </row>
    <row r="105" spans="1:63" hidden="1" x14ac:dyDescent="0.25">
      <c r="A105" s="271"/>
      <c r="B105" s="267"/>
      <c r="C105" s="267"/>
      <c r="D105" s="94">
        <v>5</v>
      </c>
      <c r="E105" s="105">
        <v>6.2768602420550379E-2</v>
      </c>
      <c r="F105" s="221"/>
      <c r="G105" s="221"/>
      <c r="H105" s="128">
        <v>146329.8803342676</v>
      </c>
      <c r="I105" s="128">
        <v>146421.7872437597</v>
      </c>
      <c r="J105" s="128">
        <v>5331.0198149681091</v>
      </c>
      <c r="K105" s="153"/>
      <c r="L105" s="221">
        <f t="shared" si="124"/>
        <v>0</v>
      </c>
      <c r="M105" s="221">
        <f t="shared" si="125"/>
        <v>0</v>
      </c>
      <c r="N105" s="26"/>
      <c r="O105" s="26"/>
      <c r="P105" s="26"/>
      <c r="Q105" s="109">
        <v>6.6447113322281204E-2</v>
      </c>
      <c r="R105" s="221"/>
      <c r="S105" s="221"/>
      <c r="T105" s="101">
        <v>146978.25931833559</v>
      </c>
      <c r="U105" s="101">
        <v>147075.98706613129</v>
      </c>
      <c r="V105" s="110">
        <v>5602.5971038341522</v>
      </c>
      <c r="W105" s="62"/>
      <c r="X105" s="62"/>
      <c r="Y105" s="62"/>
      <c r="Z105" s="64"/>
      <c r="AA105" s="109">
        <v>18.463602504286079</v>
      </c>
      <c r="AB105" s="221"/>
      <c r="AC105" s="221"/>
      <c r="AD105" s="101">
        <v>142967.6932811341</v>
      </c>
      <c r="AE105" s="101">
        <v>175342.17560770869</v>
      </c>
      <c r="AF105" s="110">
        <v>9872.2074556350708</v>
      </c>
      <c r="AG105" s="12"/>
      <c r="AH105" s="12"/>
      <c r="AI105" s="12"/>
      <c r="AJ105" s="12"/>
      <c r="AK105" s="109">
        <v>69.404436692695455</v>
      </c>
      <c r="AL105" s="221"/>
      <c r="AM105" s="221"/>
      <c r="AN105" s="101">
        <v>143287.60277925021</v>
      </c>
      <c r="AO105" s="101">
        <v>468328.04266441148</v>
      </c>
      <c r="AP105" s="110">
        <v>47559.448927164078</v>
      </c>
      <c r="AQ105" s="62"/>
      <c r="AR105" s="62"/>
      <c r="AS105" s="62"/>
      <c r="AT105" s="64"/>
      <c r="AU105" s="132">
        <v>6.6633522822540869E-2</v>
      </c>
      <c r="AV105" s="221"/>
      <c r="AW105" s="221"/>
      <c r="AX105" s="129">
        <v>147081.93095049119</v>
      </c>
      <c r="AY105" s="129">
        <v>147180.00217082791</v>
      </c>
      <c r="AZ105" s="108">
        <v>3445.4929254055019</v>
      </c>
      <c r="BA105" s="62"/>
      <c r="BB105" s="64"/>
      <c r="BC105" s="64"/>
      <c r="BD105" s="64"/>
      <c r="BE105" s="132">
        <v>44.707998252455702</v>
      </c>
      <c r="BF105" s="221"/>
      <c r="BG105" s="221"/>
      <c r="BH105" s="129">
        <v>142347.131977957</v>
      </c>
      <c r="BI105" s="129">
        <v>257446.1540168043</v>
      </c>
      <c r="BJ105" s="108">
        <v>34644.869988441467</v>
      </c>
      <c r="BK105" s="18">
        <f t="shared" si="57"/>
        <v>6.2768602420550379E-2</v>
      </c>
    </row>
    <row r="106" spans="1:63" x14ac:dyDescent="0.25">
      <c r="A106" s="271"/>
      <c r="B106" s="267"/>
      <c r="C106" s="268"/>
      <c r="D106" s="95" t="s">
        <v>23</v>
      </c>
      <c r="E106" s="106">
        <f t="shared" ref="E106:BD106" si="126">IFERROR(AVERAGE(E101:E105),"")</f>
        <v>8.1039510820790903E-2</v>
      </c>
      <c r="F106" s="113">
        <f>IFERROR(H106/$B$1,"")</f>
        <v>149.20919662203903</v>
      </c>
      <c r="G106" s="113">
        <f>IFERROR(I106/$B$1,"")</f>
        <v>149.33013674899385</v>
      </c>
      <c r="H106" s="113">
        <f t="shared" si="126"/>
        <v>149209.19662203902</v>
      </c>
      <c r="I106" s="113">
        <f t="shared" si="126"/>
        <v>149330.13674899386</v>
      </c>
      <c r="J106" s="113">
        <f t="shared" si="126"/>
        <v>16677.07082481384</v>
      </c>
      <c r="K106" s="106">
        <f t="shared" si="126"/>
        <v>23.786964130034555</v>
      </c>
      <c r="L106" s="113">
        <f>IFERROR(N106/$B$1,"")</f>
        <v>144.1914510250017</v>
      </c>
      <c r="M106" s="113">
        <f>IFERROR(O106/$B$1,"")</f>
        <v>189.19525954985039</v>
      </c>
      <c r="N106" s="113">
        <f t="shared" si="126"/>
        <v>144191.4510250017</v>
      </c>
      <c r="O106" s="113">
        <f t="shared" si="126"/>
        <v>189195.25954985039</v>
      </c>
      <c r="P106" s="113">
        <f t="shared" si="126"/>
        <v>79855.235198259354</v>
      </c>
      <c r="Q106" s="106">
        <f t="shared" si="126"/>
        <v>6.509136467250061E-2</v>
      </c>
      <c r="R106" s="113">
        <f>IFERROR(T106/$B$1,"")</f>
        <v>149.26413849700339</v>
      </c>
      <c r="S106" s="113">
        <f>IFERROR(U106/$B$1,"")</f>
        <v>149.36116028895285</v>
      </c>
      <c r="T106" s="113">
        <f t="shared" si="126"/>
        <v>149264.13849700338</v>
      </c>
      <c r="U106" s="113">
        <f t="shared" si="126"/>
        <v>149361.16028895284</v>
      </c>
      <c r="V106" s="113">
        <f t="shared" si="126"/>
        <v>8362.7049135208126</v>
      </c>
      <c r="W106" s="82" t="str">
        <f t="shared" si="126"/>
        <v/>
      </c>
      <c r="X106" s="82" t="str">
        <f t="shared" si="126"/>
        <v/>
      </c>
      <c r="Y106" s="82" t="str">
        <f t="shared" si="126"/>
        <v/>
      </c>
      <c r="Z106" s="82" t="str">
        <f t="shared" si="126"/>
        <v/>
      </c>
      <c r="AA106" s="106">
        <f t="shared" si="126"/>
        <v>40.188011670823485</v>
      </c>
      <c r="AB106" s="113">
        <f>IFERROR(AD106/$B$1,"")</f>
        <v>146.54435260198935</v>
      </c>
      <c r="AC106" s="113">
        <f>IFERROR(AE106/$B$1,"")</f>
        <v>293.9290054472026</v>
      </c>
      <c r="AD106" s="113">
        <f t="shared" si="126"/>
        <v>146544.35260198935</v>
      </c>
      <c r="AE106" s="113">
        <f t="shared" si="126"/>
        <v>293929.00544720259</v>
      </c>
      <c r="AF106" s="113">
        <f t="shared" si="126"/>
        <v>36327.873517417909</v>
      </c>
      <c r="AG106" s="82" t="str">
        <f t="shared" si="126"/>
        <v/>
      </c>
      <c r="AH106" s="82" t="str">
        <f t="shared" si="126"/>
        <v/>
      </c>
      <c r="AI106" s="82" t="str">
        <f t="shared" si="126"/>
        <v/>
      </c>
      <c r="AJ106" s="82" t="str">
        <f t="shared" si="126"/>
        <v/>
      </c>
      <c r="AK106" s="106">
        <f t="shared" si="126"/>
        <v>68.834148863611659</v>
      </c>
      <c r="AL106" s="113">
        <f>IFERROR(AN106/$B$1,"")</f>
        <v>147.32090625897914</v>
      </c>
      <c r="AM106" s="113">
        <f>IFERROR(AO106/$B$1,"")</f>
        <v>472.62352725977757</v>
      </c>
      <c r="AN106" s="113">
        <f t="shared" si="126"/>
        <v>147320.90625897914</v>
      </c>
      <c r="AO106" s="113">
        <f t="shared" si="126"/>
        <v>472623.52725977759</v>
      </c>
      <c r="AP106" s="113">
        <f t="shared" si="126"/>
        <v>49013.213895225526</v>
      </c>
      <c r="AQ106" s="82" t="str">
        <f t="shared" si="126"/>
        <v/>
      </c>
      <c r="AR106" s="82" t="str">
        <f t="shared" si="126"/>
        <v/>
      </c>
      <c r="AS106" s="82" t="str">
        <f t="shared" si="126"/>
        <v/>
      </c>
      <c r="AT106" s="82" t="str">
        <f t="shared" si="126"/>
        <v/>
      </c>
      <c r="AU106" s="106">
        <f t="shared" si="126"/>
        <v>2.0098837801359171</v>
      </c>
      <c r="AV106" s="113">
        <f>IFERROR(AX106/$B$1,"")</f>
        <v>149.74047694629706</v>
      </c>
      <c r="AW106" s="113">
        <f>IFERROR(AY106/$B$1,"")</f>
        <v>153.0850185271164</v>
      </c>
      <c r="AX106" s="113">
        <f t="shared" si="126"/>
        <v>149740.47694629707</v>
      </c>
      <c r="AY106" s="113">
        <f t="shared" si="126"/>
        <v>153085.01852711639</v>
      </c>
      <c r="AZ106" s="113">
        <f t="shared" si="126"/>
        <v>17917.143290472031</v>
      </c>
      <c r="BA106" s="82" t="str">
        <f t="shared" si="126"/>
        <v/>
      </c>
      <c r="BB106" s="82" t="str">
        <f t="shared" si="126"/>
        <v/>
      </c>
      <c r="BC106" s="82" t="str">
        <f t="shared" si="126"/>
        <v/>
      </c>
      <c r="BD106" s="82" t="str">
        <f t="shared" si="126"/>
        <v/>
      </c>
      <c r="BE106" s="106">
        <f t="shared" ref="BE106:BJ106" si="127">IFERROR(AVERAGE(BE101:BE105),"")</f>
        <v>56.987300668410796</v>
      </c>
      <c r="BF106" s="113">
        <f>IFERROR(BH106/$B$1,"")</f>
        <v>143.80931350418862</v>
      </c>
      <c r="BG106" s="113">
        <f>IFERROR(BI106/$B$1,"")</f>
        <v>365.06449971088324</v>
      </c>
      <c r="BH106" s="113">
        <f t="shared" si="127"/>
        <v>143809.31350418861</v>
      </c>
      <c r="BI106" s="113">
        <f t="shared" si="127"/>
        <v>365064.49971088325</v>
      </c>
      <c r="BJ106" s="113">
        <f t="shared" si="127"/>
        <v>35698.220886707306</v>
      </c>
      <c r="BK106" s="18">
        <f t="shared" si="57"/>
        <v>6.509136467250061E-2</v>
      </c>
    </row>
    <row r="107" spans="1:63" hidden="1" x14ac:dyDescent="0.25">
      <c r="A107" s="271"/>
      <c r="B107" s="267"/>
      <c r="C107" s="266">
        <v>10</v>
      </c>
      <c r="D107" s="94">
        <v>1</v>
      </c>
      <c r="E107" s="105">
        <v>1.7113892287640617</v>
      </c>
      <c r="F107" s="113">
        <f t="shared" ref="F107:F170" si="128">IFERROR(H107/$B$1,"")</f>
        <v>4238.338156444147</v>
      </c>
      <c r="G107" s="113">
        <f t="shared" ref="G107:G170" si="129">IFERROR(I107/$B$1,"")</f>
        <v>4312.1355802950193</v>
      </c>
      <c r="H107" s="127">
        <v>4238338.1564441472</v>
      </c>
      <c r="I107" s="127">
        <v>4312135.5802950189</v>
      </c>
      <c r="J107" s="127">
        <v>49910.779162168503</v>
      </c>
      <c r="K107" s="153"/>
      <c r="L107" s="210"/>
      <c r="M107" s="210"/>
      <c r="N107" s="26"/>
      <c r="O107" s="26"/>
      <c r="P107" s="26"/>
      <c r="Q107" s="125">
        <v>1.7103663663700748</v>
      </c>
      <c r="R107" s="113">
        <f t="shared" ref="R107:R170" si="130">IFERROR(T107/$B$1,"")</f>
        <v>4240.2422880019994</v>
      </c>
      <c r="S107" s="113">
        <f t="shared" ref="S107:S170" si="131">IFERROR(U107/$B$1,"")</f>
        <v>4314.0279714616772</v>
      </c>
      <c r="T107" s="128">
        <v>4240242.2880019993</v>
      </c>
      <c r="U107" s="128">
        <v>4314027.971461677</v>
      </c>
      <c r="V107" s="131">
        <v>45915.812329053879</v>
      </c>
      <c r="W107" s="61"/>
      <c r="X107" s="61"/>
      <c r="Y107" s="61"/>
      <c r="Z107" s="63"/>
      <c r="AA107" s="125">
        <v>84.131744695885672</v>
      </c>
      <c r="AB107" s="113">
        <f t="shared" ref="AB107:AB170" si="132">IFERROR(AD107/$B$1,"")</f>
        <v>679.35482134198605</v>
      </c>
      <c r="AC107" s="113">
        <f t="shared" ref="AC107:AC170" si="133">IFERROR(AE107/$B$1,"")</f>
        <v>4281.2193799644883</v>
      </c>
      <c r="AD107" s="128">
        <v>679354.82134198607</v>
      </c>
      <c r="AE107" s="128">
        <v>4281219.3799644886</v>
      </c>
      <c r="AF107" s="131">
        <v>41239.014025449753</v>
      </c>
      <c r="AG107" s="12"/>
      <c r="AH107" s="12"/>
      <c r="AI107" s="12"/>
      <c r="AJ107" s="12"/>
      <c r="AK107" s="123">
        <v>99.49429475983672</v>
      </c>
      <c r="AL107" s="113">
        <f t="shared" ref="AL107:AL170" si="134">IFERROR(AN107/$B$1,"")</f>
        <v>71.98085011917577</v>
      </c>
      <c r="AM107" s="113">
        <f t="shared" ref="AM107:AM170" si="135">IFERROR(AO107/$B$1,"")</f>
        <v>14233.756030674109</v>
      </c>
      <c r="AN107" s="127">
        <v>71980.850119175768</v>
      </c>
      <c r="AO107" s="127">
        <v>14233756.030674109</v>
      </c>
      <c r="AP107" s="130">
        <v>45613.653591871262</v>
      </c>
      <c r="AQ107" s="61"/>
      <c r="AR107" s="61"/>
      <c r="AS107" s="61"/>
      <c r="AT107" s="63"/>
      <c r="AU107" s="123">
        <v>1.7116869491253868</v>
      </c>
      <c r="AV107" s="113">
        <f t="shared" ref="AV107:AV170" si="136">IFERROR(AX107/$B$1,"")</f>
        <v>4240.8654325382004</v>
      </c>
      <c r="AW107" s="113">
        <f t="shared" ref="AW107:AW170" si="137">IFERROR(AY107/$B$1,"")</f>
        <v>4314.7199304795304</v>
      </c>
      <c r="AX107" s="127">
        <v>4240865.4325382002</v>
      </c>
      <c r="AY107" s="127">
        <v>4314719.9304795302</v>
      </c>
      <c r="AZ107" s="130">
        <v>49504.87243270874</v>
      </c>
      <c r="BA107" s="61"/>
      <c r="BB107" s="63"/>
      <c r="BC107" s="63"/>
      <c r="BD107" s="63"/>
      <c r="BE107" s="66"/>
      <c r="BF107" s="113">
        <f t="shared" ref="BF107:BF170" si="138">IFERROR(BH107/$B$1,"")</f>
        <v>0</v>
      </c>
      <c r="BG107" s="113">
        <f t="shared" ref="BG107:BG170" si="139">IFERROR(BI107/$B$1,"")</f>
        <v>0</v>
      </c>
      <c r="BH107" s="116"/>
      <c r="BI107" s="116"/>
      <c r="BJ107" s="116"/>
      <c r="BK107" s="18">
        <f t="shared" si="57"/>
        <v>1.7103663663700748</v>
      </c>
    </row>
    <row r="108" spans="1:63" hidden="1" x14ac:dyDescent="0.25">
      <c r="A108" s="271"/>
      <c r="B108" s="267"/>
      <c r="C108" s="267"/>
      <c r="D108" s="94">
        <v>2</v>
      </c>
      <c r="E108" s="105">
        <v>1.6183007058637566</v>
      </c>
      <c r="F108" s="113">
        <f t="shared" si="128"/>
        <v>4228.291484403966</v>
      </c>
      <c r="G108" s="113">
        <f t="shared" si="129"/>
        <v>4297.8435163662407</v>
      </c>
      <c r="H108" s="128">
        <v>4228291.484403966</v>
      </c>
      <c r="I108" s="128">
        <v>4297843.5163662406</v>
      </c>
      <c r="J108" s="128">
        <v>45519.183131217957</v>
      </c>
      <c r="K108" s="153"/>
      <c r="L108" s="210"/>
      <c r="M108" s="210"/>
      <c r="N108" s="26"/>
      <c r="O108" s="26"/>
      <c r="P108" s="26"/>
      <c r="Q108" s="123">
        <v>1.6198830031595359</v>
      </c>
      <c r="R108" s="113">
        <f t="shared" si="130"/>
        <v>4226.3487339546646</v>
      </c>
      <c r="S108" s="113">
        <f t="shared" si="131"/>
        <v>4295.9379018530708</v>
      </c>
      <c r="T108" s="127">
        <v>4226348.7339546643</v>
      </c>
      <c r="U108" s="127">
        <v>4295937.9018530706</v>
      </c>
      <c r="V108" s="130">
        <v>45784.891686439507</v>
      </c>
      <c r="W108" s="62"/>
      <c r="X108" s="62"/>
      <c r="Y108" s="62"/>
      <c r="Z108" s="64"/>
      <c r="AA108" s="123">
        <v>84.244584976287641</v>
      </c>
      <c r="AB108" s="113">
        <f t="shared" si="132"/>
        <v>672.38001021396167</v>
      </c>
      <c r="AC108" s="113">
        <f t="shared" si="133"/>
        <v>4267.6121777941762</v>
      </c>
      <c r="AD108" s="127">
        <v>672380.01021396171</v>
      </c>
      <c r="AE108" s="127">
        <v>4267612.1777941762</v>
      </c>
      <c r="AF108" s="130">
        <v>38023.728391408928</v>
      </c>
      <c r="AG108" s="12"/>
      <c r="AH108" s="12"/>
      <c r="AI108" s="12"/>
      <c r="AJ108" s="12"/>
      <c r="AK108" s="234"/>
      <c r="AL108" s="113">
        <f t="shared" si="134"/>
        <v>0</v>
      </c>
      <c r="AM108" s="113">
        <f t="shared" si="135"/>
        <v>0</v>
      </c>
      <c r="AN108" s="216"/>
      <c r="AO108" s="216"/>
      <c r="AP108" s="216"/>
      <c r="AQ108" s="62"/>
      <c r="AR108" s="62"/>
      <c r="AS108" s="62"/>
      <c r="AT108" s="64"/>
      <c r="AU108" s="125">
        <v>1.6151042089848886</v>
      </c>
      <c r="AV108" s="113">
        <f t="shared" si="136"/>
        <v>4222.6538014647103</v>
      </c>
      <c r="AW108" s="113">
        <f t="shared" si="137"/>
        <v>4291.9736485103231</v>
      </c>
      <c r="AX108" s="128">
        <v>4222653.8014647104</v>
      </c>
      <c r="AY108" s="128">
        <v>4291973.6485103229</v>
      </c>
      <c r="AZ108" s="131">
        <v>45145.471242427833</v>
      </c>
      <c r="BA108" s="62"/>
      <c r="BB108" s="64"/>
      <c r="BC108" s="64"/>
      <c r="BD108" s="64"/>
      <c r="BE108" s="67"/>
      <c r="BF108" s="113">
        <f t="shared" si="138"/>
        <v>0</v>
      </c>
      <c r="BG108" s="113">
        <f t="shared" si="139"/>
        <v>0</v>
      </c>
      <c r="BH108" s="115"/>
      <c r="BI108" s="115"/>
      <c r="BJ108" s="115"/>
      <c r="BK108" s="18">
        <f t="shared" si="57"/>
        <v>1.6151042089848886</v>
      </c>
    </row>
    <row r="109" spans="1:63" hidden="1" x14ac:dyDescent="0.25">
      <c r="A109" s="271"/>
      <c r="B109" s="267"/>
      <c r="C109" s="267"/>
      <c r="D109" s="94">
        <v>3</v>
      </c>
      <c r="E109" s="105">
        <v>1.6730197674518603</v>
      </c>
      <c r="F109" s="113">
        <f t="shared" si="128"/>
        <v>4220.8006266481398</v>
      </c>
      <c r="G109" s="113">
        <f t="shared" si="129"/>
        <v>4292.6169568776941</v>
      </c>
      <c r="H109" s="127">
        <v>4220800.6266481401</v>
      </c>
      <c r="I109" s="127">
        <v>4292616.9568776945</v>
      </c>
      <c r="J109" s="127">
        <v>49939.848900556557</v>
      </c>
      <c r="K109" s="153"/>
      <c r="L109" s="210"/>
      <c r="M109" s="210"/>
      <c r="N109" s="26"/>
      <c r="O109" s="26"/>
      <c r="P109" s="26"/>
      <c r="Q109" s="125">
        <v>1.6798672375190651</v>
      </c>
      <c r="R109" s="113">
        <f t="shared" si="130"/>
        <v>4225.8721550647815</v>
      </c>
      <c r="S109" s="113">
        <f t="shared" si="131"/>
        <v>4298.0740936075899</v>
      </c>
      <c r="T109" s="128">
        <v>4225872.1550647812</v>
      </c>
      <c r="U109" s="128">
        <v>4298074.0936075896</v>
      </c>
      <c r="V109" s="131">
        <v>46027.51869678498</v>
      </c>
      <c r="W109" s="61"/>
      <c r="X109" s="61"/>
      <c r="Y109" s="61"/>
      <c r="Z109" s="63"/>
      <c r="AA109" s="125">
        <v>83.942884139623587</v>
      </c>
      <c r="AB109" s="113">
        <f t="shared" si="132"/>
        <v>688.40407408941348</v>
      </c>
      <c r="AC109" s="113">
        <f t="shared" si="133"/>
        <v>4287.2211926188093</v>
      </c>
      <c r="AD109" s="128">
        <v>688404.07408941351</v>
      </c>
      <c r="AE109" s="128">
        <v>4287221.1926188096</v>
      </c>
      <c r="AF109" s="131">
        <v>42024.99720788002</v>
      </c>
      <c r="AG109" s="12"/>
      <c r="AH109" s="12"/>
      <c r="AI109" s="12"/>
      <c r="AJ109" s="12"/>
      <c r="AK109" s="234"/>
      <c r="AL109" s="113">
        <f t="shared" si="134"/>
        <v>0</v>
      </c>
      <c r="AM109" s="113">
        <f t="shared" si="135"/>
        <v>0</v>
      </c>
      <c r="AN109" s="216"/>
      <c r="AO109" s="216"/>
      <c r="AP109" s="216"/>
      <c r="AQ109" s="61"/>
      <c r="AR109" s="61"/>
      <c r="AS109" s="61"/>
      <c r="AT109" s="63"/>
      <c r="AU109" s="123">
        <v>1.6789949168727898</v>
      </c>
      <c r="AV109" s="113">
        <f t="shared" si="136"/>
        <v>4232.2263688529283</v>
      </c>
      <c r="AW109" s="113">
        <f t="shared" si="137"/>
        <v>4304.4986829362842</v>
      </c>
      <c r="AX109" s="127">
        <v>4232226.3688529283</v>
      </c>
      <c r="AY109" s="127">
        <v>4304498.6829362847</v>
      </c>
      <c r="AZ109" s="130">
        <v>49196.245995044708</v>
      </c>
      <c r="BA109" s="61"/>
      <c r="BB109" s="63"/>
      <c r="BC109" s="63"/>
      <c r="BD109" s="63"/>
      <c r="BE109" s="66"/>
      <c r="BF109" s="113">
        <f t="shared" si="138"/>
        <v>0</v>
      </c>
      <c r="BG109" s="113">
        <f t="shared" si="139"/>
        <v>0</v>
      </c>
      <c r="BH109" s="116"/>
      <c r="BI109" s="116"/>
      <c r="BJ109" s="116"/>
      <c r="BK109" s="18">
        <f t="shared" si="57"/>
        <v>1.6730197674518603</v>
      </c>
    </row>
    <row r="110" spans="1:63" hidden="1" x14ac:dyDescent="0.25">
      <c r="A110" s="271"/>
      <c r="B110" s="267"/>
      <c r="C110" s="267"/>
      <c r="D110" s="94">
        <v>4</v>
      </c>
      <c r="E110" s="105">
        <v>1.8003032523860214</v>
      </c>
      <c r="F110" s="113">
        <f t="shared" si="128"/>
        <v>4384.3436637612522</v>
      </c>
      <c r="G110" s="113">
        <f t="shared" si="129"/>
        <v>4464.7222027880462</v>
      </c>
      <c r="H110" s="128">
        <v>4384343.6637612525</v>
      </c>
      <c r="I110" s="128">
        <v>4464722.2027880466</v>
      </c>
      <c r="J110" s="128">
        <v>49695.98388886451</v>
      </c>
      <c r="K110" s="153"/>
      <c r="L110" s="210"/>
      <c r="M110" s="210"/>
      <c r="N110" s="26"/>
      <c r="O110" s="26"/>
      <c r="P110" s="26"/>
      <c r="Q110" s="123">
        <v>1.808550271174914</v>
      </c>
      <c r="R110" s="113">
        <f t="shared" si="130"/>
        <v>4410.9372272833407</v>
      </c>
      <c r="S110" s="113">
        <f t="shared" si="131"/>
        <v>4492.1805711851775</v>
      </c>
      <c r="T110" s="127">
        <v>4410937.2272833409</v>
      </c>
      <c r="U110" s="127">
        <v>4492180.5711851772</v>
      </c>
      <c r="V110" s="130">
        <v>49657.498431444168</v>
      </c>
      <c r="W110" s="62"/>
      <c r="X110" s="62"/>
      <c r="Y110" s="62"/>
      <c r="Z110" s="64"/>
      <c r="AA110" s="123">
        <v>84.029959647661698</v>
      </c>
      <c r="AB110" s="113">
        <f t="shared" si="132"/>
        <v>700.95589200432028</v>
      </c>
      <c r="AC110" s="113">
        <f t="shared" si="133"/>
        <v>4389.1929922499412</v>
      </c>
      <c r="AD110" s="127">
        <v>700955.89200432028</v>
      </c>
      <c r="AE110" s="127">
        <v>4389192.9922499415</v>
      </c>
      <c r="AF110" s="130">
        <v>46195.540540933609</v>
      </c>
      <c r="AG110" s="12"/>
      <c r="AH110" s="12"/>
      <c r="AI110" s="12"/>
      <c r="AJ110" s="12"/>
      <c r="AK110" s="234"/>
      <c r="AL110" s="113">
        <f t="shared" si="134"/>
        <v>0</v>
      </c>
      <c r="AM110" s="113">
        <f t="shared" si="135"/>
        <v>0</v>
      </c>
      <c r="AN110" s="216"/>
      <c r="AO110" s="216"/>
      <c r="AP110" s="216"/>
      <c r="AQ110" s="62"/>
      <c r="AR110" s="62"/>
      <c r="AS110" s="62"/>
      <c r="AT110" s="64"/>
      <c r="AU110" s="125">
        <v>1.7791602178886177</v>
      </c>
      <c r="AV110" s="113">
        <f t="shared" si="136"/>
        <v>4370.4829299480834</v>
      </c>
      <c r="AW110" s="113">
        <f t="shared" si="137"/>
        <v>4449.6493204938615</v>
      </c>
      <c r="AX110" s="128">
        <v>4370482.9299480831</v>
      </c>
      <c r="AY110" s="128">
        <v>4449649.3204938611</v>
      </c>
      <c r="AZ110" s="131">
        <v>44884.178952455521</v>
      </c>
      <c r="BA110" s="62"/>
      <c r="BB110" s="64"/>
      <c r="BC110" s="64"/>
      <c r="BD110" s="64"/>
      <c r="BE110" s="67"/>
      <c r="BF110" s="113">
        <f t="shared" si="138"/>
        <v>0</v>
      </c>
      <c r="BG110" s="113">
        <f t="shared" si="139"/>
        <v>0</v>
      </c>
      <c r="BH110" s="115"/>
      <c r="BI110" s="115"/>
      <c r="BJ110" s="115"/>
      <c r="BK110" s="18">
        <f t="shared" si="57"/>
        <v>1.7791602178886177</v>
      </c>
    </row>
    <row r="111" spans="1:63" hidden="1" x14ac:dyDescent="0.25">
      <c r="A111" s="271"/>
      <c r="B111" s="267"/>
      <c r="C111" s="267"/>
      <c r="D111" s="94">
        <v>5</v>
      </c>
      <c r="E111" s="105">
        <v>1.7306854710391308</v>
      </c>
      <c r="F111" s="113">
        <f t="shared" si="128"/>
        <v>4268.5310713804665</v>
      </c>
      <c r="G111" s="113">
        <f t="shared" si="129"/>
        <v>4343.70697693479</v>
      </c>
      <c r="H111" s="127">
        <v>4268531.0713804662</v>
      </c>
      <c r="I111" s="127">
        <v>4343706.9769347897</v>
      </c>
      <c r="J111" s="127">
        <v>48689.298509120941</v>
      </c>
      <c r="K111" s="153"/>
      <c r="L111" s="210"/>
      <c r="M111" s="210"/>
      <c r="N111" s="26"/>
      <c r="O111" s="26"/>
      <c r="P111" s="26"/>
      <c r="Q111" s="125">
        <v>1.7325436483559029</v>
      </c>
      <c r="R111" s="113">
        <f t="shared" si="130"/>
        <v>4269.7580704500879</v>
      </c>
      <c r="S111" s="113">
        <f t="shared" si="131"/>
        <v>4345.0377459359679</v>
      </c>
      <c r="T111" s="128">
        <v>4269758.070450088</v>
      </c>
      <c r="U111" s="128">
        <v>4345037.7459359681</v>
      </c>
      <c r="V111" s="131">
        <v>48072.548872947693</v>
      </c>
      <c r="W111" s="61"/>
      <c r="X111" s="61"/>
      <c r="Y111" s="61"/>
      <c r="Z111" s="63"/>
      <c r="AA111" s="125">
        <v>84.194407344880005</v>
      </c>
      <c r="AB111" s="113">
        <f t="shared" si="132"/>
        <v>683.16037241544018</v>
      </c>
      <c r="AC111" s="113">
        <f t="shared" si="133"/>
        <v>4322.2698909309192</v>
      </c>
      <c r="AD111" s="128">
        <v>683160.37241544016</v>
      </c>
      <c r="AE111" s="128">
        <v>4322269.890930919</v>
      </c>
      <c r="AF111" s="131">
        <v>43408.849570512772</v>
      </c>
      <c r="AG111" s="12"/>
      <c r="AH111" s="12"/>
      <c r="AI111" s="12"/>
      <c r="AJ111" s="12"/>
      <c r="AK111" s="234"/>
      <c r="AL111" s="113">
        <f t="shared" si="134"/>
        <v>0</v>
      </c>
      <c r="AM111" s="113">
        <f t="shared" si="135"/>
        <v>0</v>
      </c>
      <c r="AN111" s="216"/>
      <c r="AO111" s="216"/>
      <c r="AP111" s="216"/>
      <c r="AQ111" s="61"/>
      <c r="AR111" s="61"/>
      <c r="AS111" s="61"/>
      <c r="AT111" s="63"/>
      <c r="AU111" s="123">
        <v>1.7301459294591863</v>
      </c>
      <c r="AV111" s="113">
        <f t="shared" si="136"/>
        <v>4265.4450330774762</v>
      </c>
      <c r="AW111" s="113">
        <f t="shared" si="137"/>
        <v>4340.5427569024596</v>
      </c>
      <c r="AX111" s="127">
        <v>4265445.0330774765</v>
      </c>
      <c r="AY111" s="127">
        <v>4340542.75690246</v>
      </c>
      <c r="AZ111" s="130">
        <v>47248.814055204391</v>
      </c>
      <c r="BA111" s="61"/>
      <c r="BB111" s="63"/>
      <c r="BC111" s="63"/>
      <c r="BD111" s="63"/>
      <c r="BE111" s="66"/>
      <c r="BF111" s="113">
        <f t="shared" si="138"/>
        <v>0</v>
      </c>
      <c r="BG111" s="113">
        <f t="shared" si="139"/>
        <v>0</v>
      </c>
      <c r="BH111" s="116"/>
      <c r="BI111" s="116"/>
      <c r="BJ111" s="116"/>
      <c r="BK111" s="18">
        <f t="shared" si="57"/>
        <v>1.7301459294591863</v>
      </c>
    </row>
    <row r="112" spans="1:63" x14ac:dyDescent="0.25">
      <c r="A112" s="271"/>
      <c r="B112" s="267"/>
      <c r="C112" s="268"/>
      <c r="D112" s="95" t="s">
        <v>23</v>
      </c>
      <c r="E112" s="106">
        <f t="shared" ref="E112:BD112" si="140">IFERROR(AVERAGE(E107:E111),"")</f>
        <v>1.7067396851009662</v>
      </c>
      <c r="F112" s="113">
        <f t="shared" si="128"/>
        <v>4268.0610005275948</v>
      </c>
      <c r="G112" s="113">
        <f t="shared" si="129"/>
        <v>4342.2050466523579</v>
      </c>
      <c r="H112" s="113">
        <f t="shared" si="140"/>
        <v>4268061.0005275952</v>
      </c>
      <c r="I112" s="113">
        <f t="shared" si="140"/>
        <v>4342205.046652358</v>
      </c>
      <c r="J112" s="113">
        <f t="shared" si="140"/>
        <v>48751.018718385698</v>
      </c>
      <c r="K112" s="232" t="str">
        <f t="shared" si="140"/>
        <v/>
      </c>
      <c r="L112" s="162"/>
      <c r="M112" s="162"/>
      <c r="N112" s="213" t="str">
        <f t="shared" si="140"/>
        <v/>
      </c>
      <c r="O112" s="213" t="str">
        <f t="shared" si="140"/>
        <v/>
      </c>
      <c r="P112" s="213" t="str">
        <f t="shared" si="140"/>
        <v/>
      </c>
      <c r="Q112" s="106">
        <f t="shared" si="140"/>
        <v>1.7102421053158985</v>
      </c>
      <c r="R112" s="113">
        <f t="shared" si="130"/>
        <v>4274.6316949509737</v>
      </c>
      <c r="S112" s="113">
        <f t="shared" si="131"/>
        <v>4349.0516568086969</v>
      </c>
      <c r="T112" s="113">
        <f t="shared" si="140"/>
        <v>4274631.6949509736</v>
      </c>
      <c r="U112" s="113">
        <f t="shared" si="140"/>
        <v>4349051.6568086967</v>
      </c>
      <c r="V112" s="113">
        <f t="shared" si="140"/>
        <v>47091.654003334042</v>
      </c>
      <c r="W112" s="82" t="str">
        <f t="shared" si="140"/>
        <v/>
      </c>
      <c r="X112" s="82" t="str">
        <f t="shared" si="140"/>
        <v/>
      </c>
      <c r="Y112" s="82" t="str">
        <f t="shared" si="140"/>
        <v/>
      </c>
      <c r="Z112" s="82" t="str">
        <f t="shared" si="140"/>
        <v/>
      </c>
      <c r="AA112" s="106">
        <f t="shared" si="140"/>
        <v>84.108716160867715</v>
      </c>
      <c r="AB112" s="113">
        <f t="shared" si="132"/>
        <v>684.85103401302433</v>
      </c>
      <c r="AC112" s="113">
        <f t="shared" si="133"/>
        <v>4309.5031267116665</v>
      </c>
      <c r="AD112" s="113">
        <f t="shared" si="140"/>
        <v>684851.0340130243</v>
      </c>
      <c r="AE112" s="113">
        <f t="shared" si="140"/>
        <v>4309503.1267116666</v>
      </c>
      <c r="AF112" s="113">
        <f t="shared" si="140"/>
        <v>42178.425947237018</v>
      </c>
      <c r="AG112" s="82" t="str">
        <f t="shared" si="140"/>
        <v/>
      </c>
      <c r="AH112" s="82" t="str">
        <f t="shared" si="140"/>
        <v/>
      </c>
      <c r="AI112" s="82" t="str">
        <f t="shared" si="140"/>
        <v/>
      </c>
      <c r="AJ112" s="82" t="str">
        <f t="shared" si="140"/>
        <v/>
      </c>
      <c r="AK112" s="106">
        <f t="shared" si="140"/>
        <v>99.49429475983672</v>
      </c>
      <c r="AL112" s="113">
        <f t="shared" si="134"/>
        <v>71.98085011917577</v>
      </c>
      <c r="AM112" s="113">
        <f t="shared" si="135"/>
        <v>14233.756030674109</v>
      </c>
      <c r="AN112" s="113">
        <f t="shared" si="140"/>
        <v>71980.850119175768</v>
      </c>
      <c r="AO112" s="113">
        <f t="shared" si="140"/>
        <v>14233756.030674109</v>
      </c>
      <c r="AP112" s="113">
        <f t="shared" si="140"/>
        <v>45613.653591871262</v>
      </c>
      <c r="AQ112" s="82" t="str">
        <f t="shared" si="140"/>
        <v/>
      </c>
      <c r="AR112" s="82" t="str">
        <f t="shared" si="140"/>
        <v/>
      </c>
      <c r="AS112" s="82" t="str">
        <f t="shared" si="140"/>
        <v/>
      </c>
      <c r="AT112" s="82" t="str">
        <f t="shared" si="140"/>
        <v/>
      </c>
      <c r="AU112" s="106">
        <f t="shared" si="140"/>
        <v>1.7030184444661736</v>
      </c>
      <c r="AV112" s="113">
        <f t="shared" si="136"/>
        <v>4266.3347131762803</v>
      </c>
      <c r="AW112" s="113">
        <f t="shared" si="137"/>
        <v>4340.2768678644916</v>
      </c>
      <c r="AX112" s="113">
        <f t="shared" si="140"/>
        <v>4266334.7131762803</v>
      </c>
      <c r="AY112" s="113">
        <f t="shared" si="140"/>
        <v>4340276.8678644914</v>
      </c>
      <c r="AZ112" s="113">
        <f t="shared" si="140"/>
        <v>47195.916535568234</v>
      </c>
      <c r="BA112" s="82" t="str">
        <f t="shared" si="140"/>
        <v/>
      </c>
      <c r="BB112" s="82" t="str">
        <f t="shared" si="140"/>
        <v/>
      </c>
      <c r="BC112" s="82" t="str">
        <f t="shared" si="140"/>
        <v/>
      </c>
      <c r="BD112" s="82" t="str">
        <f t="shared" si="140"/>
        <v/>
      </c>
      <c r="BE112" s="106" t="str">
        <f t="shared" ref="BE112:BJ112" si="141">IFERROR(AVERAGE(BE107:BE111),"")</f>
        <v/>
      </c>
      <c r="BF112" s="113" t="str">
        <f t="shared" si="138"/>
        <v/>
      </c>
      <c r="BG112" s="113" t="str">
        <f t="shared" si="139"/>
        <v/>
      </c>
      <c r="BH112" s="113" t="str">
        <f t="shared" si="141"/>
        <v/>
      </c>
      <c r="BI112" s="113" t="str">
        <f t="shared" si="141"/>
        <v/>
      </c>
      <c r="BJ112" s="113" t="str">
        <f t="shared" si="141"/>
        <v/>
      </c>
      <c r="BK112" s="18">
        <f t="shared" si="57"/>
        <v>1.7030184444661736</v>
      </c>
    </row>
    <row r="113" spans="1:63" hidden="1" x14ac:dyDescent="0.25">
      <c r="A113" s="271"/>
      <c r="B113" s="267"/>
      <c r="C113" s="266">
        <v>15</v>
      </c>
      <c r="D113" s="94">
        <v>1</v>
      </c>
      <c r="E113" s="105">
        <v>0.74</v>
      </c>
      <c r="F113" s="113">
        <f t="shared" si="128"/>
        <v>13803.541952030011</v>
      </c>
      <c r="G113" s="113">
        <f t="shared" si="129"/>
        <v>13906.2534573802</v>
      </c>
      <c r="H113" s="128">
        <v>13803541.952030011</v>
      </c>
      <c r="I113" s="128">
        <v>13906253.4573802</v>
      </c>
      <c r="J113" s="128">
        <v>50949.849727153778</v>
      </c>
      <c r="K113" s="153"/>
      <c r="L113" s="210"/>
      <c r="M113" s="210"/>
      <c r="N113" s="26"/>
      <c r="O113" s="26"/>
      <c r="P113" s="26"/>
      <c r="Q113" s="123">
        <v>0.73851212856230275</v>
      </c>
      <c r="R113" s="113">
        <f t="shared" si="130"/>
        <v>13803.892952709479</v>
      </c>
      <c r="S113" s="113">
        <f t="shared" si="131"/>
        <v>13906.594842289809</v>
      </c>
      <c r="T113" s="127">
        <v>13803892.952709479</v>
      </c>
      <c r="U113" s="127">
        <v>13906594.842289809</v>
      </c>
      <c r="V113" s="130">
        <v>48563.781442165367</v>
      </c>
      <c r="W113" s="61"/>
      <c r="X113" s="61"/>
      <c r="Y113" s="61"/>
      <c r="Z113" s="63"/>
      <c r="AA113" s="123">
        <v>70.646935068808659</v>
      </c>
      <c r="AB113" s="113">
        <f t="shared" si="132"/>
        <v>4170.5152375692587</v>
      </c>
      <c r="AC113" s="113">
        <f t="shared" si="133"/>
        <v>14208.108241322219</v>
      </c>
      <c r="AD113" s="127">
        <v>4170515.237569259</v>
      </c>
      <c r="AE113" s="127">
        <v>14208108.241322219</v>
      </c>
      <c r="AF113" s="130">
        <v>51813.105850219727</v>
      </c>
      <c r="AG113" s="12"/>
      <c r="AH113" s="12"/>
      <c r="AI113" s="12"/>
      <c r="AJ113" s="12"/>
      <c r="AK113" s="125">
        <v>92.900268340168481</v>
      </c>
      <c r="AL113" s="113">
        <f t="shared" si="134"/>
        <v>2467.0416199955739</v>
      </c>
      <c r="AM113" s="113">
        <f t="shared" si="135"/>
        <v>34748.378364121425</v>
      </c>
      <c r="AN113" s="128">
        <v>2467041.619995574</v>
      </c>
      <c r="AO113" s="128">
        <v>34748378.364121422</v>
      </c>
      <c r="AP113" s="131">
        <v>40603.054919719703</v>
      </c>
      <c r="AQ113" s="61"/>
      <c r="AR113" s="61"/>
      <c r="AS113" s="61"/>
      <c r="AT113" s="63"/>
      <c r="AU113" s="125">
        <v>0.73876917889061211</v>
      </c>
      <c r="AV113" s="113">
        <f t="shared" si="136"/>
        <v>13803.81089630671</v>
      </c>
      <c r="AW113" s="113">
        <f t="shared" si="137"/>
        <v>13906.54818816847</v>
      </c>
      <c r="AX113" s="128">
        <v>13803810.89630671</v>
      </c>
      <c r="AY113" s="128">
        <v>13906548.18816847</v>
      </c>
      <c r="AZ113" s="131">
        <v>50833.339999914169</v>
      </c>
      <c r="BA113" s="62"/>
      <c r="BB113" s="64"/>
      <c r="BC113" s="64"/>
      <c r="BD113" s="64"/>
      <c r="BE113" s="67"/>
      <c r="BF113" s="113">
        <f t="shared" si="138"/>
        <v>0</v>
      </c>
      <c r="BG113" s="113">
        <f t="shared" si="139"/>
        <v>0</v>
      </c>
      <c r="BH113" s="115"/>
      <c r="BI113" s="115"/>
      <c r="BJ113" s="115"/>
      <c r="BK113" s="18">
        <f t="shared" si="57"/>
        <v>0.73851212856230275</v>
      </c>
    </row>
    <row r="114" spans="1:63" hidden="1" x14ac:dyDescent="0.25">
      <c r="A114" s="271"/>
      <c r="B114" s="267"/>
      <c r="C114" s="267"/>
      <c r="D114" s="94">
        <v>2</v>
      </c>
      <c r="E114" s="105">
        <v>0.78446831757375302</v>
      </c>
      <c r="F114" s="113">
        <f t="shared" si="128"/>
        <v>13524.99159392659</v>
      </c>
      <c r="G114" s="113">
        <f t="shared" si="129"/>
        <v>13631.929763999069</v>
      </c>
      <c r="H114" s="127">
        <v>13524991.59392659</v>
      </c>
      <c r="I114" s="127">
        <v>13631929.763999069</v>
      </c>
      <c r="J114" s="127">
        <v>49693.49250006675</v>
      </c>
      <c r="K114" s="153"/>
      <c r="L114" s="210"/>
      <c r="M114" s="210"/>
      <c r="N114" s="26"/>
      <c r="O114" s="26"/>
      <c r="P114" s="26"/>
      <c r="Q114" s="125">
        <v>0.79984674659085253</v>
      </c>
      <c r="R114" s="113">
        <f t="shared" si="130"/>
        <v>13621.17700653354</v>
      </c>
      <c r="S114" s="113">
        <f t="shared" si="131"/>
        <v>13731.00399526392</v>
      </c>
      <c r="T114" s="128">
        <v>13621177.006533541</v>
      </c>
      <c r="U114" s="128">
        <v>13731003.995263919</v>
      </c>
      <c r="V114" s="131">
        <v>48972.225088119507</v>
      </c>
      <c r="W114" s="62"/>
      <c r="X114" s="62"/>
      <c r="Y114" s="62"/>
      <c r="Z114" s="64"/>
      <c r="AA114" s="125">
        <v>71.660868094887718</v>
      </c>
      <c r="AB114" s="113">
        <f t="shared" si="132"/>
        <v>3912.839628921553</v>
      </c>
      <c r="AC114" s="113">
        <f t="shared" si="133"/>
        <v>13807.19650137092</v>
      </c>
      <c r="AD114" s="128">
        <v>3912839.628921553</v>
      </c>
      <c r="AE114" s="128">
        <v>13807196.50137092</v>
      </c>
      <c r="AF114" s="131">
        <v>50242.516839981079</v>
      </c>
      <c r="AG114" s="12"/>
      <c r="AH114" s="12"/>
      <c r="AI114" s="12"/>
      <c r="AJ114" s="12"/>
      <c r="AK114" s="234"/>
      <c r="AL114" s="113">
        <f t="shared" si="134"/>
        <v>0</v>
      </c>
      <c r="AM114" s="113">
        <f t="shared" si="135"/>
        <v>0</v>
      </c>
      <c r="AN114" s="216"/>
      <c r="AO114" s="216"/>
      <c r="AP114" s="216"/>
      <c r="AQ114" s="62"/>
      <c r="AR114" s="62"/>
      <c r="AS114" s="62"/>
      <c r="AT114" s="64"/>
      <c r="AU114" s="123">
        <v>0.78438889464255601</v>
      </c>
      <c r="AV114" s="113">
        <f t="shared" si="136"/>
        <v>13524.65296890492</v>
      </c>
      <c r="AW114" s="113">
        <f t="shared" si="137"/>
        <v>13631.577549366741</v>
      </c>
      <c r="AX114" s="127">
        <v>13524652.96890492</v>
      </c>
      <c r="AY114" s="127">
        <v>13631577.549366741</v>
      </c>
      <c r="AZ114" s="130">
        <v>47736.524264574058</v>
      </c>
      <c r="BA114" s="61"/>
      <c r="BB114" s="63"/>
      <c r="BC114" s="63"/>
      <c r="BD114" s="63"/>
      <c r="BE114" s="66"/>
      <c r="BF114" s="113">
        <f t="shared" si="138"/>
        <v>0</v>
      </c>
      <c r="BG114" s="113">
        <f t="shared" si="139"/>
        <v>0</v>
      </c>
      <c r="BH114" s="116"/>
      <c r="BI114" s="116"/>
      <c r="BJ114" s="116"/>
      <c r="BK114" s="18">
        <f t="shared" si="57"/>
        <v>0.78438889464255601</v>
      </c>
    </row>
    <row r="115" spans="1:63" hidden="1" x14ac:dyDescent="0.25">
      <c r="A115" s="271"/>
      <c r="B115" s="267"/>
      <c r="C115" s="267"/>
      <c r="D115" s="94">
        <v>3</v>
      </c>
      <c r="E115" s="105">
        <v>0.82620948887208323</v>
      </c>
      <c r="F115" s="113">
        <f t="shared" si="128"/>
        <v>13393.488797042872</v>
      </c>
      <c r="G115" s="113">
        <f t="shared" si="129"/>
        <v>13505.068958254689</v>
      </c>
      <c r="H115" s="128">
        <v>13393488.797042871</v>
      </c>
      <c r="I115" s="128">
        <v>13505068.958254689</v>
      </c>
      <c r="J115" s="128">
        <v>42781.243178129203</v>
      </c>
      <c r="K115" s="153"/>
      <c r="L115" s="210"/>
      <c r="M115" s="210"/>
      <c r="N115" s="26"/>
      <c r="O115" s="26"/>
      <c r="P115" s="26"/>
      <c r="Q115" s="123">
        <v>0.82590753950635387</v>
      </c>
      <c r="R115" s="113">
        <f t="shared" si="130"/>
        <v>13393.991734879161</v>
      </c>
      <c r="S115" s="113">
        <f t="shared" si="131"/>
        <v>13505.534966417468</v>
      </c>
      <c r="T115" s="127">
        <v>13393991.73487916</v>
      </c>
      <c r="U115" s="127">
        <v>13505534.966417469</v>
      </c>
      <c r="V115" s="130">
        <v>48205.27871465683</v>
      </c>
      <c r="W115" s="61"/>
      <c r="X115" s="61"/>
      <c r="Y115" s="61"/>
      <c r="Z115" s="63"/>
      <c r="AA115" s="123">
        <v>75.663995835854806</v>
      </c>
      <c r="AB115" s="113">
        <f t="shared" si="132"/>
        <v>3546.6386362478152</v>
      </c>
      <c r="AC115" s="113">
        <f t="shared" si="133"/>
        <v>14573.627668395789</v>
      </c>
      <c r="AD115" s="127">
        <v>3546638.6362478151</v>
      </c>
      <c r="AE115" s="127">
        <v>14573627.668395789</v>
      </c>
      <c r="AF115" s="130">
        <v>50193.20330286026</v>
      </c>
      <c r="AG115" s="12"/>
      <c r="AH115" s="12"/>
      <c r="AI115" s="12"/>
      <c r="AJ115" s="12"/>
      <c r="AK115" s="234"/>
      <c r="AL115" s="113">
        <f t="shared" si="134"/>
        <v>0</v>
      </c>
      <c r="AM115" s="113">
        <f t="shared" si="135"/>
        <v>0</v>
      </c>
      <c r="AN115" s="216"/>
      <c r="AO115" s="216"/>
      <c r="AP115" s="216"/>
      <c r="AQ115" s="61"/>
      <c r="AR115" s="61"/>
      <c r="AS115" s="61"/>
      <c r="AT115" s="63"/>
      <c r="AU115" s="125">
        <v>0.81704152051859813</v>
      </c>
      <c r="AV115" s="113">
        <f t="shared" si="136"/>
        <v>13352.6867393578</v>
      </c>
      <c r="AW115" s="113">
        <f t="shared" si="137"/>
        <v>13462.682444706621</v>
      </c>
      <c r="AX115" s="128">
        <v>13352686.739357799</v>
      </c>
      <c r="AY115" s="128">
        <v>13462682.444706621</v>
      </c>
      <c r="AZ115" s="131">
        <v>49093.372892141342</v>
      </c>
      <c r="BA115" s="62"/>
      <c r="BB115" s="64"/>
      <c r="BC115" s="64"/>
      <c r="BD115" s="64"/>
      <c r="BE115" s="67"/>
      <c r="BF115" s="113">
        <f t="shared" si="138"/>
        <v>0</v>
      </c>
      <c r="BG115" s="113">
        <f t="shared" si="139"/>
        <v>0</v>
      </c>
      <c r="BH115" s="115"/>
      <c r="BI115" s="115"/>
      <c r="BJ115" s="115"/>
      <c r="BK115" s="18">
        <f t="shared" si="57"/>
        <v>0.81704152051859813</v>
      </c>
    </row>
    <row r="116" spans="1:63" hidden="1" x14ac:dyDescent="0.25">
      <c r="A116" s="271"/>
      <c r="B116" s="267"/>
      <c r="C116" s="267"/>
      <c r="D116" s="94">
        <v>4</v>
      </c>
      <c r="E116" s="105">
        <v>0.79858635268673717</v>
      </c>
      <c r="F116" s="113">
        <f t="shared" si="128"/>
        <v>14679.68393645333</v>
      </c>
      <c r="G116" s="113">
        <f t="shared" si="129"/>
        <v>14797.857607799229</v>
      </c>
      <c r="H116" s="127">
        <v>14679683.936453329</v>
      </c>
      <c r="I116" s="127">
        <v>14797857.60779923</v>
      </c>
      <c r="J116" s="127">
        <v>48915.774139165878</v>
      </c>
      <c r="K116" s="153"/>
      <c r="L116" s="210"/>
      <c r="M116" s="210"/>
      <c r="N116" s="26"/>
      <c r="O116" s="26"/>
      <c r="P116" s="26"/>
      <c r="Q116" s="125">
        <v>0.78877741748022445</v>
      </c>
      <c r="R116" s="113">
        <f t="shared" si="130"/>
        <v>14526.79393393413</v>
      </c>
      <c r="S116" s="113">
        <f t="shared" si="131"/>
        <v>14642.28900299192</v>
      </c>
      <c r="T116" s="128">
        <v>14526793.93393413</v>
      </c>
      <c r="U116" s="128">
        <v>14642289.00299192</v>
      </c>
      <c r="V116" s="131">
        <v>44784.040124177933</v>
      </c>
      <c r="W116" s="62"/>
      <c r="X116" s="62"/>
      <c r="Y116" s="62"/>
      <c r="Z116" s="64"/>
      <c r="AA116" s="125">
        <v>70.015092866031011</v>
      </c>
      <c r="AB116" s="113">
        <f t="shared" si="132"/>
        <v>4186.9244022605399</v>
      </c>
      <c r="AC116" s="113">
        <f t="shared" si="133"/>
        <v>13963.43961831818</v>
      </c>
      <c r="AD116" s="128">
        <v>4186924.4022605401</v>
      </c>
      <c r="AE116" s="128">
        <v>13963439.61831818</v>
      </c>
      <c r="AF116" s="131">
        <v>50492.611297369003</v>
      </c>
      <c r="AG116" s="12"/>
      <c r="AH116" s="12"/>
      <c r="AI116" s="12"/>
      <c r="AJ116" s="12"/>
      <c r="AK116" s="234"/>
      <c r="AL116" s="113">
        <f t="shared" si="134"/>
        <v>0</v>
      </c>
      <c r="AM116" s="113">
        <f t="shared" si="135"/>
        <v>0</v>
      </c>
      <c r="AN116" s="216"/>
      <c r="AO116" s="216"/>
      <c r="AP116" s="216"/>
      <c r="AQ116" s="62"/>
      <c r="AR116" s="62"/>
      <c r="AS116" s="62"/>
      <c r="AT116" s="64"/>
      <c r="AU116" s="123">
        <v>0.83154144114727957</v>
      </c>
      <c r="AV116" s="113">
        <f t="shared" si="136"/>
        <v>14422.93202038621</v>
      </c>
      <c r="AW116" s="113">
        <f t="shared" si="137"/>
        <v>14543.870329321238</v>
      </c>
      <c r="AX116" s="127">
        <v>14422932.02038621</v>
      </c>
      <c r="AY116" s="127">
        <v>14543870.329321239</v>
      </c>
      <c r="AZ116" s="130">
        <v>47811.67956495285</v>
      </c>
      <c r="BA116" s="61"/>
      <c r="BB116" s="63"/>
      <c r="BC116" s="63"/>
      <c r="BD116" s="63"/>
      <c r="BE116" s="66"/>
      <c r="BF116" s="113">
        <f t="shared" si="138"/>
        <v>0</v>
      </c>
      <c r="BG116" s="113">
        <f t="shared" si="139"/>
        <v>0</v>
      </c>
      <c r="BH116" s="116"/>
      <c r="BI116" s="116"/>
      <c r="BJ116" s="116"/>
      <c r="BK116" s="18">
        <f t="shared" si="57"/>
        <v>0.78877741748022445</v>
      </c>
    </row>
    <row r="117" spans="1:63" hidden="1" x14ac:dyDescent="0.25">
      <c r="A117" s="271"/>
      <c r="B117" s="267"/>
      <c r="C117" s="267"/>
      <c r="D117" s="94">
        <v>5</v>
      </c>
      <c r="E117" s="105">
        <v>0.7897724203366312</v>
      </c>
      <c r="F117" s="113">
        <f t="shared" si="128"/>
        <v>14133.88934429391</v>
      </c>
      <c r="G117" s="113">
        <f t="shared" si="129"/>
        <v>14246.4035101066</v>
      </c>
      <c r="H117" s="128">
        <v>14133889.344293909</v>
      </c>
      <c r="I117" s="128">
        <v>14246403.510106601</v>
      </c>
      <c r="J117" s="128">
        <v>43932.305471897133</v>
      </c>
      <c r="K117" s="153"/>
      <c r="L117" s="210"/>
      <c r="M117" s="210"/>
      <c r="N117" s="26"/>
      <c r="O117" s="26"/>
      <c r="P117" s="26"/>
      <c r="Q117" s="123">
        <v>0.78203190488444385</v>
      </c>
      <c r="R117" s="113">
        <f t="shared" si="130"/>
        <v>13951.229369471201</v>
      </c>
      <c r="S117" s="113">
        <f t="shared" si="131"/>
        <v>14061.19238009069</v>
      </c>
      <c r="T117" s="127">
        <v>13951229.3694712</v>
      </c>
      <c r="U117" s="127">
        <v>14061192.380090689</v>
      </c>
      <c r="V117" s="130">
        <v>43064.321989536293</v>
      </c>
      <c r="W117" s="61"/>
      <c r="X117" s="61"/>
      <c r="Y117" s="61"/>
      <c r="Z117" s="63"/>
      <c r="AA117" s="123">
        <v>72.827712471651878</v>
      </c>
      <c r="AB117" s="113">
        <f t="shared" si="132"/>
        <v>4209.6366848621719</v>
      </c>
      <c r="AC117" s="113">
        <f t="shared" si="133"/>
        <v>15492.38973888514</v>
      </c>
      <c r="AD117" s="127">
        <v>4209636.6848621722</v>
      </c>
      <c r="AE117" s="127">
        <v>15492389.73888514</v>
      </c>
      <c r="AF117" s="130">
        <v>44176.863179206848</v>
      </c>
      <c r="AG117" s="12"/>
      <c r="AH117" s="12"/>
      <c r="AI117" s="12"/>
      <c r="AJ117" s="12"/>
      <c r="AK117" s="234"/>
      <c r="AL117" s="113">
        <f t="shared" si="134"/>
        <v>0</v>
      </c>
      <c r="AM117" s="113">
        <f t="shared" si="135"/>
        <v>0</v>
      </c>
      <c r="AN117" s="216"/>
      <c r="AO117" s="216"/>
      <c r="AP117" s="216"/>
      <c r="AQ117" s="61"/>
      <c r="AR117" s="61"/>
      <c r="AS117" s="61"/>
      <c r="AT117" s="63"/>
      <c r="AU117" s="125">
        <v>0.78898213965453379</v>
      </c>
      <c r="AV117" s="113">
        <f t="shared" si="136"/>
        <v>14134.32084782365</v>
      </c>
      <c r="AW117" s="113">
        <f t="shared" si="137"/>
        <v>14246.724963269551</v>
      </c>
      <c r="AX117" s="128">
        <v>14134320.84782365</v>
      </c>
      <c r="AY117" s="128">
        <v>14246724.96326955</v>
      </c>
      <c r="AZ117" s="131">
        <v>46571.337236404433</v>
      </c>
      <c r="BA117" s="62"/>
      <c r="BB117" s="64"/>
      <c r="BC117" s="64"/>
      <c r="BD117" s="64"/>
      <c r="BE117" s="67"/>
      <c r="BF117" s="113">
        <f t="shared" si="138"/>
        <v>0</v>
      </c>
      <c r="BG117" s="113">
        <f t="shared" si="139"/>
        <v>0</v>
      </c>
      <c r="BH117" s="115"/>
      <c r="BI117" s="115"/>
      <c r="BJ117" s="115"/>
      <c r="BK117" s="18">
        <f t="shared" si="57"/>
        <v>0.78203190488444385</v>
      </c>
    </row>
    <row r="118" spans="1:63" x14ac:dyDescent="0.25">
      <c r="A118" s="271"/>
      <c r="B118" s="267"/>
      <c r="C118" s="268"/>
      <c r="D118" s="95" t="s">
        <v>23</v>
      </c>
      <c r="E118" s="106">
        <f t="shared" ref="E118:BD118" si="142">IFERROR(AVERAGE(E113:E117),"")</f>
        <v>0.78780731589384101</v>
      </c>
      <c r="F118" s="113">
        <f t="shared" si="128"/>
        <v>13907.119124749343</v>
      </c>
      <c r="G118" s="113">
        <f t="shared" si="129"/>
        <v>14017.50265950796</v>
      </c>
      <c r="H118" s="113">
        <f t="shared" si="142"/>
        <v>13907119.124749342</v>
      </c>
      <c r="I118" s="113">
        <f t="shared" si="142"/>
        <v>14017502.65950796</v>
      </c>
      <c r="J118" s="113">
        <f t="shared" si="142"/>
        <v>47254.533003282544</v>
      </c>
      <c r="K118" s="232" t="str">
        <f t="shared" si="142"/>
        <v/>
      </c>
      <c r="L118" s="162"/>
      <c r="M118" s="162"/>
      <c r="N118" s="213" t="str">
        <f t="shared" si="142"/>
        <v/>
      </c>
      <c r="O118" s="213" t="str">
        <f t="shared" si="142"/>
        <v/>
      </c>
      <c r="P118" s="213" t="str">
        <f t="shared" si="142"/>
        <v/>
      </c>
      <c r="Q118" s="106">
        <f t="shared" si="142"/>
        <v>0.78701514740483547</v>
      </c>
      <c r="R118" s="113">
        <f t="shared" si="130"/>
        <v>13859.416999505502</v>
      </c>
      <c r="S118" s="113">
        <f t="shared" si="131"/>
        <v>13969.323037410762</v>
      </c>
      <c r="T118" s="113">
        <f t="shared" si="142"/>
        <v>13859416.999505501</v>
      </c>
      <c r="U118" s="113">
        <f t="shared" si="142"/>
        <v>13969323.037410762</v>
      </c>
      <c r="V118" s="113">
        <f t="shared" si="142"/>
        <v>46717.929471731186</v>
      </c>
      <c r="W118" s="82" t="str">
        <f t="shared" si="142"/>
        <v/>
      </c>
      <c r="X118" s="82" t="str">
        <f t="shared" si="142"/>
        <v/>
      </c>
      <c r="Y118" s="82" t="str">
        <f t="shared" si="142"/>
        <v/>
      </c>
      <c r="Z118" s="82" t="str">
        <f t="shared" si="142"/>
        <v/>
      </c>
      <c r="AA118" s="106">
        <f t="shared" si="142"/>
        <v>72.162920867446815</v>
      </c>
      <c r="AB118" s="113">
        <f t="shared" si="132"/>
        <v>4005.3109179722683</v>
      </c>
      <c r="AC118" s="113">
        <f t="shared" si="133"/>
        <v>14408.952353658449</v>
      </c>
      <c r="AD118" s="113">
        <f t="shared" si="142"/>
        <v>4005310.9179722681</v>
      </c>
      <c r="AE118" s="113">
        <f t="shared" si="142"/>
        <v>14408952.353658449</v>
      </c>
      <c r="AF118" s="113">
        <f t="shared" si="142"/>
        <v>49383.660093927385</v>
      </c>
      <c r="AG118" s="82" t="str">
        <f t="shared" si="142"/>
        <v/>
      </c>
      <c r="AH118" s="82" t="str">
        <f t="shared" si="142"/>
        <v/>
      </c>
      <c r="AI118" s="82" t="str">
        <f t="shared" si="142"/>
        <v/>
      </c>
      <c r="AJ118" s="82" t="str">
        <f t="shared" si="142"/>
        <v/>
      </c>
      <c r="AK118" s="106">
        <f t="shared" si="142"/>
        <v>92.900268340168481</v>
      </c>
      <c r="AL118" s="113">
        <f t="shared" si="134"/>
        <v>2467.0416199955739</v>
      </c>
      <c r="AM118" s="113">
        <f t="shared" si="135"/>
        <v>34748.378364121425</v>
      </c>
      <c r="AN118" s="113">
        <f t="shared" si="142"/>
        <v>2467041.619995574</v>
      </c>
      <c r="AO118" s="113">
        <f t="shared" si="142"/>
        <v>34748378.364121422</v>
      </c>
      <c r="AP118" s="113">
        <f t="shared" si="142"/>
        <v>40603.054919719703</v>
      </c>
      <c r="AQ118" s="82" t="str">
        <f t="shared" si="142"/>
        <v/>
      </c>
      <c r="AR118" s="82" t="str">
        <f t="shared" si="142"/>
        <v/>
      </c>
      <c r="AS118" s="82" t="str">
        <f t="shared" si="142"/>
        <v/>
      </c>
      <c r="AT118" s="82" t="str">
        <f t="shared" si="142"/>
        <v/>
      </c>
      <c r="AU118" s="106">
        <f t="shared" si="142"/>
        <v>0.79214463497071586</v>
      </c>
      <c r="AV118" s="113">
        <f t="shared" si="136"/>
        <v>13847.680694555858</v>
      </c>
      <c r="AW118" s="113">
        <f t="shared" si="137"/>
        <v>13958.280694966521</v>
      </c>
      <c r="AX118" s="113">
        <f t="shared" si="142"/>
        <v>13847680.694555858</v>
      </c>
      <c r="AY118" s="113">
        <f t="shared" si="142"/>
        <v>13958280.694966521</v>
      </c>
      <c r="AZ118" s="113">
        <f t="shared" si="142"/>
        <v>48409.250791597369</v>
      </c>
      <c r="BA118" s="82" t="str">
        <f t="shared" si="142"/>
        <v/>
      </c>
      <c r="BB118" s="82" t="str">
        <f t="shared" si="142"/>
        <v/>
      </c>
      <c r="BC118" s="82" t="str">
        <f t="shared" si="142"/>
        <v/>
      </c>
      <c r="BD118" s="82" t="str">
        <f t="shared" si="142"/>
        <v/>
      </c>
      <c r="BE118" s="106" t="str">
        <f t="shared" ref="BE118:BJ118" si="143">IFERROR(AVERAGE(BE113:BE117),"")</f>
        <v/>
      </c>
      <c r="BF118" s="113" t="str">
        <f t="shared" si="138"/>
        <v/>
      </c>
      <c r="BG118" s="113" t="str">
        <f t="shared" si="139"/>
        <v/>
      </c>
      <c r="BH118" s="113" t="str">
        <f t="shared" si="143"/>
        <v/>
      </c>
      <c r="BI118" s="113" t="str">
        <f t="shared" si="143"/>
        <v/>
      </c>
      <c r="BJ118" s="113" t="str">
        <f t="shared" si="143"/>
        <v/>
      </c>
      <c r="BK118" s="18">
        <f t="shared" si="57"/>
        <v>0.78701514740483547</v>
      </c>
    </row>
    <row r="119" spans="1:63" hidden="1" x14ac:dyDescent="0.25">
      <c r="A119" s="271"/>
      <c r="B119" s="267"/>
      <c r="C119" s="266">
        <v>20</v>
      </c>
      <c r="D119" s="94">
        <v>1</v>
      </c>
      <c r="E119" s="105">
        <v>2.238856023060062</v>
      </c>
      <c r="F119" s="113">
        <f t="shared" si="128"/>
        <v>41317.58391522582</v>
      </c>
      <c r="G119" s="113">
        <f t="shared" si="129"/>
        <v>42263.809765740749</v>
      </c>
      <c r="H119" s="127">
        <v>41317583.915225819</v>
      </c>
      <c r="I119" s="127">
        <v>42263809.765740752</v>
      </c>
      <c r="J119" s="127">
        <v>45026.378118276603</v>
      </c>
      <c r="K119" s="153"/>
      <c r="L119" s="210"/>
      <c r="M119" s="210"/>
      <c r="N119" s="26"/>
      <c r="O119" s="26"/>
      <c r="P119" s="26"/>
      <c r="Q119" s="125">
        <v>2.3390489531886711</v>
      </c>
      <c r="R119" s="113">
        <f t="shared" si="130"/>
        <v>41317.583972941386</v>
      </c>
      <c r="S119" s="113">
        <f t="shared" si="131"/>
        <v>42307.169375339006</v>
      </c>
      <c r="T119" s="128">
        <v>41317583.972941384</v>
      </c>
      <c r="U119" s="128">
        <v>42307169.375339009</v>
      </c>
      <c r="V119" s="131">
        <v>44992.954183816903</v>
      </c>
      <c r="W119" s="61"/>
      <c r="X119" s="61"/>
      <c r="Y119" s="61"/>
      <c r="Z119" s="63"/>
      <c r="AA119" s="125">
        <v>86.581027847390828</v>
      </c>
      <c r="AB119" s="113">
        <f t="shared" si="132"/>
        <v>11422.0540833749</v>
      </c>
      <c r="AC119" s="113">
        <f t="shared" si="133"/>
        <v>85118.695779944683</v>
      </c>
      <c r="AD119" s="128">
        <v>11422054.083374901</v>
      </c>
      <c r="AE119" s="128">
        <v>85118695.779944688</v>
      </c>
      <c r="AF119" s="131">
        <v>49009.051939964287</v>
      </c>
      <c r="AG119" s="12"/>
      <c r="AH119" s="12"/>
      <c r="AI119" s="12"/>
      <c r="AJ119" s="12"/>
      <c r="AK119" s="234"/>
      <c r="AL119" s="113">
        <f t="shared" si="134"/>
        <v>0</v>
      </c>
      <c r="AM119" s="113">
        <f t="shared" si="135"/>
        <v>0</v>
      </c>
      <c r="AN119" s="216"/>
      <c r="AO119" s="216"/>
      <c r="AP119" s="216"/>
      <c r="AQ119" s="61"/>
      <c r="AR119" s="61"/>
      <c r="AS119" s="61"/>
      <c r="AT119" s="63"/>
      <c r="AU119" s="123">
        <v>2.2524053690795678</v>
      </c>
      <c r="AV119" s="113">
        <f t="shared" si="136"/>
        <v>41317.583915351897</v>
      </c>
      <c r="AW119" s="113">
        <f t="shared" si="137"/>
        <v>42269.668191182202</v>
      </c>
      <c r="AX119" s="127">
        <v>41317583.915351897</v>
      </c>
      <c r="AY119" s="127">
        <v>42269668.191182204</v>
      </c>
      <c r="AZ119" s="130">
        <v>47088.12634444236</v>
      </c>
      <c r="BA119" s="61"/>
      <c r="BB119" s="63"/>
      <c r="BC119" s="63"/>
      <c r="BD119" s="63"/>
      <c r="BE119" s="66"/>
      <c r="BF119" s="113">
        <f t="shared" si="138"/>
        <v>0</v>
      </c>
      <c r="BG119" s="113">
        <f t="shared" si="139"/>
        <v>0</v>
      </c>
      <c r="BH119" s="116"/>
      <c r="BI119" s="116"/>
      <c r="BJ119" s="116"/>
      <c r="BK119" s="18">
        <f t="shared" si="57"/>
        <v>2.238856023060062</v>
      </c>
    </row>
    <row r="120" spans="1:63" hidden="1" x14ac:dyDescent="0.25">
      <c r="A120" s="271"/>
      <c r="B120" s="267"/>
      <c r="C120" s="267"/>
      <c r="D120" s="94">
        <v>2</v>
      </c>
      <c r="E120" s="105">
        <v>1.6412680222869414</v>
      </c>
      <c r="F120" s="113">
        <f t="shared" si="128"/>
        <v>37869.74958895873</v>
      </c>
      <c r="G120" s="113">
        <f t="shared" si="129"/>
        <v>38501.665106398053</v>
      </c>
      <c r="H120" s="128">
        <v>37869749.588958733</v>
      </c>
      <c r="I120" s="128">
        <v>38501665.106398053</v>
      </c>
      <c r="J120" s="128">
        <v>43743.79715514183</v>
      </c>
      <c r="K120" s="153"/>
      <c r="L120" s="210"/>
      <c r="M120" s="210"/>
      <c r="N120" s="26"/>
      <c r="O120" s="26"/>
      <c r="P120" s="26"/>
      <c r="Q120" s="123">
        <v>1.6448533495444493</v>
      </c>
      <c r="R120" s="113">
        <f t="shared" si="130"/>
        <v>37906.685828950714</v>
      </c>
      <c r="S120" s="113">
        <f t="shared" si="131"/>
        <v>38540.622549897998</v>
      </c>
      <c r="T120" s="127">
        <v>37906685.828950718</v>
      </c>
      <c r="U120" s="127">
        <v>38540622.549897999</v>
      </c>
      <c r="V120" s="130">
        <v>40303.538688898087</v>
      </c>
      <c r="W120" s="61"/>
      <c r="X120" s="61"/>
      <c r="Y120" s="61"/>
      <c r="Z120" s="63"/>
      <c r="AA120" s="123">
        <v>78.267991065111218</v>
      </c>
      <c r="AB120" s="113">
        <f t="shared" si="132"/>
        <v>11661.66266332835</v>
      </c>
      <c r="AC120" s="113">
        <f t="shared" si="133"/>
        <v>53661.227078765842</v>
      </c>
      <c r="AD120" s="127">
        <v>11661662.66332835</v>
      </c>
      <c r="AE120" s="127">
        <v>53661227.078765839</v>
      </c>
      <c r="AF120" s="130">
        <v>47254.915945768349</v>
      </c>
      <c r="AG120" s="12"/>
      <c r="AH120" s="12"/>
      <c r="AI120" s="12"/>
      <c r="AJ120" s="12"/>
      <c r="AK120" s="234"/>
      <c r="AL120" s="113">
        <f t="shared" si="134"/>
        <v>0</v>
      </c>
      <c r="AM120" s="113">
        <f t="shared" si="135"/>
        <v>0</v>
      </c>
      <c r="AN120" s="216"/>
      <c r="AO120" s="216"/>
      <c r="AP120" s="216"/>
      <c r="AQ120" s="62"/>
      <c r="AR120" s="62"/>
      <c r="AS120" s="62"/>
      <c r="AT120" s="64"/>
      <c r="AU120" s="125">
        <v>1.639225852326601</v>
      </c>
      <c r="AV120" s="113">
        <f t="shared" si="136"/>
        <v>38276.133518209448</v>
      </c>
      <c r="AW120" s="113">
        <f t="shared" si="137"/>
        <v>38914.022230796792</v>
      </c>
      <c r="AX120" s="128">
        <v>38276133.51820945</v>
      </c>
      <c r="AY120" s="128">
        <v>38914022.230796792</v>
      </c>
      <c r="AZ120" s="131">
        <v>46375.799493074417</v>
      </c>
      <c r="BA120" s="62"/>
      <c r="BB120" s="64"/>
      <c r="BC120" s="64"/>
      <c r="BD120" s="64"/>
      <c r="BE120" s="67"/>
      <c r="BF120" s="113">
        <f t="shared" si="138"/>
        <v>0</v>
      </c>
      <c r="BG120" s="113">
        <f t="shared" si="139"/>
        <v>0</v>
      </c>
      <c r="BH120" s="115"/>
      <c r="BI120" s="115"/>
      <c r="BJ120" s="115"/>
      <c r="BK120" s="18">
        <f t="shared" si="57"/>
        <v>1.639225852326601</v>
      </c>
    </row>
    <row r="121" spans="1:63" hidden="1" x14ac:dyDescent="0.25">
      <c r="A121" s="271"/>
      <c r="B121" s="267"/>
      <c r="C121" s="267"/>
      <c r="D121" s="94">
        <v>3</v>
      </c>
      <c r="E121" s="105">
        <v>1.1569804974743203</v>
      </c>
      <c r="F121" s="113">
        <f t="shared" si="128"/>
        <v>31288.000297252278</v>
      </c>
      <c r="G121" s="113">
        <f t="shared" si="129"/>
        <v>31654.233606706839</v>
      </c>
      <c r="H121" s="127">
        <v>31288000.297252279</v>
      </c>
      <c r="I121" s="127">
        <v>31654233.606706839</v>
      </c>
      <c r="J121" s="127">
        <v>45139.687731742859</v>
      </c>
      <c r="K121" s="153"/>
      <c r="L121" s="210"/>
      <c r="M121" s="210"/>
      <c r="N121" s="26"/>
      <c r="O121" s="26"/>
      <c r="P121" s="26"/>
      <c r="Q121" s="125">
        <v>1.1556140179653607</v>
      </c>
      <c r="R121" s="113">
        <f t="shared" si="130"/>
        <v>31280.471170971057</v>
      </c>
      <c r="S121" s="113">
        <f t="shared" si="131"/>
        <v>31646.178849911019</v>
      </c>
      <c r="T121" s="128">
        <v>31280471.170971058</v>
      </c>
      <c r="U121" s="128">
        <v>31646178.849911019</v>
      </c>
      <c r="V121" s="131">
        <v>43460.419371366508</v>
      </c>
      <c r="W121" s="62"/>
      <c r="X121" s="62"/>
      <c r="Y121" s="62"/>
      <c r="Z121" s="64"/>
      <c r="AA121" s="125">
        <v>76.997389403525489</v>
      </c>
      <c r="AB121" s="113">
        <f t="shared" si="132"/>
        <v>11390.237065743839</v>
      </c>
      <c r="AC121" s="113">
        <f t="shared" si="133"/>
        <v>49517.14944689611</v>
      </c>
      <c r="AD121" s="128">
        <v>11390237.065743839</v>
      </c>
      <c r="AE121" s="128">
        <v>49517149.446896113</v>
      </c>
      <c r="AF121" s="131">
        <v>51447.441328763947</v>
      </c>
      <c r="AG121" s="12"/>
      <c r="AH121" s="12"/>
      <c r="AI121" s="12"/>
      <c r="AJ121" s="12"/>
      <c r="AK121" s="234"/>
      <c r="AL121" s="113">
        <f t="shared" si="134"/>
        <v>0</v>
      </c>
      <c r="AM121" s="113">
        <f t="shared" si="135"/>
        <v>0</v>
      </c>
      <c r="AN121" s="216"/>
      <c r="AO121" s="216"/>
      <c r="AP121" s="216"/>
      <c r="AQ121" s="61"/>
      <c r="AR121" s="61"/>
      <c r="AS121" s="61"/>
      <c r="AT121" s="63"/>
      <c r="AU121" s="123">
        <v>1.1561455577459787</v>
      </c>
      <c r="AV121" s="113">
        <f t="shared" si="136"/>
        <v>31287.5982896163</v>
      </c>
      <c r="AW121" s="113">
        <f t="shared" si="137"/>
        <v>31653.55951178023</v>
      </c>
      <c r="AX121" s="127">
        <v>31287598.289616302</v>
      </c>
      <c r="AY121" s="127">
        <v>31653559.511780228</v>
      </c>
      <c r="AZ121" s="130">
        <v>44041.329401016243</v>
      </c>
      <c r="BA121" s="61"/>
      <c r="BB121" s="63"/>
      <c r="BC121" s="63"/>
      <c r="BD121" s="63"/>
      <c r="BE121" s="66"/>
      <c r="BF121" s="113">
        <f t="shared" si="138"/>
        <v>0</v>
      </c>
      <c r="BG121" s="113">
        <f t="shared" si="139"/>
        <v>0</v>
      </c>
      <c r="BH121" s="116"/>
      <c r="BI121" s="116"/>
      <c r="BJ121" s="116"/>
      <c r="BK121" s="18">
        <f t="shared" si="57"/>
        <v>1.1556140179653607</v>
      </c>
    </row>
    <row r="122" spans="1:63" hidden="1" x14ac:dyDescent="0.25">
      <c r="A122" s="271"/>
      <c r="B122" s="267"/>
      <c r="C122" s="267"/>
      <c r="D122" s="94">
        <v>4</v>
      </c>
      <c r="E122" s="105">
        <v>1.9961350379153868</v>
      </c>
      <c r="F122" s="113">
        <f t="shared" si="128"/>
        <v>35615.652502219724</v>
      </c>
      <c r="G122" s="113">
        <f t="shared" si="129"/>
        <v>36341.069320070776</v>
      </c>
      <c r="H122" s="128">
        <v>35615652.502219722</v>
      </c>
      <c r="I122" s="128">
        <v>36341069.320070773</v>
      </c>
      <c r="J122" s="128">
        <v>41711.46643948555</v>
      </c>
      <c r="K122" s="153"/>
      <c r="L122" s="210"/>
      <c r="M122" s="210"/>
      <c r="N122" s="26"/>
      <c r="O122" s="26"/>
      <c r="P122" s="26"/>
      <c r="Q122" s="123">
        <v>2.007990918062009</v>
      </c>
      <c r="R122" s="113">
        <f t="shared" si="130"/>
        <v>35587.85245611718</v>
      </c>
      <c r="S122" s="113">
        <f t="shared" si="131"/>
        <v>36317.096454629973</v>
      </c>
      <c r="T122" s="127">
        <v>35587852.456117183</v>
      </c>
      <c r="U122" s="127">
        <v>36317096.454629973</v>
      </c>
      <c r="V122" s="130">
        <v>44895.115641832337</v>
      </c>
      <c r="W122" s="61"/>
      <c r="X122" s="61"/>
      <c r="Y122" s="61"/>
      <c r="Z122" s="63"/>
      <c r="AA122" s="123">
        <v>86.041345348589687</v>
      </c>
      <c r="AB122" s="113">
        <f t="shared" si="132"/>
        <v>17255.400298409349</v>
      </c>
      <c r="AC122" s="113">
        <f t="shared" si="133"/>
        <v>123617.93259686349</v>
      </c>
      <c r="AD122" s="127">
        <v>17255400.29840935</v>
      </c>
      <c r="AE122" s="127">
        <v>123617932.59686349</v>
      </c>
      <c r="AF122" s="130">
        <v>36286.236576080322</v>
      </c>
      <c r="AG122" s="12"/>
      <c r="AH122" s="12"/>
      <c r="AI122" s="12"/>
      <c r="AJ122" s="12"/>
      <c r="AK122" s="234"/>
      <c r="AL122" s="113">
        <f t="shared" si="134"/>
        <v>0</v>
      </c>
      <c r="AM122" s="113">
        <f t="shared" si="135"/>
        <v>0</v>
      </c>
      <c r="AN122" s="216"/>
      <c r="AO122" s="216"/>
      <c r="AP122" s="216"/>
      <c r="AQ122" s="62"/>
      <c r="AR122" s="62"/>
      <c r="AS122" s="62"/>
      <c r="AT122" s="64"/>
      <c r="AU122" s="125">
        <v>1.9996260294040946</v>
      </c>
      <c r="AV122" s="113">
        <f t="shared" si="136"/>
        <v>35576.823367111909</v>
      </c>
      <c r="AW122" s="113">
        <f t="shared" si="137"/>
        <v>36302.742454622057</v>
      </c>
      <c r="AX122" s="128">
        <v>35576823.367111906</v>
      </c>
      <c r="AY122" s="128">
        <v>36302742.45462206</v>
      </c>
      <c r="AZ122" s="131">
        <v>45600.245027303703</v>
      </c>
      <c r="BA122" s="62"/>
      <c r="BB122" s="64"/>
      <c r="BC122" s="64"/>
      <c r="BD122" s="64"/>
      <c r="BE122" s="67"/>
      <c r="BF122" s="113">
        <f t="shared" si="138"/>
        <v>0</v>
      </c>
      <c r="BG122" s="113">
        <f t="shared" si="139"/>
        <v>0</v>
      </c>
      <c r="BH122" s="115"/>
      <c r="BI122" s="115"/>
      <c r="BJ122" s="115"/>
      <c r="BK122" s="18">
        <f t="shared" si="57"/>
        <v>1.9961350379153868</v>
      </c>
    </row>
    <row r="123" spans="1:63" hidden="1" x14ac:dyDescent="0.25">
      <c r="A123" s="271"/>
      <c r="B123" s="267"/>
      <c r="C123" s="267"/>
      <c r="D123" s="94">
        <v>5</v>
      </c>
      <c r="E123" s="105">
        <v>1.0722967588373216</v>
      </c>
      <c r="F123" s="113">
        <f t="shared" si="128"/>
        <v>28617.63230282861</v>
      </c>
      <c r="G123" s="113">
        <f t="shared" si="129"/>
        <v>28927.82442655673</v>
      </c>
      <c r="H123" s="127">
        <v>28617632.30282861</v>
      </c>
      <c r="I123" s="127">
        <v>28927824.426556729</v>
      </c>
      <c r="J123" s="127">
        <v>46208.528844594963</v>
      </c>
      <c r="K123" s="153"/>
      <c r="L123" s="210"/>
      <c r="M123" s="210"/>
      <c r="N123" s="26"/>
      <c r="O123" s="26"/>
      <c r="P123" s="26"/>
      <c r="Q123" s="125">
        <v>1.2939749414076429</v>
      </c>
      <c r="R123" s="113">
        <f t="shared" si="130"/>
        <v>30192.823674457621</v>
      </c>
      <c r="S123" s="113">
        <f t="shared" si="131"/>
        <v>30588.632919353222</v>
      </c>
      <c r="T123" s="128">
        <v>30192823.674457621</v>
      </c>
      <c r="U123" s="128">
        <v>30588632.919353221</v>
      </c>
      <c r="V123" s="131">
        <v>45514.188462257393</v>
      </c>
      <c r="W123" s="61"/>
      <c r="X123" s="61"/>
      <c r="Y123" s="61"/>
      <c r="Z123" s="63"/>
      <c r="AA123" s="125">
        <v>81.233159437176411</v>
      </c>
      <c r="AB123" s="113">
        <f t="shared" si="132"/>
        <v>11544.237094889831</v>
      </c>
      <c r="AC123" s="113">
        <f t="shared" si="133"/>
        <v>61514.014872372965</v>
      </c>
      <c r="AD123" s="128">
        <v>11544237.094889831</v>
      </c>
      <c r="AE123" s="128">
        <v>61514014.872372963</v>
      </c>
      <c r="AF123" s="131">
        <v>41046.571768522263</v>
      </c>
      <c r="AG123" s="12"/>
      <c r="AH123" s="12"/>
      <c r="AI123" s="12"/>
      <c r="AJ123" s="12"/>
      <c r="AK123" s="234"/>
      <c r="AL123" s="113">
        <f t="shared" si="134"/>
        <v>0</v>
      </c>
      <c r="AM123" s="113">
        <f t="shared" si="135"/>
        <v>0</v>
      </c>
      <c r="AN123" s="216"/>
      <c r="AO123" s="216"/>
      <c r="AP123" s="216"/>
      <c r="AQ123" s="61"/>
      <c r="AR123" s="61"/>
      <c r="AS123" s="61"/>
      <c r="AT123" s="63"/>
      <c r="AU123" s="123">
        <v>1.2943466805592689</v>
      </c>
      <c r="AV123" s="113">
        <f t="shared" si="136"/>
        <v>30187.208944891601</v>
      </c>
      <c r="AW123" s="113">
        <f t="shared" si="137"/>
        <v>30583.05976375725</v>
      </c>
      <c r="AX123" s="127">
        <v>30187208.944891602</v>
      </c>
      <c r="AY123" s="127">
        <v>30583059.763757251</v>
      </c>
      <c r="AZ123" s="130">
        <v>44167.347145557404</v>
      </c>
      <c r="BA123" s="61"/>
      <c r="BB123" s="63"/>
      <c r="BC123" s="63"/>
      <c r="BD123" s="63"/>
      <c r="BE123" s="66"/>
      <c r="BF123" s="113">
        <f t="shared" si="138"/>
        <v>0</v>
      </c>
      <c r="BG123" s="113">
        <f t="shared" si="139"/>
        <v>0</v>
      </c>
      <c r="BH123" s="116"/>
      <c r="BI123" s="116"/>
      <c r="BJ123" s="116"/>
      <c r="BK123" s="18">
        <f t="shared" si="57"/>
        <v>1.0722967588373216</v>
      </c>
    </row>
    <row r="124" spans="1:63" x14ac:dyDescent="0.25">
      <c r="A124" s="271"/>
      <c r="B124" s="268"/>
      <c r="C124" s="268"/>
      <c r="D124" s="95" t="s">
        <v>23</v>
      </c>
      <c r="E124" s="106">
        <f t="shared" ref="E124" si="144">IFERROR(AVERAGE(E119:E123),"")</f>
        <v>1.6211072679148064</v>
      </c>
      <c r="F124" s="113">
        <f t="shared" si="128"/>
        <v>34941.723721297036</v>
      </c>
      <c r="G124" s="113">
        <f t="shared" si="129"/>
        <v>35537.72044509463</v>
      </c>
      <c r="H124" s="113">
        <f t="shared" ref="H124:BD124" si="145">IFERROR(AVERAGE(H119:H123),"")</f>
        <v>34941723.721297033</v>
      </c>
      <c r="I124" s="113">
        <f t="shared" si="145"/>
        <v>35537720.44509463</v>
      </c>
      <c r="J124" s="113">
        <f t="shared" si="145"/>
        <v>44365.971657848357</v>
      </c>
      <c r="K124" s="232" t="str">
        <f t="shared" si="145"/>
        <v/>
      </c>
      <c r="L124" s="162"/>
      <c r="M124" s="162"/>
      <c r="N124" s="213" t="str">
        <f t="shared" si="145"/>
        <v/>
      </c>
      <c r="O124" s="213" t="str">
        <f t="shared" si="145"/>
        <v/>
      </c>
      <c r="P124" s="213" t="str">
        <f t="shared" si="145"/>
        <v/>
      </c>
      <c r="Q124" s="106">
        <f t="shared" si="145"/>
        <v>1.6882964360336268</v>
      </c>
      <c r="R124" s="113">
        <f t="shared" si="130"/>
        <v>35257.083420687595</v>
      </c>
      <c r="S124" s="113">
        <f t="shared" si="131"/>
        <v>35879.940029826241</v>
      </c>
      <c r="T124" s="113">
        <f t="shared" si="145"/>
        <v>35257083.420687594</v>
      </c>
      <c r="U124" s="113">
        <f t="shared" si="145"/>
        <v>35879940.029826239</v>
      </c>
      <c r="V124" s="113">
        <f t="shared" si="145"/>
        <v>43833.243269634244</v>
      </c>
      <c r="W124" s="82" t="str">
        <f t="shared" si="145"/>
        <v/>
      </c>
      <c r="X124" s="82" t="str">
        <f t="shared" si="145"/>
        <v/>
      </c>
      <c r="Y124" s="82" t="str">
        <f t="shared" si="145"/>
        <v/>
      </c>
      <c r="Z124" s="82" t="str">
        <f t="shared" si="145"/>
        <v/>
      </c>
      <c r="AA124" s="106">
        <f t="shared" si="145"/>
        <v>81.824182620358727</v>
      </c>
      <c r="AB124" s="113">
        <f t="shared" si="132"/>
        <v>12654.718241149256</v>
      </c>
      <c r="AC124" s="113">
        <f t="shared" si="133"/>
        <v>74685.803954968622</v>
      </c>
      <c r="AD124" s="113">
        <f t="shared" si="145"/>
        <v>12654718.241149256</v>
      </c>
      <c r="AE124" s="113">
        <f t="shared" si="145"/>
        <v>74685803.954968616</v>
      </c>
      <c r="AF124" s="113">
        <f t="shared" si="145"/>
        <v>45008.843511819832</v>
      </c>
      <c r="AG124" s="82" t="str">
        <f t="shared" si="145"/>
        <v/>
      </c>
      <c r="AH124" s="82" t="str">
        <f t="shared" si="145"/>
        <v/>
      </c>
      <c r="AI124" s="82" t="str">
        <f t="shared" si="145"/>
        <v/>
      </c>
      <c r="AJ124" s="82" t="str">
        <f t="shared" si="145"/>
        <v/>
      </c>
      <c r="AK124" s="106" t="str">
        <f t="shared" si="145"/>
        <v/>
      </c>
      <c r="AL124" s="113" t="str">
        <f t="shared" si="134"/>
        <v/>
      </c>
      <c r="AM124" s="113" t="str">
        <f t="shared" si="135"/>
        <v/>
      </c>
      <c r="AN124" s="113" t="str">
        <f t="shared" si="145"/>
        <v/>
      </c>
      <c r="AO124" s="113" t="str">
        <f t="shared" si="145"/>
        <v/>
      </c>
      <c r="AP124" s="113" t="str">
        <f t="shared" si="145"/>
        <v/>
      </c>
      <c r="AQ124" s="82" t="str">
        <f t="shared" si="145"/>
        <v/>
      </c>
      <c r="AR124" s="82" t="str">
        <f t="shared" si="145"/>
        <v/>
      </c>
      <c r="AS124" s="82" t="str">
        <f t="shared" si="145"/>
        <v/>
      </c>
      <c r="AT124" s="82" t="str">
        <f t="shared" si="145"/>
        <v/>
      </c>
      <c r="AU124" s="106">
        <f t="shared" si="145"/>
        <v>1.6683498978231022</v>
      </c>
      <c r="AV124" s="113">
        <f t="shared" si="136"/>
        <v>35329.069607036232</v>
      </c>
      <c r="AW124" s="113">
        <f t="shared" si="137"/>
        <v>35944.610430427718</v>
      </c>
      <c r="AX124" s="113">
        <f t="shared" si="145"/>
        <v>35329069.607036233</v>
      </c>
      <c r="AY124" s="113">
        <f t="shared" si="145"/>
        <v>35944610.430427715</v>
      </c>
      <c r="AZ124" s="113">
        <f t="shared" si="145"/>
        <v>45454.569482278821</v>
      </c>
      <c r="BA124" s="82" t="str">
        <f t="shared" si="145"/>
        <v/>
      </c>
      <c r="BB124" s="82" t="str">
        <f t="shared" si="145"/>
        <v/>
      </c>
      <c r="BC124" s="82" t="str">
        <f t="shared" si="145"/>
        <v/>
      </c>
      <c r="BD124" s="82" t="str">
        <f t="shared" si="145"/>
        <v/>
      </c>
      <c r="BE124" s="106" t="str">
        <f t="shared" ref="BE124:BJ124" si="146">IFERROR(AVERAGE(BE119:BE123),"")</f>
        <v/>
      </c>
      <c r="BF124" s="113" t="str">
        <f t="shared" si="138"/>
        <v/>
      </c>
      <c r="BG124" s="113" t="str">
        <f t="shared" si="139"/>
        <v/>
      </c>
      <c r="BH124" s="113" t="str">
        <f t="shared" si="146"/>
        <v/>
      </c>
      <c r="BI124" s="113" t="str">
        <f t="shared" si="146"/>
        <v/>
      </c>
      <c r="BJ124" s="113" t="str">
        <f t="shared" si="146"/>
        <v/>
      </c>
      <c r="BK124" s="18">
        <f t="shared" si="57"/>
        <v>1.6211072679148064</v>
      </c>
    </row>
    <row r="125" spans="1:63" hidden="1" x14ac:dyDescent="0.25">
      <c r="A125" s="271"/>
      <c r="B125" s="266">
        <v>10</v>
      </c>
      <c r="C125" s="266">
        <v>5</v>
      </c>
      <c r="D125" s="94">
        <v>1</v>
      </c>
      <c r="E125" s="105">
        <v>2.1629201947383478</v>
      </c>
      <c r="F125" s="113">
        <f t="shared" si="128"/>
        <v>140.39354203341529</v>
      </c>
      <c r="G125" s="113">
        <f t="shared" si="129"/>
        <v>143.49727354174871</v>
      </c>
      <c r="H125" s="128">
        <v>140393.54203341529</v>
      </c>
      <c r="I125" s="128">
        <v>143497.2735417487</v>
      </c>
      <c r="J125" s="128">
        <v>50676.591040372849</v>
      </c>
      <c r="K125" s="153"/>
      <c r="L125" s="210"/>
      <c r="M125" s="210"/>
      <c r="N125" s="26"/>
      <c r="O125" s="26"/>
      <c r="P125" s="26"/>
      <c r="Q125" s="125">
        <v>2.1336197894542521</v>
      </c>
      <c r="R125" s="113">
        <f t="shared" si="130"/>
        <v>140.0596535635683</v>
      </c>
      <c r="S125" s="113">
        <f t="shared" si="131"/>
        <v>143.11314392363309</v>
      </c>
      <c r="T125" s="128">
        <v>140059.65356356831</v>
      </c>
      <c r="U125" s="128">
        <v>143113.14392363309</v>
      </c>
      <c r="V125" s="131">
        <v>48455.309101343148</v>
      </c>
      <c r="W125" s="61"/>
      <c r="X125" s="61"/>
      <c r="Y125" s="61"/>
      <c r="Z125" s="63"/>
      <c r="AA125" s="123">
        <v>12.313275903385298</v>
      </c>
      <c r="AB125" s="113">
        <f t="shared" si="132"/>
        <v>139.31775762033132</v>
      </c>
      <c r="AC125" s="113">
        <f t="shared" si="133"/>
        <v>158.88124348998221</v>
      </c>
      <c r="AD125" s="127">
        <v>139317.75762033131</v>
      </c>
      <c r="AE125" s="127">
        <v>158881.24348998221</v>
      </c>
      <c r="AF125" s="130">
        <v>45822.504792451859</v>
      </c>
      <c r="AG125" s="12"/>
      <c r="AH125" s="12"/>
      <c r="AI125" s="12"/>
      <c r="AJ125" s="12"/>
      <c r="AK125" s="125">
        <v>1.9696932619787573</v>
      </c>
      <c r="AL125" s="113">
        <f t="shared" si="134"/>
        <v>140.11527140116581</v>
      </c>
      <c r="AM125" s="113">
        <f t="shared" si="135"/>
        <v>142.93056511147469</v>
      </c>
      <c r="AN125" s="128">
        <v>140115.27140116581</v>
      </c>
      <c r="AO125" s="128">
        <v>142930.56511147469</v>
      </c>
      <c r="AP125" s="131">
        <v>51324.014446258538</v>
      </c>
      <c r="AQ125" s="61"/>
      <c r="AR125" s="61"/>
      <c r="AS125" s="61"/>
      <c r="AT125" s="63"/>
      <c r="AU125" s="125">
        <v>2.3811053176850878</v>
      </c>
      <c r="AV125" s="113">
        <f t="shared" si="136"/>
        <v>140.557871963303</v>
      </c>
      <c r="AW125" s="113">
        <f t="shared" si="137"/>
        <v>143.98633832182401</v>
      </c>
      <c r="AX125" s="128">
        <v>140557.87196330301</v>
      </c>
      <c r="AY125" s="128">
        <v>143986.33832182401</v>
      </c>
      <c r="AZ125" s="131">
        <v>51988.727348804467</v>
      </c>
      <c r="BA125" s="68"/>
      <c r="BB125" s="69"/>
      <c r="BC125" s="69"/>
      <c r="BD125" s="69"/>
      <c r="BE125" s="125">
        <v>3.5181304547418386</v>
      </c>
      <c r="BF125" s="113">
        <f t="shared" si="138"/>
        <v>138.3836944092738</v>
      </c>
      <c r="BG125" s="113">
        <f t="shared" si="139"/>
        <v>143.429739765107</v>
      </c>
      <c r="BH125" s="128">
        <v>138383.6944092738</v>
      </c>
      <c r="BI125" s="128">
        <v>143429.73976510699</v>
      </c>
      <c r="BJ125" s="131">
        <v>45257.402879238129</v>
      </c>
      <c r="BK125" s="18">
        <f t="shared" si="57"/>
        <v>1.9696932619787573</v>
      </c>
    </row>
    <row r="126" spans="1:63" hidden="1" x14ac:dyDescent="0.25">
      <c r="A126" s="271"/>
      <c r="B126" s="267"/>
      <c r="C126" s="267"/>
      <c r="D126" s="94">
        <v>2</v>
      </c>
      <c r="E126" s="105">
        <v>1.790235139742814</v>
      </c>
      <c r="F126" s="113">
        <f t="shared" si="128"/>
        <v>147.20199839141588</v>
      </c>
      <c r="G126" s="113">
        <f t="shared" si="129"/>
        <v>149.885297659423</v>
      </c>
      <c r="H126" s="127">
        <v>147201.99839141589</v>
      </c>
      <c r="I126" s="127">
        <v>149885.297659423</v>
      </c>
      <c r="J126" s="127">
        <v>46754.998110532753</v>
      </c>
      <c r="K126" s="153"/>
      <c r="L126" s="210"/>
      <c r="M126" s="210"/>
      <c r="N126" s="26"/>
      <c r="O126" s="26"/>
      <c r="P126" s="26"/>
      <c r="Q126" s="123">
        <v>10.701560081918856</v>
      </c>
      <c r="R126" s="113">
        <f t="shared" si="130"/>
        <v>147.18786220345311</v>
      </c>
      <c r="S126" s="113">
        <f t="shared" si="131"/>
        <v>164.82691336878611</v>
      </c>
      <c r="T126" s="127">
        <v>147187.86220345311</v>
      </c>
      <c r="U126" s="127">
        <v>164826.9133687861</v>
      </c>
      <c r="V126" s="130">
        <v>46044.132786273964</v>
      </c>
      <c r="W126" s="62"/>
      <c r="X126" s="62"/>
      <c r="Y126" s="62"/>
      <c r="Z126" s="64"/>
      <c r="AA126" s="125">
        <v>22.464209226696259</v>
      </c>
      <c r="AB126" s="113">
        <f t="shared" si="132"/>
        <v>143.08276034200401</v>
      </c>
      <c r="AC126" s="113">
        <f t="shared" si="133"/>
        <v>184.5376940313204</v>
      </c>
      <c r="AD126" s="128">
        <v>143082.76034200401</v>
      </c>
      <c r="AE126" s="128">
        <v>184537.6940313204</v>
      </c>
      <c r="AF126" s="131">
        <v>41314.387390136719</v>
      </c>
      <c r="AG126" s="12"/>
      <c r="AH126" s="12"/>
      <c r="AI126" s="12"/>
      <c r="AJ126" s="12"/>
      <c r="AK126" s="123">
        <v>6.6064593245983207</v>
      </c>
      <c r="AL126" s="113">
        <f t="shared" si="134"/>
        <v>146.20179762936101</v>
      </c>
      <c r="AM126" s="113">
        <f t="shared" si="135"/>
        <v>156.54380010872438</v>
      </c>
      <c r="AN126" s="127">
        <v>146201.79762936101</v>
      </c>
      <c r="AO126" s="127">
        <v>156543.80010872439</v>
      </c>
      <c r="AP126" s="130">
        <v>48831.166763067253</v>
      </c>
      <c r="AQ126" s="62"/>
      <c r="AR126" s="62"/>
      <c r="AS126" s="62"/>
      <c r="AT126" s="64"/>
      <c r="AU126" s="123">
        <v>7.1222075366858446</v>
      </c>
      <c r="AV126" s="113">
        <f t="shared" si="136"/>
        <v>147.21610654158292</v>
      </c>
      <c r="AW126" s="113">
        <f t="shared" si="137"/>
        <v>158.50517398950009</v>
      </c>
      <c r="AX126" s="127">
        <v>147216.10654158291</v>
      </c>
      <c r="AY126" s="127">
        <v>158505.17398950009</v>
      </c>
      <c r="AZ126" s="130">
        <v>48483.136489152908</v>
      </c>
      <c r="BA126" s="71"/>
      <c r="BB126" s="72"/>
      <c r="BC126" s="72"/>
      <c r="BD126" s="72"/>
      <c r="BE126" s="123">
        <v>8.3074311316324945</v>
      </c>
      <c r="BF126" s="113">
        <f t="shared" si="138"/>
        <v>142.68979927669082</v>
      </c>
      <c r="BG126" s="113">
        <f t="shared" si="139"/>
        <v>155.6176264202328</v>
      </c>
      <c r="BH126" s="127">
        <v>142689.79927669081</v>
      </c>
      <c r="BI126" s="127">
        <v>155617.62642023279</v>
      </c>
      <c r="BJ126" s="130">
        <v>42660.490181446083</v>
      </c>
      <c r="BK126" s="18">
        <f t="shared" si="57"/>
        <v>1.790235139742814</v>
      </c>
    </row>
    <row r="127" spans="1:63" hidden="1" x14ac:dyDescent="0.25">
      <c r="A127" s="271"/>
      <c r="B127" s="267"/>
      <c r="C127" s="267"/>
      <c r="D127" s="94">
        <v>3</v>
      </c>
      <c r="E127" s="105">
        <v>0.49904578429955909</v>
      </c>
      <c r="F127" s="113">
        <f t="shared" si="128"/>
        <v>144.4844655673086</v>
      </c>
      <c r="G127" s="113">
        <f t="shared" si="129"/>
        <v>145.20912558696861</v>
      </c>
      <c r="H127" s="128">
        <v>144484.46556730859</v>
      </c>
      <c r="I127" s="128">
        <v>145209.12558696861</v>
      </c>
      <c r="J127" s="128">
        <v>50814.859226465232</v>
      </c>
      <c r="K127" s="153"/>
      <c r="L127" s="210"/>
      <c r="M127" s="210"/>
      <c r="N127" s="26"/>
      <c r="O127" s="26"/>
      <c r="P127" s="26"/>
      <c r="Q127" s="125">
        <v>0.77881764205179294</v>
      </c>
      <c r="R127" s="113">
        <f t="shared" si="130"/>
        <v>144.22103661108758</v>
      </c>
      <c r="S127" s="113">
        <f t="shared" si="131"/>
        <v>145.35307197892368</v>
      </c>
      <c r="T127" s="128">
        <v>144221.03661108759</v>
      </c>
      <c r="U127" s="128">
        <v>145353.07197892369</v>
      </c>
      <c r="V127" s="131">
        <v>51858.93671083451</v>
      </c>
      <c r="W127" s="61"/>
      <c r="X127" s="61"/>
      <c r="Y127" s="61"/>
      <c r="Z127" s="63"/>
      <c r="AA127" s="123">
        <v>88.824650943639895</v>
      </c>
      <c r="AB127" s="113">
        <f t="shared" si="132"/>
        <v>143.27142602740611</v>
      </c>
      <c r="AC127" s="113">
        <f t="shared" si="133"/>
        <v>1282.0308815845669</v>
      </c>
      <c r="AD127" s="127">
        <v>143271.42602740609</v>
      </c>
      <c r="AE127" s="127">
        <v>1282030.881584567</v>
      </c>
      <c r="AF127" s="130">
        <v>47599.339276313782</v>
      </c>
      <c r="AG127" s="12"/>
      <c r="AH127" s="12"/>
      <c r="AI127" s="12"/>
      <c r="AJ127" s="12"/>
      <c r="AK127" s="125">
        <v>0.47337148690420222</v>
      </c>
      <c r="AL127" s="113">
        <f t="shared" si="134"/>
        <v>144.36893587141589</v>
      </c>
      <c r="AM127" s="113">
        <f t="shared" si="135"/>
        <v>145.0555876635766</v>
      </c>
      <c r="AN127" s="128">
        <v>144368.93587141589</v>
      </c>
      <c r="AO127" s="128">
        <v>145055.58766357659</v>
      </c>
      <c r="AP127" s="131">
        <v>50244.126202106469</v>
      </c>
      <c r="AQ127" s="61"/>
      <c r="AR127" s="61"/>
      <c r="AS127" s="61"/>
      <c r="AT127" s="63"/>
      <c r="AU127" s="125">
        <v>0.25475720928681295</v>
      </c>
      <c r="AV127" s="113">
        <f t="shared" si="136"/>
        <v>144.5040711893414</v>
      </c>
      <c r="AW127" s="113">
        <f t="shared" si="137"/>
        <v>144.8731459730283</v>
      </c>
      <c r="AX127" s="128">
        <v>144504.0711893414</v>
      </c>
      <c r="AY127" s="128">
        <v>144873.14597302829</v>
      </c>
      <c r="AZ127" s="131">
        <v>48599.365003824227</v>
      </c>
      <c r="BA127" s="68"/>
      <c r="BB127" s="69"/>
      <c r="BC127" s="69"/>
      <c r="BD127" s="69"/>
      <c r="BE127" s="125">
        <v>3.6083048723739215</v>
      </c>
      <c r="BF127" s="113">
        <f t="shared" si="138"/>
        <v>143.4794869407234</v>
      </c>
      <c r="BG127" s="113">
        <f t="shared" si="139"/>
        <v>148.85046554140519</v>
      </c>
      <c r="BH127" s="128">
        <v>143479.48694072341</v>
      </c>
      <c r="BI127" s="128">
        <v>148850.4655414052</v>
      </c>
      <c r="BJ127" s="128">
        <v>44910.930858373642</v>
      </c>
      <c r="BK127" s="18">
        <f t="shared" si="57"/>
        <v>0.25475720928681295</v>
      </c>
    </row>
    <row r="128" spans="1:63" hidden="1" x14ac:dyDescent="0.25">
      <c r="A128" s="271"/>
      <c r="B128" s="267"/>
      <c r="C128" s="267"/>
      <c r="D128" s="94">
        <v>4</v>
      </c>
      <c r="E128" s="105">
        <v>1.5436540879191889</v>
      </c>
      <c r="F128" s="113">
        <f t="shared" si="128"/>
        <v>145.7640149188725</v>
      </c>
      <c r="G128" s="113">
        <f t="shared" si="129"/>
        <v>148.049385307308</v>
      </c>
      <c r="H128" s="127">
        <v>145764.0149188725</v>
      </c>
      <c r="I128" s="127">
        <v>148049.385307308</v>
      </c>
      <c r="J128" s="127">
        <v>50527.401519298553</v>
      </c>
      <c r="K128" s="153"/>
      <c r="L128" s="210"/>
      <c r="M128" s="210"/>
      <c r="N128" s="26"/>
      <c r="O128" s="26"/>
      <c r="P128" s="26"/>
      <c r="Q128" s="123">
        <v>1.2251316249915354</v>
      </c>
      <c r="R128" s="113">
        <f t="shared" si="130"/>
        <v>145.73556923770269</v>
      </c>
      <c r="S128" s="113">
        <f t="shared" si="131"/>
        <v>147.54316724007501</v>
      </c>
      <c r="T128" s="127">
        <v>145735.5692377027</v>
      </c>
      <c r="U128" s="127">
        <v>147543.16724007501</v>
      </c>
      <c r="V128" s="130">
        <v>51178.168931722641</v>
      </c>
      <c r="W128" s="62"/>
      <c r="X128" s="62"/>
      <c r="Y128" s="62"/>
      <c r="Z128" s="64"/>
      <c r="AA128" s="125">
        <v>1.5519037103618736</v>
      </c>
      <c r="AB128" s="113">
        <f t="shared" si="132"/>
        <v>145.8248199858196</v>
      </c>
      <c r="AC128" s="113">
        <f t="shared" si="133"/>
        <v>148.12355493070919</v>
      </c>
      <c r="AD128" s="128">
        <v>145824.8199858196</v>
      </c>
      <c r="AE128" s="128">
        <v>148123.55493070919</v>
      </c>
      <c r="AF128" s="131">
        <v>43044.82187628746</v>
      </c>
      <c r="AG128" s="12"/>
      <c r="AH128" s="12"/>
      <c r="AI128" s="12"/>
      <c r="AJ128" s="12"/>
      <c r="AK128" s="123">
        <v>0.78119860736162505</v>
      </c>
      <c r="AL128" s="113">
        <f t="shared" si="134"/>
        <v>146.22686817326871</v>
      </c>
      <c r="AM128" s="113">
        <f t="shared" si="135"/>
        <v>147.37818449812289</v>
      </c>
      <c r="AN128" s="127">
        <v>146226.86817326871</v>
      </c>
      <c r="AO128" s="127">
        <v>147378.18449812289</v>
      </c>
      <c r="AP128" s="130">
        <v>48609.145304918289</v>
      </c>
      <c r="AQ128" s="62"/>
      <c r="AR128" s="62"/>
      <c r="AS128" s="62"/>
      <c r="AT128" s="64"/>
      <c r="AU128" s="123">
        <v>1.4265950428332057</v>
      </c>
      <c r="AV128" s="113">
        <f t="shared" si="136"/>
        <v>145.52174415966951</v>
      </c>
      <c r="AW128" s="113">
        <f t="shared" si="137"/>
        <v>147.62779496447669</v>
      </c>
      <c r="AX128" s="127">
        <v>145521.7441596695</v>
      </c>
      <c r="AY128" s="127">
        <v>147627.79496447669</v>
      </c>
      <c r="AZ128" s="130">
        <v>46732.25742030143</v>
      </c>
      <c r="BA128" s="71"/>
      <c r="BB128" s="72"/>
      <c r="BC128" s="72"/>
      <c r="BD128" s="72"/>
      <c r="BE128" s="73"/>
      <c r="BF128" s="113">
        <f t="shared" si="138"/>
        <v>0</v>
      </c>
      <c r="BG128" s="113">
        <f t="shared" si="139"/>
        <v>0</v>
      </c>
      <c r="BH128" s="202"/>
      <c r="BI128" s="202"/>
      <c r="BJ128" s="202"/>
      <c r="BK128" s="18">
        <f t="shared" si="57"/>
        <v>0.78119860736162505</v>
      </c>
    </row>
    <row r="129" spans="1:63" hidden="1" x14ac:dyDescent="0.25">
      <c r="A129" s="271"/>
      <c r="B129" s="267"/>
      <c r="C129" s="267"/>
      <c r="D129" s="94">
        <v>5</v>
      </c>
      <c r="E129" s="105">
        <v>1.0199452951483894</v>
      </c>
      <c r="F129" s="113">
        <f t="shared" si="128"/>
        <v>142.8666112250913</v>
      </c>
      <c r="G129" s="113">
        <f t="shared" si="129"/>
        <v>144.33878790136549</v>
      </c>
      <c r="H129" s="128">
        <v>142866.6112250913</v>
      </c>
      <c r="I129" s="128">
        <v>144338.78790136549</v>
      </c>
      <c r="J129" s="128">
        <v>49927.770812749863</v>
      </c>
      <c r="K129" s="153"/>
      <c r="L129" s="210"/>
      <c r="M129" s="210"/>
      <c r="N129" s="26"/>
      <c r="O129" s="26"/>
      <c r="P129" s="26"/>
      <c r="Q129" s="125">
        <v>2.2463636462196743</v>
      </c>
      <c r="R129" s="113">
        <f t="shared" si="130"/>
        <v>142.1830778245195</v>
      </c>
      <c r="S129" s="113">
        <f t="shared" si="131"/>
        <v>145.45042325581068</v>
      </c>
      <c r="T129" s="128">
        <v>142183.07782451951</v>
      </c>
      <c r="U129" s="128">
        <v>145450.42325581069</v>
      </c>
      <c r="V129" s="131">
        <v>50854.915108203888</v>
      </c>
      <c r="W129" s="61"/>
      <c r="X129" s="61"/>
      <c r="Y129" s="61"/>
      <c r="Z129" s="63"/>
      <c r="AA129" s="123">
        <v>5.0518192756132567</v>
      </c>
      <c r="AB129" s="113">
        <f t="shared" si="132"/>
        <v>140.12181521293931</v>
      </c>
      <c r="AC129" s="113">
        <f t="shared" si="133"/>
        <v>147.57714591676222</v>
      </c>
      <c r="AD129" s="127">
        <v>140121.81521293931</v>
      </c>
      <c r="AE129" s="127">
        <v>147577.14591676221</v>
      </c>
      <c r="AF129" s="130">
        <v>47769.963817358017</v>
      </c>
      <c r="AG129" s="12"/>
      <c r="AH129" s="12"/>
      <c r="AI129" s="12"/>
      <c r="AJ129" s="12"/>
      <c r="AK129" s="125">
        <v>12.776387545890335</v>
      </c>
      <c r="AL129" s="113">
        <f t="shared" si="134"/>
        <v>141.39383257237901</v>
      </c>
      <c r="AM129" s="113">
        <f t="shared" si="135"/>
        <v>162.10499495967281</v>
      </c>
      <c r="AN129" s="128">
        <v>141393.832572379</v>
      </c>
      <c r="AO129" s="128">
        <v>162104.9949596728</v>
      </c>
      <c r="AP129" s="131">
        <v>51111.247745990753</v>
      </c>
      <c r="AQ129" s="61"/>
      <c r="AR129" s="61"/>
      <c r="AS129" s="61"/>
      <c r="AT129" s="63"/>
      <c r="AU129" s="125">
        <v>1.3794461344914621</v>
      </c>
      <c r="AV129" s="113">
        <f t="shared" si="136"/>
        <v>142.37537836978819</v>
      </c>
      <c r="AW129" s="113">
        <f t="shared" si="137"/>
        <v>144.36684117993221</v>
      </c>
      <c r="AX129" s="128">
        <v>142375.3783697882</v>
      </c>
      <c r="AY129" s="128">
        <v>144366.84117993221</v>
      </c>
      <c r="AZ129" s="131">
        <v>48305.442826509483</v>
      </c>
      <c r="BA129" s="68"/>
      <c r="BB129" s="69"/>
      <c r="BC129" s="69"/>
      <c r="BD129" s="69"/>
      <c r="BE129" s="70"/>
      <c r="BF129" s="113">
        <f t="shared" si="138"/>
        <v>0</v>
      </c>
      <c r="BG129" s="113">
        <f t="shared" si="139"/>
        <v>0</v>
      </c>
      <c r="BH129" s="203"/>
      <c r="BI129" s="203"/>
      <c r="BJ129" s="203"/>
      <c r="BK129" s="18">
        <f t="shared" si="57"/>
        <v>1.0199452951483894</v>
      </c>
    </row>
    <row r="130" spans="1:63" x14ac:dyDescent="0.25">
      <c r="A130" s="271"/>
      <c r="B130" s="267"/>
      <c r="C130" s="268"/>
      <c r="D130" s="95" t="s">
        <v>23</v>
      </c>
      <c r="E130" s="106">
        <f t="shared" ref="E130" si="147">IFERROR(AVERAGE(E125:E129),"")</f>
        <v>1.4031601003696597</v>
      </c>
      <c r="F130" s="113">
        <f t="shared" si="128"/>
        <v>144.14212642722072</v>
      </c>
      <c r="G130" s="113">
        <f t="shared" si="129"/>
        <v>146.19597399936276</v>
      </c>
      <c r="H130" s="113">
        <f t="shared" ref="H130:BD130" si="148">IFERROR(AVERAGE(H125:H129),"")</f>
        <v>144142.1264272207</v>
      </c>
      <c r="I130" s="113">
        <f t="shared" si="148"/>
        <v>146195.97399936276</v>
      </c>
      <c r="J130" s="113">
        <f t="shared" si="148"/>
        <v>49740.324141883852</v>
      </c>
      <c r="K130" s="232" t="str">
        <f t="shared" si="148"/>
        <v/>
      </c>
      <c r="L130" s="162"/>
      <c r="M130" s="162"/>
      <c r="N130" s="213" t="str">
        <f t="shared" si="148"/>
        <v/>
      </c>
      <c r="O130" s="213" t="str">
        <f t="shared" si="148"/>
        <v/>
      </c>
      <c r="P130" s="213" t="str">
        <f t="shared" si="148"/>
        <v/>
      </c>
      <c r="Q130" s="106">
        <f t="shared" si="148"/>
        <v>3.4170985569272228</v>
      </c>
      <c r="R130" s="113">
        <f t="shared" si="130"/>
        <v>143.87743988806622</v>
      </c>
      <c r="S130" s="113">
        <f t="shared" si="131"/>
        <v>149.25734395344574</v>
      </c>
      <c r="T130" s="113">
        <f t="shared" si="148"/>
        <v>143877.43988806623</v>
      </c>
      <c r="U130" s="113">
        <f t="shared" si="148"/>
        <v>149257.34395344573</v>
      </c>
      <c r="V130" s="113">
        <f t="shared" si="148"/>
        <v>49678.292527675629</v>
      </c>
      <c r="W130" s="82" t="str">
        <f t="shared" si="148"/>
        <v/>
      </c>
      <c r="X130" s="82" t="str">
        <f t="shared" si="148"/>
        <v/>
      </c>
      <c r="Y130" s="82" t="str">
        <f t="shared" si="148"/>
        <v/>
      </c>
      <c r="Z130" s="82" t="str">
        <f t="shared" si="148"/>
        <v/>
      </c>
      <c r="AA130" s="106">
        <f t="shared" si="148"/>
        <v>26.041171811939318</v>
      </c>
      <c r="AB130" s="113">
        <f t="shared" si="132"/>
        <v>142.32371583770006</v>
      </c>
      <c r="AC130" s="113">
        <f t="shared" si="133"/>
        <v>384.23010399066828</v>
      </c>
      <c r="AD130" s="113">
        <f t="shared" si="148"/>
        <v>142323.71583770006</v>
      </c>
      <c r="AE130" s="113">
        <f t="shared" si="148"/>
        <v>384230.10399066826</v>
      </c>
      <c r="AF130" s="113">
        <f t="shared" si="148"/>
        <v>45110.203430509566</v>
      </c>
      <c r="AG130" s="82" t="str">
        <f t="shared" si="148"/>
        <v/>
      </c>
      <c r="AH130" s="82" t="str">
        <f t="shared" si="148"/>
        <v/>
      </c>
      <c r="AI130" s="82" t="str">
        <f t="shared" si="148"/>
        <v/>
      </c>
      <c r="AJ130" s="82" t="str">
        <f t="shared" si="148"/>
        <v/>
      </c>
      <c r="AK130" s="106">
        <f t="shared" si="148"/>
        <v>4.5214220453466485</v>
      </c>
      <c r="AL130" s="113">
        <f t="shared" si="134"/>
        <v>143.66134112951809</v>
      </c>
      <c r="AM130" s="113">
        <f t="shared" si="135"/>
        <v>150.80262646831426</v>
      </c>
      <c r="AN130" s="113">
        <f t="shared" si="148"/>
        <v>143661.34112951808</v>
      </c>
      <c r="AO130" s="113">
        <f t="shared" si="148"/>
        <v>150802.62646831427</v>
      </c>
      <c r="AP130" s="113">
        <f t="shared" si="148"/>
        <v>50023.940092468263</v>
      </c>
      <c r="AQ130" s="82" t="str">
        <f t="shared" si="148"/>
        <v/>
      </c>
      <c r="AR130" s="82" t="str">
        <f t="shared" si="148"/>
        <v/>
      </c>
      <c r="AS130" s="82" t="str">
        <f t="shared" si="148"/>
        <v/>
      </c>
      <c r="AT130" s="82" t="str">
        <f t="shared" si="148"/>
        <v/>
      </c>
      <c r="AU130" s="106">
        <f t="shared" si="148"/>
        <v>2.5128222481964828</v>
      </c>
      <c r="AV130" s="113">
        <f t="shared" si="136"/>
        <v>144.03503444473699</v>
      </c>
      <c r="AW130" s="113">
        <f t="shared" si="137"/>
        <v>147.87185888575226</v>
      </c>
      <c r="AX130" s="113">
        <f t="shared" si="148"/>
        <v>144035.03444473699</v>
      </c>
      <c r="AY130" s="113">
        <f t="shared" si="148"/>
        <v>147871.85888575227</v>
      </c>
      <c r="AZ130" s="113">
        <f t="shared" si="148"/>
        <v>48821.785817718504</v>
      </c>
      <c r="BA130" s="82" t="str">
        <f t="shared" si="148"/>
        <v/>
      </c>
      <c r="BB130" s="82" t="str">
        <f t="shared" si="148"/>
        <v/>
      </c>
      <c r="BC130" s="82" t="str">
        <f t="shared" si="148"/>
        <v/>
      </c>
      <c r="BD130" s="82" t="str">
        <f t="shared" si="148"/>
        <v/>
      </c>
      <c r="BE130" s="106">
        <f t="shared" ref="BE130:BJ130" si="149">IFERROR(AVERAGE(BE125:BE129),"")</f>
        <v>5.1446221529160843</v>
      </c>
      <c r="BF130" s="113">
        <f t="shared" si="138"/>
        <v>141.51766020889602</v>
      </c>
      <c r="BG130" s="113">
        <f t="shared" si="139"/>
        <v>149.29927724224834</v>
      </c>
      <c r="BH130" s="113">
        <f t="shared" si="149"/>
        <v>141517.66020889601</v>
      </c>
      <c r="BI130" s="113">
        <f t="shared" si="149"/>
        <v>149299.27724224832</v>
      </c>
      <c r="BJ130" s="113">
        <f t="shared" si="149"/>
        <v>44276.274639685951</v>
      </c>
      <c r="BK130" s="18">
        <f t="shared" si="57"/>
        <v>1.4031601003696597</v>
      </c>
    </row>
    <row r="131" spans="1:63" hidden="1" x14ac:dyDescent="0.25">
      <c r="A131" s="271"/>
      <c r="B131" s="267"/>
      <c r="C131" s="266">
        <v>10</v>
      </c>
      <c r="D131" s="94">
        <v>1</v>
      </c>
      <c r="E131" s="105">
        <v>2.003716504538406</v>
      </c>
      <c r="F131" s="113">
        <f t="shared" si="128"/>
        <v>3965.5701449106091</v>
      </c>
      <c r="G131" s="113">
        <f t="shared" si="129"/>
        <v>4046.653611199717</v>
      </c>
      <c r="H131" s="127">
        <v>3965570.1449106089</v>
      </c>
      <c r="I131" s="127">
        <v>4046653.611199717</v>
      </c>
      <c r="J131" s="127">
        <v>50720.259178161621</v>
      </c>
      <c r="K131" s="153"/>
      <c r="L131" s="210"/>
      <c r="M131" s="210"/>
      <c r="N131" s="26"/>
      <c r="O131" s="26"/>
      <c r="P131" s="26"/>
      <c r="Q131" s="123">
        <v>1.999721786383803</v>
      </c>
      <c r="R131" s="113">
        <f t="shared" si="130"/>
        <v>3962.4286826272378</v>
      </c>
      <c r="S131" s="113">
        <f t="shared" si="131"/>
        <v>4043.2830955746167</v>
      </c>
      <c r="T131" s="127">
        <v>3962428.6826272379</v>
      </c>
      <c r="U131" s="127">
        <v>4043283.0955746169</v>
      </c>
      <c r="V131" s="130">
        <v>52851.866380214691</v>
      </c>
      <c r="W131" s="61"/>
      <c r="X131" s="61"/>
      <c r="Y131" s="61"/>
      <c r="Z131" s="63"/>
      <c r="AA131" s="123">
        <v>2.2271389687503502</v>
      </c>
      <c r="AB131" s="113">
        <f t="shared" si="132"/>
        <v>4546.5867131069035</v>
      </c>
      <c r="AC131" s="113">
        <f t="shared" si="133"/>
        <v>4650.1520617809756</v>
      </c>
      <c r="AD131" s="127">
        <v>4546586.7131069032</v>
      </c>
      <c r="AE131" s="127">
        <v>4650152.0617809752</v>
      </c>
      <c r="AF131" s="127">
        <v>49224.332431793213</v>
      </c>
      <c r="AG131" s="12"/>
      <c r="AH131" s="12"/>
      <c r="AI131" s="12"/>
      <c r="AJ131" s="12"/>
      <c r="AK131" s="234"/>
      <c r="AL131" s="113">
        <f t="shared" si="134"/>
        <v>0</v>
      </c>
      <c r="AM131" s="113">
        <f t="shared" si="135"/>
        <v>0</v>
      </c>
      <c r="AN131" s="216"/>
      <c r="AO131" s="216"/>
      <c r="AP131" s="216"/>
      <c r="AQ131" s="61"/>
      <c r="AR131" s="61"/>
      <c r="AS131" s="61"/>
      <c r="AT131" s="63"/>
      <c r="AU131" s="123">
        <v>1.9996838937632051</v>
      </c>
      <c r="AV131" s="113">
        <f t="shared" si="136"/>
        <v>3963.278965349788</v>
      </c>
      <c r="AW131" s="113">
        <f t="shared" si="137"/>
        <v>4044.1491648388292</v>
      </c>
      <c r="AX131" s="127">
        <v>3963278.9653497878</v>
      </c>
      <c r="AY131" s="127">
        <v>4044149.1648388291</v>
      </c>
      <c r="AZ131" s="130">
        <v>50248.480661392219</v>
      </c>
      <c r="BA131" s="62"/>
      <c r="BB131" s="64"/>
      <c r="BC131" s="64"/>
      <c r="BD131" s="64"/>
      <c r="BE131" s="67"/>
      <c r="BF131" s="113">
        <f t="shared" si="138"/>
        <v>0</v>
      </c>
      <c r="BG131" s="113">
        <f t="shared" si="139"/>
        <v>0</v>
      </c>
      <c r="BH131" s="115"/>
      <c r="BI131" s="115"/>
      <c r="BJ131" s="115"/>
      <c r="BK131" s="18">
        <f t="shared" si="57"/>
        <v>1.9996838937632051</v>
      </c>
    </row>
    <row r="132" spans="1:63" hidden="1" x14ac:dyDescent="0.25">
      <c r="A132" s="271"/>
      <c r="B132" s="267"/>
      <c r="C132" s="267"/>
      <c r="D132" s="94">
        <v>2</v>
      </c>
      <c r="E132" s="105">
        <v>2.0001545515578716</v>
      </c>
      <c r="F132" s="113">
        <f t="shared" si="128"/>
        <v>4158.4871829553031</v>
      </c>
      <c r="G132" s="113">
        <f t="shared" si="129"/>
        <v>4243.3609603426257</v>
      </c>
      <c r="H132" s="128">
        <v>4158487.1829553032</v>
      </c>
      <c r="I132" s="128">
        <v>4243360.9603426261</v>
      </c>
      <c r="J132" s="128">
        <v>51202.570970773697</v>
      </c>
      <c r="K132" s="153"/>
      <c r="L132" s="210"/>
      <c r="M132" s="210"/>
      <c r="N132" s="26"/>
      <c r="O132" s="26"/>
      <c r="P132" s="26"/>
      <c r="Q132" s="125">
        <v>2.0004430423492545</v>
      </c>
      <c r="R132" s="113">
        <f t="shared" si="130"/>
        <v>4157.6875639841928</v>
      </c>
      <c r="S132" s="113">
        <f t="shared" si="131"/>
        <v>4242.5575105210773</v>
      </c>
      <c r="T132" s="128">
        <v>4157687.5639841929</v>
      </c>
      <c r="U132" s="128">
        <v>4242557.5105210776</v>
      </c>
      <c r="V132" s="131">
        <v>48838.81095242501</v>
      </c>
      <c r="W132" s="62"/>
      <c r="X132" s="62"/>
      <c r="Y132" s="62"/>
      <c r="Z132" s="64"/>
      <c r="AA132" s="123">
        <v>2.1168609098826989</v>
      </c>
      <c r="AB132" s="113">
        <f t="shared" si="132"/>
        <v>4379.64992180026</v>
      </c>
      <c r="AC132" s="113">
        <f t="shared" si="133"/>
        <v>4474.366027195023</v>
      </c>
      <c r="AD132" s="127">
        <v>4379649.9218002604</v>
      </c>
      <c r="AE132" s="127">
        <v>4474366.0271950234</v>
      </c>
      <c r="AF132" s="130">
        <v>46609.554060697563</v>
      </c>
      <c r="AG132" s="12"/>
      <c r="AH132" s="12"/>
      <c r="AI132" s="12"/>
      <c r="AJ132" s="12"/>
      <c r="AK132" s="123">
        <v>39.322243659273994</v>
      </c>
      <c r="AL132" s="113">
        <f t="shared" si="134"/>
        <v>5266.6591578560747</v>
      </c>
      <c r="AM132" s="113">
        <f t="shared" si="135"/>
        <v>8679.7196789578247</v>
      </c>
      <c r="AN132" s="127">
        <v>5266659.1578560751</v>
      </c>
      <c r="AO132" s="127">
        <v>8679719.6789578255</v>
      </c>
      <c r="AP132" s="130">
        <v>50847.479916572571</v>
      </c>
      <c r="AQ132" s="62"/>
      <c r="AR132" s="62"/>
      <c r="AS132" s="62"/>
      <c r="AT132" s="64"/>
      <c r="AU132" s="125">
        <v>2.0015645663002957</v>
      </c>
      <c r="AV132" s="113">
        <f t="shared" si="136"/>
        <v>4171.3336254968253</v>
      </c>
      <c r="AW132" s="113">
        <f t="shared" si="137"/>
        <v>4256.5308385141698</v>
      </c>
      <c r="AX132" s="128">
        <v>4171333.6254968252</v>
      </c>
      <c r="AY132" s="128">
        <v>4256530.8385141697</v>
      </c>
      <c r="AZ132" s="131">
        <v>52380.620714902878</v>
      </c>
      <c r="BA132" s="61"/>
      <c r="BB132" s="63"/>
      <c r="BC132" s="63"/>
      <c r="BD132" s="63"/>
      <c r="BE132" s="66"/>
      <c r="BF132" s="113">
        <f t="shared" si="138"/>
        <v>0</v>
      </c>
      <c r="BG132" s="113">
        <f t="shared" si="139"/>
        <v>0</v>
      </c>
      <c r="BH132" s="116"/>
      <c r="BI132" s="116"/>
      <c r="BJ132" s="116"/>
      <c r="BK132" s="18">
        <f t="shared" ref="BK132:BK195" si="150">MIN(E132,K132,Q132,W132,AA132,AG132,AK132,AQ132,AU132,BA132)</f>
        <v>2.0001545515578716</v>
      </c>
    </row>
    <row r="133" spans="1:63" hidden="1" x14ac:dyDescent="0.25">
      <c r="A133" s="271"/>
      <c r="B133" s="267"/>
      <c r="C133" s="267"/>
      <c r="D133" s="94">
        <v>3</v>
      </c>
      <c r="E133" s="105">
        <v>1.8633027822492227</v>
      </c>
      <c r="F133" s="113">
        <f t="shared" si="128"/>
        <v>4148.9725819106279</v>
      </c>
      <c r="G133" s="113">
        <f t="shared" si="129"/>
        <v>4227.7483342491878</v>
      </c>
      <c r="H133" s="127">
        <v>4148972.5819106279</v>
      </c>
      <c r="I133" s="127">
        <v>4227748.3342491882</v>
      </c>
      <c r="J133" s="127">
        <v>50156.823249578483</v>
      </c>
      <c r="K133" s="153"/>
      <c r="L133" s="210"/>
      <c r="M133" s="210"/>
      <c r="N133" s="26"/>
      <c r="O133" s="26"/>
      <c r="P133" s="26"/>
      <c r="Q133" s="123">
        <v>1.8134048116225636</v>
      </c>
      <c r="R133" s="113">
        <f t="shared" si="130"/>
        <v>4069.09173014305</v>
      </c>
      <c r="S133" s="113">
        <f t="shared" si="131"/>
        <v>4144.2436437848064</v>
      </c>
      <c r="T133" s="127">
        <v>4069091.7301430502</v>
      </c>
      <c r="U133" s="127">
        <v>4144243.6437848061</v>
      </c>
      <c r="V133" s="130">
        <v>49312.009346485131</v>
      </c>
      <c r="W133" s="61"/>
      <c r="X133" s="61"/>
      <c r="Y133" s="61"/>
      <c r="Z133" s="63"/>
      <c r="AA133" s="125">
        <v>40.066570579105644</v>
      </c>
      <c r="AB133" s="113">
        <f t="shared" si="132"/>
        <v>4610.3952387841318</v>
      </c>
      <c r="AC133" s="113">
        <f t="shared" si="133"/>
        <v>7692.5269975904757</v>
      </c>
      <c r="AD133" s="128">
        <v>4610395.2387841316</v>
      </c>
      <c r="AE133" s="128">
        <v>7692526.9975904757</v>
      </c>
      <c r="AF133" s="131">
        <v>36993.635076284409</v>
      </c>
      <c r="AG133" s="12"/>
      <c r="AH133" s="12"/>
      <c r="AI133" s="12"/>
      <c r="AJ133" s="12"/>
      <c r="AK133" s="234"/>
      <c r="AL133" s="113">
        <f t="shared" si="134"/>
        <v>0</v>
      </c>
      <c r="AM133" s="113">
        <f t="shared" si="135"/>
        <v>0</v>
      </c>
      <c r="AN133" s="216"/>
      <c r="AO133" s="216"/>
      <c r="AP133" s="216"/>
      <c r="AQ133" s="61"/>
      <c r="AR133" s="61"/>
      <c r="AS133" s="61"/>
      <c r="AT133" s="63"/>
      <c r="AU133" s="123">
        <v>1.8136997408452815</v>
      </c>
      <c r="AV133" s="113">
        <f t="shared" si="136"/>
        <v>4068.634535587752</v>
      </c>
      <c r="AW133" s="113">
        <f t="shared" si="137"/>
        <v>4143.7904522819608</v>
      </c>
      <c r="AX133" s="127">
        <v>4068634.5355877518</v>
      </c>
      <c r="AY133" s="127">
        <v>4143790.4522819612</v>
      </c>
      <c r="AZ133" s="130">
        <v>50711.87473320961</v>
      </c>
      <c r="BA133" s="62"/>
      <c r="BB133" s="64"/>
      <c r="BC133" s="64"/>
      <c r="BD133" s="64"/>
      <c r="BE133" s="67"/>
      <c r="BF133" s="113">
        <f t="shared" si="138"/>
        <v>0</v>
      </c>
      <c r="BG133" s="113">
        <f t="shared" si="139"/>
        <v>0</v>
      </c>
      <c r="BH133" s="115"/>
      <c r="BI133" s="115"/>
      <c r="BJ133" s="115"/>
      <c r="BK133" s="18">
        <f t="shared" si="150"/>
        <v>1.8134048116225636</v>
      </c>
    </row>
    <row r="134" spans="1:63" hidden="1" x14ac:dyDescent="0.25">
      <c r="A134" s="271"/>
      <c r="B134" s="267"/>
      <c r="C134" s="267"/>
      <c r="D134" s="94">
        <v>4</v>
      </c>
      <c r="E134" s="105">
        <v>1.9051032746172072</v>
      </c>
      <c r="F134" s="113">
        <f t="shared" si="128"/>
        <v>4001.5286030416992</v>
      </c>
      <c r="G134" s="113">
        <f t="shared" si="129"/>
        <v>4079.242383264851</v>
      </c>
      <c r="H134" s="128">
        <v>4001528.6030416992</v>
      </c>
      <c r="I134" s="128">
        <v>4079242.3832648508</v>
      </c>
      <c r="J134" s="128">
        <v>50099.093764305107</v>
      </c>
      <c r="K134" s="153"/>
      <c r="L134" s="210"/>
      <c r="M134" s="210"/>
      <c r="N134" s="26"/>
      <c r="O134" s="26"/>
      <c r="P134" s="26"/>
      <c r="Q134" s="125">
        <v>1.9047077142572078</v>
      </c>
      <c r="R134" s="113">
        <f t="shared" si="130"/>
        <v>4001.9460654908758</v>
      </c>
      <c r="S134" s="113">
        <f t="shared" si="131"/>
        <v>4079.6515023713532</v>
      </c>
      <c r="T134" s="128">
        <v>4001946.0654908759</v>
      </c>
      <c r="U134" s="128">
        <v>4079651.5023713531</v>
      </c>
      <c r="V134" s="131">
        <v>50406.931885242462</v>
      </c>
      <c r="W134" s="62"/>
      <c r="X134" s="62"/>
      <c r="Y134" s="62"/>
      <c r="Z134" s="64"/>
      <c r="AA134" s="123">
        <v>83.725702830844753</v>
      </c>
      <c r="AB134" s="113">
        <f t="shared" si="132"/>
        <v>1899.2108537194649</v>
      </c>
      <c r="AC134" s="113">
        <f t="shared" si="133"/>
        <v>11670.002298588039</v>
      </c>
      <c r="AD134" s="127">
        <v>1899210.853719465</v>
      </c>
      <c r="AE134" s="127">
        <v>11670002.298588039</v>
      </c>
      <c r="AF134" s="130">
        <v>48245.319485187531</v>
      </c>
      <c r="AG134" s="12"/>
      <c r="AH134" s="12"/>
      <c r="AI134" s="12"/>
      <c r="AJ134" s="12"/>
      <c r="AK134" s="125">
        <v>50.077699991062353</v>
      </c>
      <c r="AL134" s="113">
        <f t="shared" si="134"/>
        <v>5557.5403773209227</v>
      </c>
      <c r="AM134" s="113">
        <f t="shared" si="135"/>
        <v>11132.38047190524</v>
      </c>
      <c r="AN134" s="128">
        <v>5557540.3773209229</v>
      </c>
      <c r="AO134" s="128">
        <v>11132380.471905241</v>
      </c>
      <c r="AP134" s="131">
        <v>50172.110473632813</v>
      </c>
      <c r="AQ134" s="62"/>
      <c r="AR134" s="62"/>
      <c r="AS134" s="62"/>
      <c r="AT134" s="64"/>
      <c r="AU134" s="125">
        <v>1.9042061205097456</v>
      </c>
      <c r="AV134" s="113">
        <f t="shared" si="136"/>
        <v>4003.0839213782451</v>
      </c>
      <c r="AW134" s="113">
        <f t="shared" si="137"/>
        <v>4080.7905854719884</v>
      </c>
      <c r="AX134" s="128">
        <v>4003083.9213782451</v>
      </c>
      <c r="AY134" s="128">
        <v>4080790.5854719882</v>
      </c>
      <c r="AZ134" s="131">
        <v>50675.916941642761</v>
      </c>
      <c r="BA134" s="61"/>
      <c r="BB134" s="63"/>
      <c r="BC134" s="63"/>
      <c r="BD134" s="63"/>
      <c r="BE134" s="66"/>
      <c r="BF134" s="113">
        <f t="shared" si="138"/>
        <v>0</v>
      </c>
      <c r="BG134" s="113">
        <f t="shared" si="139"/>
        <v>0</v>
      </c>
      <c r="BH134" s="116"/>
      <c r="BI134" s="116"/>
      <c r="BJ134" s="116"/>
      <c r="BK134" s="18">
        <f t="shared" si="150"/>
        <v>1.9042061205097456</v>
      </c>
    </row>
    <row r="135" spans="1:63" hidden="1" x14ac:dyDescent="0.25">
      <c r="A135" s="271"/>
      <c r="B135" s="267"/>
      <c r="C135" s="267"/>
      <c r="D135" s="94">
        <v>5</v>
      </c>
      <c r="E135" s="105">
        <v>1.779724575401147</v>
      </c>
      <c r="F135" s="113">
        <f t="shared" si="128"/>
        <v>3835.4734445972999</v>
      </c>
      <c r="G135" s="113">
        <f t="shared" si="129"/>
        <v>3904.971176283957</v>
      </c>
      <c r="H135" s="127">
        <v>3835473.4445973001</v>
      </c>
      <c r="I135" s="127">
        <v>3904971.176283957</v>
      </c>
      <c r="J135" s="127">
        <v>52579.004866123199</v>
      </c>
      <c r="K135" s="153"/>
      <c r="L135" s="210"/>
      <c r="M135" s="210"/>
      <c r="N135" s="26"/>
      <c r="O135" s="26"/>
      <c r="P135" s="26"/>
      <c r="Q135" s="123">
        <v>1.757390334250861</v>
      </c>
      <c r="R135" s="113">
        <f t="shared" si="130"/>
        <v>3818.3526050634291</v>
      </c>
      <c r="S135" s="113">
        <f t="shared" si="131"/>
        <v>3886.656327691835</v>
      </c>
      <c r="T135" s="127">
        <v>3818352.6050634291</v>
      </c>
      <c r="U135" s="127">
        <v>3886656.3276918349</v>
      </c>
      <c r="V135" s="130">
        <v>50672.916625976563</v>
      </c>
      <c r="W135" s="61"/>
      <c r="X135" s="61"/>
      <c r="Y135" s="61"/>
      <c r="Z135" s="63"/>
      <c r="AA135" s="125">
        <v>42.110786229434325</v>
      </c>
      <c r="AB135" s="113">
        <f t="shared" si="132"/>
        <v>5022.1852749723012</v>
      </c>
      <c r="AC135" s="113">
        <f t="shared" si="133"/>
        <v>8675.5112876068779</v>
      </c>
      <c r="AD135" s="128">
        <v>5022185.274972301</v>
      </c>
      <c r="AE135" s="128">
        <v>8675511.2876068782</v>
      </c>
      <c r="AF135" s="131">
        <v>44209.463593959801</v>
      </c>
      <c r="AG135" s="12"/>
      <c r="AH135" s="12"/>
      <c r="AI135" s="12"/>
      <c r="AJ135" s="12"/>
      <c r="AK135" s="123">
        <v>99.99999427993987</v>
      </c>
      <c r="AL135" s="113">
        <f t="shared" si="134"/>
        <v>5.0041770737079168E-4</v>
      </c>
      <c r="AM135" s="113">
        <f t="shared" si="135"/>
        <v>8748.469349801202</v>
      </c>
      <c r="AN135" s="127">
        <v>0.50041770737079172</v>
      </c>
      <c r="AO135" s="127">
        <v>8748469.3498012014</v>
      </c>
      <c r="AP135" s="130">
        <v>52726.563511133187</v>
      </c>
      <c r="AQ135" s="61"/>
      <c r="AR135" s="61"/>
      <c r="AS135" s="61"/>
      <c r="AT135" s="63"/>
      <c r="AU135" s="123">
        <v>1.77204316046972</v>
      </c>
      <c r="AV135" s="113">
        <f t="shared" si="136"/>
        <v>3825.750262525768</v>
      </c>
      <c r="AW135" s="113">
        <f t="shared" si="137"/>
        <v>3894.7672186398931</v>
      </c>
      <c r="AX135" s="127">
        <v>3825750.262525768</v>
      </c>
      <c r="AY135" s="127">
        <v>3894767.218639893</v>
      </c>
      <c r="AZ135" s="130">
        <v>49452.391614198677</v>
      </c>
      <c r="BA135" s="62"/>
      <c r="BB135" s="64"/>
      <c r="BC135" s="64"/>
      <c r="BD135" s="64"/>
      <c r="BE135" s="123">
        <v>3.9850255336151768</v>
      </c>
      <c r="BF135" s="113">
        <f t="shared" si="138"/>
        <v>5421.0050198596946</v>
      </c>
      <c r="BG135" s="113">
        <f t="shared" si="139"/>
        <v>5645.9995432874975</v>
      </c>
      <c r="BH135" s="127">
        <v>5421005.0198596949</v>
      </c>
      <c r="BI135" s="127">
        <v>5645999.5432874979</v>
      </c>
      <c r="BJ135" s="130">
        <v>50811.195389032357</v>
      </c>
      <c r="BK135" s="18">
        <f t="shared" si="150"/>
        <v>1.757390334250861</v>
      </c>
    </row>
    <row r="136" spans="1:63" x14ac:dyDescent="0.25">
      <c r="A136" s="271"/>
      <c r="B136" s="267"/>
      <c r="C136" s="268"/>
      <c r="D136" s="95" t="s">
        <v>23</v>
      </c>
      <c r="E136" s="106">
        <f t="shared" ref="E136" si="151">IFERROR(AVERAGE(E131:E135),"")</f>
        <v>1.9104003376727712</v>
      </c>
      <c r="F136" s="113">
        <f t="shared" si="128"/>
        <v>4022.0063914831071</v>
      </c>
      <c r="G136" s="113">
        <f t="shared" si="129"/>
        <v>4100.395293068068</v>
      </c>
      <c r="H136" s="113">
        <f t="shared" ref="H136:BD136" si="152">IFERROR(AVERAGE(H131:H135),"")</f>
        <v>4022006.3914831071</v>
      </c>
      <c r="I136" s="113">
        <f t="shared" si="152"/>
        <v>4100395.2930680676</v>
      </c>
      <c r="J136" s="113">
        <f t="shared" si="152"/>
        <v>50951.550405788425</v>
      </c>
      <c r="K136" s="232" t="str">
        <f t="shared" si="152"/>
        <v/>
      </c>
      <c r="L136" s="162"/>
      <c r="M136" s="162"/>
      <c r="N136" s="213" t="str">
        <f t="shared" si="152"/>
        <v/>
      </c>
      <c r="O136" s="213" t="str">
        <f t="shared" si="152"/>
        <v/>
      </c>
      <c r="P136" s="213" t="str">
        <f t="shared" si="152"/>
        <v/>
      </c>
      <c r="Q136" s="106">
        <f t="shared" si="152"/>
        <v>1.8951335377727379</v>
      </c>
      <c r="R136" s="113">
        <f t="shared" si="130"/>
        <v>4001.9013294617571</v>
      </c>
      <c r="S136" s="113">
        <f t="shared" si="131"/>
        <v>4079.2784159887374</v>
      </c>
      <c r="T136" s="113">
        <f t="shared" si="152"/>
        <v>4001901.3294617571</v>
      </c>
      <c r="U136" s="113">
        <f t="shared" si="152"/>
        <v>4079278.4159887373</v>
      </c>
      <c r="V136" s="113">
        <f t="shared" si="152"/>
        <v>50416.507038068768</v>
      </c>
      <c r="W136" s="82" t="str">
        <f t="shared" si="152"/>
        <v/>
      </c>
      <c r="X136" s="82" t="str">
        <f t="shared" si="152"/>
        <v/>
      </c>
      <c r="Y136" s="82" t="str">
        <f t="shared" si="152"/>
        <v/>
      </c>
      <c r="Z136" s="82" t="str">
        <f t="shared" si="152"/>
        <v/>
      </c>
      <c r="AA136" s="106">
        <f t="shared" si="152"/>
        <v>34.049411903603556</v>
      </c>
      <c r="AB136" s="113">
        <f t="shared" si="132"/>
        <v>4091.6056004766124</v>
      </c>
      <c r="AC136" s="113">
        <f t="shared" si="133"/>
        <v>7432.5117345522794</v>
      </c>
      <c r="AD136" s="113">
        <f t="shared" si="152"/>
        <v>4091605.6004766123</v>
      </c>
      <c r="AE136" s="113">
        <f t="shared" si="152"/>
        <v>7432511.7345522791</v>
      </c>
      <c r="AF136" s="113">
        <f t="shared" si="152"/>
        <v>45056.4609295845</v>
      </c>
      <c r="AG136" s="82" t="str">
        <f t="shared" si="152"/>
        <v/>
      </c>
      <c r="AH136" s="82" t="str">
        <f t="shared" si="152"/>
        <v/>
      </c>
      <c r="AI136" s="82" t="str">
        <f t="shared" si="152"/>
        <v/>
      </c>
      <c r="AJ136" s="82" t="str">
        <f t="shared" si="152"/>
        <v/>
      </c>
      <c r="AK136" s="106">
        <f t="shared" si="152"/>
        <v>63.133312643425405</v>
      </c>
      <c r="AL136" s="113">
        <f t="shared" si="134"/>
        <v>3608.0666785315684</v>
      </c>
      <c r="AM136" s="113">
        <f t="shared" si="135"/>
        <v>9520.1898335547558</v>
      </c>
      <c r="AN136" s="113">
        <f t="shared" si="152"/>
        <v>3608066.6785315685</v>
      </c>
      <c r="AO136" s="113">
        <f t="shared" si="152"/>
        <v>9520189.8335547559</v>
      </c>
      <c r="AP136" s="113">
        <f t="shared" si="152"/>
        <v>51248.717967112862</v>
      </c>
      <c r="AQ136" s="82" t="str">
        <f t="shared" si="152"/>
        <v/>
      </c>
      <c r="AR136" s="82" t="str">
        <f t="shared" si="152"/>
        <v/>
      </c>
      <c r="AS136" s="82" t="str">
        <f t="shared" si="152"/>
        <v/>
      </c>
      <c r="AT136" s="82" t="str">
        <f t="shared" si="152"/>
        <v/>
      </c>
      <c r="AU136" s="106">
        <f t="shared" si="152"/>
        <v>1.8982394963776497</v>
      </c>
      <c r="AV136" s="113">
        <f t="shared" si="136"/>
        <v>4006.4162620676757</v>
      </c>
      <c r="AW136" s="113">
        <f t="shared" si="137"/>
        <v>4084.0056519493673</v>
      </c>
      <c r="AX136" s="113">
        <f t="shared" si="152"/>
        <v>4006416.2620676756</v>
      </c>
      <c r="AY136" s="113">
        <f t="shared" si="152"/>
        <v>4084005.6519493675</v>
      </c>
      <c r="AZ136" s="113">
        <f t="shared" si="152"/>
        <v>50693.856933069226</v>
      </c>
      <c r="BA136" s="82" t="str">
        <f t="shared" si="152"/>
        <v/>
      </c>
      <c r="BB136" s="82" t="str">
        <f t="shared" si="152"/>
        <v/>
      </c>
      <c r="BC136" s="82" t="str">
        <f t="shared" si="152"/>
        <v/>
      </c>
      <c r="BD136" s="82" t="str">
        <f t="shared" si="152"/>
        <v/>
      </c>
      <c r="BE136" s="106">
        <f t="shared" ref="BE136:BJ136" si="153">IFERROR(AVERAGE(BE131:BE135),"")</f>
        <v>3.9850255336151768</v>
      </c>
      <c r="BF136" s="113">
        <f t="shared" si="138"/>
        <v>5421.0050198596946</v>
      </c>
      <c r="BG136" s="113">
        <f t="shared" si="139"/>
        <v>5645.9995432874975</v>
      </c>
      <c r="BH136" s="113">
        <f t="shared" si="153"/>
        <v>5421005.0198596949</v>
      </c>
      <c r="BI136" s="113">
        <f t="shared" si="153"/>
        <v>5645999.5432874979</v>
      </c>
      <c r="BJ136" s="113">
        <f t="shared" si="153"/>
        <v>50811.195389032357</v>
      </c>
      <c r="BK136" s="18">
        <f t="shared" si="150"/>
        <v>1.8951335377727379</v>
      </c>
    </row>
    <row r="137" spans="1:63" hidden="1" x14ac:dyDescent="0.25">
      <c r="A137" s="271"/>
      <c r="B137" s="267"/>
      <c r="C137" s="266">
        <v>15</v>
      </c>
      <c r="D137" s="94">
        <v>1</v>
      </c>
      <c r="E137" s="105">
        <v>0.90572521242520654</v>
      </c>
      <c r="F137" s="113">
        <f t="shared" si="128"/>
        <v>12107.699092938921</v>
      </c>
      <c r="G137" s="113">
        <f t="shared" si="129"/>
        <v>12218.36389528437</v>
      </c>
      <c r="H137" s="128">
        <v>12107699.09293892</v>
      </c>
      <c r="I137" s="128">
        <v>12218363.89528437</v>
      </c>
      <c r="J137" s="128">
        <v>51807.694276094437</v>
      </c>
      <c r="K137" s="153"/>
      <c r="L137" s="210"/>
      <c r="M137" s="210"/>
      <c r="N137" s="26"/>
      <c r="O137" s="26"/>
      <c r="P137" s="26"/>
      <c r="Q137" s="125">
        <v>0.79622374578391764</v>
      </c>
      <c r="R137" s="113">
        <f t="shared" si="130"/>
        <v>11607.768438369862</v>
      </c>
      <c r="S137" s="113">
        <f t="shared" si="131"/>
        <v>11700.934053784611</v>
      </c>
      <c r="T137" s="128">
        <v>11607768.438369861</v>
      </c>
      <c r="U137" s="128">
        <v>11700934.053784611</v>
      </c>
      <c r="V137" s="131">
        <v>47567.202427148819</v>
      </c>
      <c r="W137" s="61"/>
      <c r="X137" s="61"/>
      <c r="Y137" s="61"/>
      <c r="Z137" s="63"/>
      <c r="AA137" s="123">
        <v>79.399397141199842</v>
      </c>
      <c r="AB137" s="113">
        <f t="shared" si="132"/>
        <v>7076.020406286485</v>
      </c>
      <c r="AC137" s="113">
        <f t="shared" si="133"/>
        <v>34348.608411057983</v>
      </c>
      <c r="AD137" s="127">
        <v>7076020.4062864846</v>
      </c>
      <c r="AE137" s="127">
        <v>34348608.411057986</v>
      </c>
      <c r="AF137" s="130">
        <v>38719.177854776382</v>
      </c>
      <c r="AG137" s="12"/>
      <c r="AH137" s="12"/>
      <c r="AI137" s="12"/>
      <c r="AJ137" s="12"/>
      <c r="AK137" s="125">
        <v>99.999998427265837</v>
      </c>
      <c r="AL137" s="113">
        <f t="shared" si="134"/>
        <v>6.4700000000000001E-4</v>
      </c>
      <c r="AM137" s="113">
        <f t="shared" si="135"/>
        <v>41138.548025996119</v>
      </c>
      <c r="AN137" s="128">
        <v>0.64700000000000002</v>
      </c>
      <c r="AO137" s="128">
        <v>41138548.025996119</v>
      </c>
      <c r="AP137" s="131">
        <v>28715.41633152961</v>
      </c>
      <c r="AQ137" s="61"/>
      <c r="AR137" s="61"/>
      <c r="AS137" s="61"/>
      <c r="AT137" s="63"/>
      <c r="AU137" s="125">
        <v>0.88933275261481126</v>
      </c>
      <c r="AV137" s="113">
        <f t="shared" si="136"/>
        <v>13326.88256710319</v>
      </c>
      <c r="AW137" s="113">
        <f t="shared" si="137"/>
        <v>13446.466396839631</v>
      </c>
      <c r="AX137" s="128">
        <v>13326882.56710319</v>
      </c>
      <c r="AY137" s="128">
        <v>13446466.39683963</v>
      </c>
      <c r="AZ137" s="131">
        <v>53820.025376796722</v>
      </c>
      <c r="BA137" s="62"/>
      <c r="BB137" s="64"/>
      <c r="BC137" s="64"/>
      <c r="BD137" s="64"/>
      <c r="BE137" s="67"/>
      <c r="BF137" s="113">
        <f t="shared" si="138"/>
        <v>0</v>
      </c>
      <c r="BG137" s="113">
        <f t="shared" si="139"/>
        <v>0</v>
      </c>
      <c r="BH137" s="115"/>
      <c r="BI137" s="115"/>
      <c r="BJ137" s="115"/>
      <c r="BK137" s="18">
        <f t="shared" si="150"/>
        <v>0.79622374578391764</v>
      </c>
    </row>
    <row r="138" spans="1:63" hidden="1" x14ac:dyDescent="0.25">
      <c r="A138" s="271"/>
      <c r="B138" s="267"/>
      <c r="C138" s="267"/>
      <c r="D138" s="94">
        <v>2</v>
      </c>
      <c r="E138" s="105">
        <v>0.82938289804149345</v>
      </c>
      <c r="F138" s="113">
        <f t="shared" si="128"/>
        <v>12377.733986777499</v>
      </c>
      <c r="G138" s="113">
        <f t="shared" si="129"/>
        <v>12481.251350943799</v>
      </c>
      <c r="H138" s="127">
        <v>12377733.986777499</v>
      </c>
      <c r="I138" s="127">
        <v>12481251.3509438</v>
      </c>
      <c r="J138" s="127">
        <v>52145.179017305367</v>
      </c>
      <c r="K138" s="153"/>
      <c r="L138" s="210"/>
      <c r="M138" s="210"/>
      <c r="N138" s="26"/>
      <c r="O138" s="26"/>
      <c r="P138" s="26"/>
      <c r="Q138" s="123">
        <v>0.78356737346192329</v>
      </c>
      <c r="R138" s="113">
        <f t="shared" si="130"/>
        <v>11558.6833606937</v>
      </c>
      <c r="S138" s="113">
        <f t="shared" si="131"/>
        <v>11649.968714559511</v>
      </c>
      <c r="T138" s="127">
        <v>11558683.360693701</v>
      </c>
      <c r="U138" s="127">
        <v>11649968.71455951</v>
      </c>
      <c r="V138" s="130">
        <v>48258.420034170151</v>
      </c>
      <c r="W138" s="62"/>
      <c r="X138" s="62"/>
      <c r="Y138" s="62"/>
      <c r="Z138" s="64"/>
      <c r="AA138" s="125">
        <v>0.93393557181896869</v>
      </c>
      <c r="AB138" s="113">
        <f t="shared" si="132"/>
        <v>14249.470802616621</v>
      </c>
      <c r="AC138" s="113">
        <f t="shared" si="133"/>
        <v>14383.80628610408</v>
      </c>
      <c r="AD138" s="128">
        <v>14249470.80261662</v>
      </c>
      <c r="AE138" s="128">
        <v>14383806.286104079</v>
      </c>
      <c r="AF138" s="131">
        <v>37931.203461885452</v>
      </c>
      <c r="AG138" s="12"/>
      <c r="AH138" s="12"/>
      <c r="AI138" s="12"/>
      <c r="AJ138" s="12"/>
      <c r="AK138" s="234"/>
      <c r="AL138" s="113">
        <f t="shared" si="134"/>
        <v>0</v>
      </c>
      <c r="AM138" s="113">
        <f t="shared" si="135"/>
        <v>0</v>
      </c>
      <c r="AN138" s="216"/>
      <c r="AO138" s="216"/>
      <c r="AP138" s="216"/>
      <c r="AQ138" s="62"/>
      <c r="AR138" s="62"/>
      <c r="AS138" s="62"/>
      <c r="AT138" s="64"/>
      <c r="AU138" s="123">
        <v>0.92314170913409044</v>
      </c>
      <c r="AV138" s="113">
        <f t="shared" si="136"/>
        <v>13108.46104759435</v>
      </c>
      <c r="AW138" s="113">
        <f t="shared" si="137"/>
        <v>13230.59821811371</v>
      </c>
      <c r="AX138" s="127">
        <v>13108461.04759435</v>
      </c>
      <c r="AY138" s="127">
        <v>13230598.218113709</v>
      </c>
      <c r="AZ138" s="130">
        <v>50662.390537023537</v>
      </c>
      <c r="BA138" s="61"/>
      <c r="BB138" s="63"/>
      <c r="BC138" s="63"/>
      <c r="BD138" s="63"/>
      <c r="BE138" s="66"/>
      <c r="BF138" s="113">
        <f t="shared" si="138"/>
        <v>0</v>
      </c>
      <c r="BG138" s="113">
        <f t="shared" si="139"/>
        <v>0</v>
      </c>
      <c r="BH138" s="116"/>
      <c r="BI138" s="116"/>
      <c r="BJ138" s="116"/>
      <c r="BK138" s="18">
        <f t="shared" si="150"/>
        <v>0.78356737346192329</v>
      </c>
    </row>
    <row r="139" spans="1:63" hidden="1" x14ac:dyDescent="0.25">
      <c r="A139" s="271"/>
      <c r="B139" s="267"/>
      <c r="C139" s="267"/>
      <c r="D139" s="94">
        <v>3</v>
      </c>
      <c r="E139" s="105">
        <v>0.79855217253561139</v>
      </c>
      <c r="F139" s="113">
        <f t="shared" si="128"/>
        <v>11768.80444676745</v>
      </c>
      <c r="G139" s="113">
        <f t="shared" si="129"/>
        <v>11863.541011252459</v>
      </c>
      <c r="H139" s="128">
        <v>11768804.446767449</v>
      </c>
      <c r="I139" s="128">
        <v>11863541.011252459</v>
      </c>
      <c r="J139" s="128">
        <v>51462.364831447601</v>
      </c>
      <c r="K139" s="153"/>
      <c r="L139" s="210"/>
      <c r="M139" s="210"/>
      <c r="N139" s="26"/>
      <c r="O139" s="26"/>
      <c r="P139" s="26"/>
      <c r="Q139" s="125">
        <v>0.81233019522629868</v>
      </c>
      <c r="R139" s="113">
        <f t="shared" si="130"/>
        <v>11666.0907980023</v>
      </c>
      <c r="S139" s="113">
        <f t="shared" si="131"/>
        <v>11761.634103275239</v>
      </c>
      <c r="T139" s="128">
        <v>11666090.798002301</v>
      </c>
      <c r="U139" s="128">
        <v>11761634.103275239</v>
      </c>
      <c r="V139" s="131">
        <v>49677.173096418381</v>
      </c>
      <c r="W139" s="61"/>
      <c r="X139" s="61"/>
      <c r="Y139" s="61"/>
      <c r="Z139" s="63"/>
      <c r="AA139" s="123">
        <v>80.855544879754689</v>
      </c>
      <c r="AB139" s="113">
        <f t="shared" si="132"/>
        <v>10720.16508225631</v>
      </c>
      <c r="AC139" s="113">
        <f t="shared" si="133"/>
        <v>55996.188008086501</v>
      </c>
      <c r="AD139" s="127">
        <v>10720165.08225631</v>
      </c>
      <c r="AE139" s="127">
        <v>55996188.008086503</v>
      </c>
      <c r="AF139" s="130">
        <v>44403.918145656593</v>
      </c>
      <c r="AG139" s="12"/>
      <c r="AH139" s="12"/>
      <c r="AI139" s="12"/>
      <c r="AJ139" s="12"/>
      <c r="AK139" s="234"/>
      <c r="AL139" s="113">
        <f t="shared" si="134"/>
        <v>0</v>
      </c>
      <c r="AM139" s="113">
        <f t="shared" si="135"/>
        <v>0</v>
      </c>
      <c r="AN139" s="216"/>
      <c r="AO139" s="216"/>
      <c r="AP139" s="216"/>
      <c r="AQ139" s="61"/>
      <c r="AR139" s="61"/>
      <c r="AS139" s="61"/>
      <c r="AT139" s="63"/>
      <c r="AU139" s="125">
        <v>0.77670017752658882</v>
      </c>
      <c r="AV139" s="113">
        <f t="shared" si="136"/>
        <v>11547.503018366921</v>
      </c>
      <c r="AW139" s="113">
        <f t="shared" si="137"/>
        <v>11637.89456612235</v>
      </c>
      <c r="AX139" s="128">
        <v>11547503.01836692</v>
      </c>
      <c r="AY139" s="128">
        <v>11637894.566122349</v>
      </c>
      <c r="AZ139" s="131">
        <v>52703.778657197952</v>
      </c>
      <c r="BA139" s="62"/>
      <c r="BB139" s="64"/>
      <c r="BC139" s="64"/>
      <c r="BD139" s="64"/>
      <c r="BE139" s="67"/>
      <c r="BF139" s="113">
        <f t="shared" si="138"/>
        <v>0</v>
      </c>
      <c r="BG139" s="113">
        <f t="shared" si="139"/>
        <v>0</v>
      </c>
      <c r="BH139" s="115"/>
      <c r="BI139" s="115"/>
      <c r="BJ139" s="115"/>
      <c r="BK139" s="18">
        <f t="shared" si="150"/>
        <v>0.77670017752658882</v>
      </c>
    </row>
    <row r="140" spans="1:63" hidden="1" x14ac:dyDescent="0.25">
      <c r="A140" s="271"/>
      <c r="B140" s="267"/>
      <c r="C140" s="267"/>
      <c r="D140" s="94">
        <v>4</v>
      </c>
      <c r="E140" s="105">
        <v>0.80349090773318665</v>
      </c>
      <c r="F140" s="113">
        <f t="shared" si="128"/>
        <v>11814.478495711399</v>
      </c>
      <c r="G140" s="113">
        <f t="shared" si="129"/>
        <v>11910.17567434985</v>
      </c>
      <c r="H140" s="127">
        <v>11814478.495711399</v>
      </c>
      <c r="I140" s="127">
        <v>11910175.67434985</v>
      </c>
      <c r="J140" s="127">
        <v>52230.934265851967</v>
      </c>
      <c r="K140" s="153"/>
      <c r="L140" s="210"/>
      <c r="M140" s="210"/>
      <c r="N140" s="26"/>
      <c r="O140" s="26"/>
      <c r="P140" s="26"/>
      <c r="Q140" s="123">
        <v>0.78892956134902248</v>
      </c>
      <c r="R140" s="113">
        <f t="shared" si="130"/>
        <v>11588.986156363391</v>
      </c>
      <c r="S140" s="113">
        <f t="shared" si="131"/>
        <v>11681.142139807529</v>
      </c>
      <c r="T140" s="127">
        <v>11588986.15636339</v>
      </c>
      <c r="U140" s="127">
        <v>11681142.13980753</v>
      </c>
      <c r="V140" s="130">
        <v>50716.519176483147</v>
      </c>
      <c r="W140" s="62"/>
      <c r="X140" s="62"/>
      <c r="Y140" s="62"/>
      <c r="Z140" s="64"/>
      <c r="AA140" s="125">
        <v>73.751858562053911</v>
      </c>
      <c r="AB140" s="113">
        <f t="shared" si="132"/>
        <v>6970.3167581583857</v>
      </c>
      <c r="AC140" s="113">
        <f t="shared" si="133"/>
        <v>26555.467840026289</v>
      </c>
      <c r="AD140" s="128">
        <v>6970316.7581583858</v>
      </c>
      <c r="AE140" s="128">
        <v>26555467.840026289</v>
      </c>
      <c r="AF140" s="131">
        <v>35819.723961830139</v>
      </c>
      <c r="AG140" s="12"/>
      <c r="AH140" s="12"/>
      <c r="AI140" s="12"/>
      <c r="AJ140" s="12"/>
      <c r="AK140" s="234"/>
      <c r="AL140" s="113">
        <f t="shared" si="134"/>
        <v>0</v>
      </c>
      <c r="AM140" s="113">
        <f t="shared" si="135"/>
        <v>0</v>
      </c>
      <c r="AN140" s="216"/>
      <c r="AO140" s="216"/>
      <c r="AP140" s="216"/>
      <c r="AQ140" s="62"/>
      <c r="AR140" s="62"/>
      <c r="AS140" s="62"/>
      <c r="AT140" s="64"/>
      <c r="AU140" s="123">
        <v>0.81362941206176898</v>
      </c>
      <c r="AV140" s="113">
        <f t="shared" si="136"/>
        <v>11950.641758190339</v>
      </c>
      <c r="AW140" s="113">
        <f t="shared" si="137"/>
        <v>12048.673307987361</v>
      </c>
      <c r="AX140" s="127">
        <v>11950641.758190339</v>
      </c>
      <c r="AY140" s="127">
        <v>12048673.30798736</v>
      </c>
      <c r="AZ140" s="130">
        <v>52304.579755544677</v>
      </c>
      <c r="BA140" s="61"/>
      <c r="BB140" s="63"/>
      <c r="BC140" s="63"/>
      <c r="BD140" s="63"/>
      <c r="BE140" s="66"/>
      <c r="BF140" s="113">
        <f t="shared" si="138"/>
        <v>0</v>
      </c>
      <c r="BG140" s="113">
        <f t="shared" si="139"/>
        <v>0</v>
      </c>
      <c r="BH140" s="116"/>
      <c r="BI140" s="116"/>
      <c r="BJ140" s="116"/>
      <c r="BK140" s="18">
        <f t="shared" si="150"/>
        <v>0.78892956134902248</v>
      </c>
    </row>
    <row r="141" spans="1:63" hidden="1" x14ac:dyDescent="0.25">
      <c r="A141" s="271"/>
      <c r="B141" s="267"/>
      <c r="C141" s="267"/>
      <c r="D141" s="94">
        <v>5</v>
      </c>
      <c r="E141" s="105">
        <v>0.79004055646853322</v>
      </c>
      <c r="F141" s="113">
        <f t="shared" si="128"/>
        <v>12481.883072885639</v>
      </c>
      <c r="G141" s="113">
        <f t="shared" si="129"/>
        <v>12581.28028969723</v>
      </c>
      <c r="H141" s="128">
        <v>12481883.07288564</v>
      </c>
      <c r="I141" s="128">
        <v>12581280.28969723</v>
      </c>
      <c r="J141" s="128">
        <v>52212.94203591346</v>
      </c>
      <c r="K141" s="153"/>
      <c r="L141" s="210"/>
      <c r="M141" s="210"/>
      <c r="N141" s="26"/>
      <c r="O141" s="26"/>
      <c r="P141" s="26"/>
      <c r="Q141" s="125">
        <v>0.77565364112599289</v>
      </c>
      <c r="R141" s="113">
        <f t="shared" si="130"/>
        <v>11526.613137399079</v>
      </c>
      <c r="S141" s="113">
        <f t="shared" si="131"/>
        <v>11616.71863849795</v>
      </c>
      <c r="T141" s="128">
        <v>11526613.137399079</v>
      </c>
      <c r="U141" s="128">
        <v>11616718.638497951</v>
      </c>
      <c r="V141" s="131">
        <v>50534.069976329803</v>
      </c>
      <c r="W141" s="61"/>
      <c r="X141" s="61"/>
      <c r="Y141" s="61"/>
      <c r="Z141" s="63"/>
      <c r="AA141" s="123">
        <v>85.945394807705341</v>
      </c>
      <c r="AB141" s="113">
        <f t="shared" si="132"/>
        <v>6496.2514649578297</v>
      </c>
      <c r="AC141" s="113">
        <f t="shared" si="133"/>
        <v>46221.515126724102</v>
      </c>
      <c r="AD141" s="127">
        <v>6496251.4649578296</v>
      </c>
      <c r="AE141" s="127">
        <v>46221515.126724102</v>
      </c>
      <c r="AF141" s="130">
        <v>45467.40346622467</v>
      </c>
      <c r="AG141" s="12"/>
      <c r="AH141" s="12"/>
      <c r="AI141" s="12"/>
      <c r="AJ141" s="12"/>
      <c r="AK141" s="123">
        <v>99.99999924764326</v>
      </c>
      <c r="AL141" s="113">
        <f t="shared" si="134"/>
        <v>6.4094339658442604E-4</v>
      </c>
      <c r="AM141" s="113">
        <f t="shared" si="135"/>
        <v>85191.420350551562</v>
      </c>
      <c r="AN141" s="127">
        <v>0.64094339658442601</v>
      </c>
      <c r="AO141" s="127">
        <v>85191420.350551561</v>
      </c>
      <c r="AP141" s="130">
        <v>50602.538089036949</v>
      </c>
      <c r="AQ141" s="61"/>
      <c r="AR141" s="61"/>
      <c r="AS141" s="61"/>
      <c r="AT141" s="63"/>
      <c r="AU141" s="125">
        <v>0.78178898622317228</v>
      </c>
      <c r="AV141" s="113">
        <f t="shared" si="136"/>
        <v>11560.343112637689</v>
      </c>
      <c r="AW141" s="113">
        <f t="shared" si="137"/>
        <v>11651.43273046164</v>
      </c>
      <c r="AX141" s="128">
        <v>11560343.112637689</v>
      </c>
      <c r="AY141" s="128">
        <v>11651432.73046164</v>
      </c>
      <c r="AZ141" s="131">
        <v>53985.285760402679</v>
      </c>
      <c r="BA141" s="62"/>
      <c r="BB141" s="64"/>
      <c r="BC141" s="64"/>
      <c r="BD141" s="64"/>
      <c r="BE141" s="67"/>
      <c r="BF141" s="113">
        <f t="shared" si="138"/>
        <v>0</v>
      </c>
      <c r="BG141" s="113">
        <f t="shared" si="139"/>
        <v>0</v>
      </c>
      <c r="BH141" s="115"/>
      <c r="BI141" s="115"/>
      <c r="BJ141" s="115"/>
      <c r="BK141" s="18">
        <f t="shared" si="150"/>
        <v>0.77565364112599289</v>
      </c>
    </row>
    <row r="142" spans="1:63" x14ac:dyDescent="0.25">
      <c r="A142" s="271"/>
      <c r="B142" s="267"/>
      <c r="C142" s="268"/>
      <c r="D142" s="95" t="s">
        <v>23</v>
      </c>
      <c r="E142" s="106">
        <f t="shared" ref="E142" si="154">IFERROR(AVERAGE(E137:E141),"")</f>
        <v>0.82543834944080618</v>
      </c>
      <c r="F142" s="113">
        <f t="shared" si="128"/>
        <v>12110.119819016183</v>
      </c>
      <c r="G142" s="113">
        <f t="shared" si="129"/>
        <v>12210.922444305543</v>
      </c>
      <c r="H142" s="113">
        <f t="shared" ref="H142:BD142" si="155">IFERROR(AVERAGE(H137:H141),"")</f>
        <v>12110119.819016183</v>
      </c>
      <c r="I142" s="113">
        <f t="shared" si="155"/>
        <v>12210922.444305543</v>
      </c>
      <c r="J142" s="113">
        <f t="shared" si="155"/>
        <v>51971.822885322574</v>
      </c>
      <c r="K142" s="232" t="str">
        <f t="shared" si="155"/>
        <v/>
      </c>
      <c r="L142" s="162"/>
      <c r="M142" s="162"/>
      <c r="N142" s="213" t="str">
        <f t="shared" si="155"/>
        <v/>
      </c>
      <c r="O142" s="213" t="str">
        <f t="shared" si="155"/>
        <v/>
      </c>
      <c r="P142" s="213" t="str">
        <f t="shared" si="155"/>
        <v/>
      </c>
      <c r="Q142" s="106">
        <f t="shared" si="155"/>
        <v>0.79134090338943097</v>
      </c>
      <c r="R142" s="113">
        <f t="shared" si="130"/>
        <v>11589.628378165666</v>
      </c>
      <c r="S142" s="113">
        <f t="shared" si="131"/>
        <v>11682.079529984967</v>
      </c>
      <c r="T142" s="113">
        <f t="shared" si="155"/>
        <v>11589628.378165666</v>
      </c>
      <c r="U142" s="113">
        <f t="shared" si="155"/>
        <v>11682079.529984968</v>
      </c>
      <c r="V142" s="113">
        <f t="shared" si="155"/>
        <v>49350.676942110062</v>
      </c>
      <c r="W142" s="82" t="str">
        <f t="shared" si="155"/>
        <v/>
      </c>
      <c r="X142" s="82" t="str">
        <f t="shared" si="155"/>
        <v/>
      </c>
      <c r="Y142" s="82" t="str">
        <f t="shared" si="155"/>
        <v/>
      </c>
      <c r="Z142" s="82" t="str">
        <f t="shared" si="155"/>
        <v/>
      </c>
      <c r="AA142" s="106">
        <f t="shared" si="155"/>
        <v>64.177226192506552</v>
      </c>
      <c r="AB142" s="113">
        <f t="shared" si="132"/>
        <v>9102.4449028551244</v>
      </c>
      <c r="AC142" s="113">
        <f t="shared" si="133"/>
        <v>35501.117134399785</v>
      </c>
      <c r="AD142" s="113">
        <f t="shared" si="155"/>
        <v>9102444.9028551243</v>
      </c>
      <c r="AE142" s="113">
        <f t="shared" si="155"/>
        <v>35501117.134399787</v>
      </c>
      <c r="AF142" s="113">
        <f t="shared" si="155"/>
        <v>40468.285378074645</v>
      </c>
      <c r="AG142" s="82" t="str">
        <f t="shared" si="155"/>
        <v/>
      </c>
      <c r="AH142" s="82" t="str">
        <f t="shared" si="155"/>
        <v/>
      </c>
      <c r="AI142" s="82" t="str">
        <f t="shared" si="155"/>
        <v/>
      </c>
      <c r="AJ142" s="82" t="str">
        <f t="shared" si="155"/>
        <v/>
      </c>
      <c r="AK142" s="106">
        <f t="shared" si="155"/>
        <v>99.999998837454541</v>
      </c>
      <c r="AL142" s="113">
        <f t="shared" si="134"/>
        <v>6.4397169829221302E-4</v>
      </c>
      <c r="AM142" s="113">
        <f t="shared" si="135"/>
        <v>63164.98418827384</v>
      </c>
      <c r="AN142" s="113">
        <f t="shared" si="155"/>
        <v>0.64397169829221301</v>
      </c>
      <c r="AO142" s="113">
        <f t="shared" si="155"/>
        <v>63164984.18827384</v>
      </c>
      <c r="AP142" s="113">
        <f t="shared" si="155"/>
        <v>39658.977210283279</v>
      </c>
      <c r="AQ142" s="82" t="str">
        <f t="shared" si="155"/>
        <v/>
      </c>
      <c r="AR142" s="82" t="str">
        <f t="shared" si="155"/>
        <v/>
      </c>
      <c r="AS142" s="82" t="str">
        <f t="shared" si="155"/>
        <v/>
      </c>
      <c r="AT142" s="82" t="str">
        <f t="shared" si="155"/>
        <v/>
      </c>
      <c r="AU142" s="106">
        <f t="shared" si="155"/>
        <v>0.83691860751208635</v>
      </c>
      <c r="AV142" s="113">
        <f t="shared" si="136"/>
        <v>12298.766300778498</v>
      </c>
      <c r="AW142" s="113">
        <f t="shared" si="137"/>
        <v>12403.013043904939</v>
      </c>
      <c r="AX142" s="113">
        <f t="shared" si="155"/>
        <v>12298766.300778497</v>
      </c>
      <c r="AY142" s="113">
        <f t="shared" si="155"/>
        <v>12403013.04390494</v>
      </c>
      <c r="AZ142" s="113">
        <f t="shared" si="155"/>
        <v>52695.212017393111</v>
      </c>
      <c r="BA142" s="82" t="str">
        <f t="shared" si="155"/>
        <v/>
      </c>
      <c r="BB142" s="82" t="str">
        <f t="shared" si="155"/>
        <v/>
      </c>
      <c r="BC142" s="82" t="str">
        <f t="shared" si="155"/>
        <v/>
      </c>
      <c r="BD142" s="82" t="str">
        <f t="shared" si="155"/>
        <v/>
      </c>
      <c r="BE142" s="106" t="str">
        <f t="shared" ref="BE142:BJ142" si="156">IFERROR(AVERAGE(BE137:BE141),"")</f>
        <v/>
      </c>
      <c r="BF142" s="113" t="str">
        <f t="shared" si="138"/>
        <v/>
      </c>
      <c r="BG142" s="113" t="str">
        <f t="shared" si="139"/>
        <v/>
      </c>
      <c r="BH142" s="113" t="str">
        <f t="shared" si="156"/>
        <v/>
      </c>
      <c r="BI142" s="113" t="str">
        <f t="shared" si="156"/>
        <v/>
      </c>
      <c r="BJ142" s="113" t="str">
        <f t="shared" si="156"/>
        <v/>
      </c>
      <c r="BK142" s="18">
        <f t="shared" si="150"/>
        <v>0.79134090338943097</v>
      </c>
    </row>
    <row r="143" spans="1:63" hidden="1" x14ac:dyDescent="0.25">
      <c r="A143" s="271"/>
      <c r="B143" s="267"/>
      <c r="C143" s="266">
        <v>20</v>
      </c>
      <c r="D143" s="94">
        <v>1</v>
      </c>
      <c r="E143" s="105">
        <v>0.5781123769265385</v>
      </c>
      <c r="F143" s="113">
        <f t="shared" si="128"/>
        <v>21996.118997680009</v>
      </c>
      <c r="G143" s="113">
        <f t="shared" si="129"/>
        <v>22124.02069961829</v>
      </c>
      <c r="H143" s="127">
        <v>21996118.997680008</v>
      </c>
      <c r="I143" s="127">
        <v>22124020.699618291</v>
      </c>
      <c r="J143" s="127">
        <v>54882.84170675277</v>
      </c>
      <c r="K143" s="153"/>
      <c r="L143" s="210"/>
      <c r="M143" s="210"/>
      <c r="N143" s="26"/>
      <c r="O143" s="26"/>
      <c r="P143" s="26"/>
      <c r="Q143" s="123">
        <v>0.47038446984588694</v>
      </c>
      <c r="R143" s="113">
        <f t="shared" si="130"/>
        <v>20975.4282314548</v>
      </c>
      <c r="S143" s="113">
        <f t="shared" si="131"/>
        <v>21074.559687312321</v>
      </c>
      <c r="T143" s="127">
        <v>20975428.231454801</v>
      </c>
      <c r="U143" s="127">
        <v>21074559.68731232</v>
      </c>
      <c r="V143" s="130">
        <v>54071.330282926559</v>
      </c>
      <c r="W143" s="61"/>
      <c r="X143" s="61"/>
      <c r="Y143" s="61"/>
      <c r="Z143" s="63"/>
      <c r="AA143" s="125">
        <v>45.4313577329821</v>
      </c>
      <c r="AB143" s="113">
        <f t="shared" si="132"/>
        <v>16376.16472130735</v>
      </c>
      <c r="AC143" s="113">
        <f t="shared" si="133"/>
        <v>30010.211068061239</v>
      </c>
      <c r="AD143" s="128">
        <v>16376164.72130735</v>
      </c>
      <c r="AE143" s="128">
        <v>30010211.06806124</v>
      </c>
      <c r="AF143" s="131">
        <v>47527.869764566422</v>
      </c>
      <c r="AG143" s="12"/>
      <c r="AH143" s="12"/>
      <c r="AI143" s="12"/>
      <c r="AJ143" s="12"/>
      <c r="AK143" s="234"/>
      <c r="AL143" s="113">
        <f t="shared" si="134"/>
        <v>0</v>
      </c>
      <c r="AM143" s="113">
        <f t="shared" si="135"/>
        <v>0</v>
      </c>
      <c r="AN143" s="216"/>
      <c r="AO143" s="216"/>
      <c r="AP143" s="216"/>
      <c r="AQ143" s="61"/>
      <c r="AR143" s="61"/>
      <c r="AS143" s="61"/>
      <c r="AT143" s="63"/>
      <c r="AU143" s="123">
        <v>0.48867921704417938</v>
      </c>
      <c r="AV143" s="113">
        <f t="shared" si="136"/>
        <v>21413.125062646162</v>
      </c>
      <c r="AW143" s="113">
        <f t="shared" si="137"/>
        <v>21518.28042695799</v>
      </c>
      <c r="AX143" s="127">
        <v>21413125.062646162</v>
      </c>
      <c r="AY143" s="127">
        <v>21518280.426957991</v>
      </c>
      <c r="AZ143" s="130">
        <v>54331.278359174728</v>
      </c>
      <c r="BA143" s="68"/>
      <c r="BB143" s="69"/>
      <c r="BC143" s="69"/>
      <c r="BD143" s="69"/>
      <c r="BE143" s="70"/>
      <c r="BF143" s="113">
        <f t="shared" si="138"/>
        <v>0</v>
      </c>
      <c r="BG143" s="113">
        <f t="shared" si="139"/>
        <v>0</v>
      </c>
      <c r="BH143" s="203"/>
      <c r="BI143" s="203"/>
      <c r="BJ143" s="203"/>
      <c r="BK143" s="18">
        <f t="shared" si="150"/>
        <v>0.47038446984588694</v>
      </c>
    </row>
    <row r="144" spans="1:63" hidden="1" x14ac:dyDescent="0.25">
      <c r="A144" s="271"/>
      <c r="B144" s="267"/>
      <c r="C144" s="267"/>
      <c r="D144" s="94">
        <v>2</v>
      </c>
      <c r="E144" s="105">
        <v>0.57607011002532116</v>
      </c>
      <c r="F144" s="113">
        <f t="shared" si="128"/>
        <v>24534.940470389953</v>
      </c>
      <c r="G144" s="113">
        <f t="shared" si="129"/>
        <v>24677.0978551552</v>
      </c>
      <c r="H144" s="128">
        <v>24534940.470389951</v>
      </c>
      <c r="I144" s="128">
        <v>24677097.8551552</v>
      </c>
      <c r="J144" s="128">
        <v>54861.47536110878</v>
      </c>
      <c r="K144" s="153"/>
      <c r="L144" s="210"/>
      <c r="M144" s="210"/>
      <c r="N144" s="26"/>
      <c r="O144" s="26"/>
      <c r="P144" s="26"/>
      <c r="Q144" s="125">
        <v>0.57598748161474611</v>
      </c>
      <c r="R144" s="113">
        <f t="shared" si="130"/>
        <v>23355.47779781741</v>
      </c>
      <c r="S144" s="113">
        <f t="shared" si="131"/>
        <v>23490.781760088961</v>
      </c>
      <c r="T144" s="128">
        <v>23355477.797817409</v>
      </c>
      <c r="U144" s="128">
        <v>23490781.760088962</v>
      </c>
      <c r="V144" s="131">
        <v>50441.394980669029</v>
      </c>
      <c r="W144" s="62"/>
      <c r="X144" s="62"/>
      <c r="Y144" s="62"/>
      <c r="Z144" s="64"/>
      <c r="AA144" s="123">
        <v>55.001409533278355</v>
      </c>
      <c r="AB144" s="113">
        <f t="shared" si="132"/>
        <v>32096.719002483082</v>
      </c>
      <c r="AC144" s="113">
        <f t="shared" si="133"/>
        <v>71328.276440614209</v>
      </c>
      <c r="AD144" s="127">
        <v>32096719.002483081</v>
      </c>
      <c r="AE144" s="127">
        <v>71328276.440614209</v>
      </c>
      <c r="AF144" s="130">
        <v>45817.135770559311</v>
      </c>
      <c r="AG144" s="12"/>
      <c r="AH144" s="12"/>
      <c r="AI144" s="12"/>
      <c r="AJ144" s="12"/>
      <c r="AK144" s="234"/>
      <c r="AL144" s="113">
        <f t="shared" si="134"/>
        <v>0</v>
      </c>
      <c r="AM144" s="113">
        <f t="shared" si="135"/>
        <v>0</v>
      </c>
      <c r="AN144" s="216"/>
      <c r="AO144" s="216"/>
      <c r="AP144" s="216"/>
      <c r="AQ144" s="62"/>
      <c r="AR144" s="62"/>
      <c r="AS144" s="62"/>
      <c r="AT144" s="64"/>
      <c r="AU144" s="125">
        <v>0.56011596870706404</v>
      </c>
      <c r="AV144" s="113">
        <f t="shared" si="136"/>
        <v>24209.30410659789</v>
      </c>
      <c r="AW144" s="113">
        <f t="shared" si="137"/>
        <v>24345.668081209162</v>
      </c>
      <c r="AX144" s="128">
        <v>24209304.106597889</v>
      </c>
      <c r="AY144" s="128">
        <v>24345668.08120916</v>
      </c>
      <c r="AZ144" s="131">
        <v>54711.541903018951</v>
      </c>
      <c r="BA144" s="62"/>
      <c r="BB144" s="64"/>
      <c r="BC144" s="64"/>
      <c r="BD144" s="64"/>
      <c r="BE144" s="67"/>
      <c r="BF144" s="113">
        <f t="shared" si="138"/>
        <v>0</v>
      </c>
      <c r="BG144" s="113">
        <f t="shared" si="139"/>
        <v>0</v>
      </c>
      <c r="BH144" s="115"/>
      <c r="BI144" s="115"/>
      <c r="BJ144" s="115"/>
      <c r="BK144" s="18">
        <f t="shared" si="150"/>
        <v>0.56011596870706404</v>
      </c>
    </row>
    <row r="145" spans="1:63" hidden="1" x14ac:dyDescent="0.25">
      <c r="A145" s="271"/>
      <c r="B145" s="267"/>
      <c r="C145" s="267"/>
      <c r="D145" s="94">
        <v>3</v>
      </c>
      <c r="E145" s="105">
        <v>0.56728483643898275</v>
      </c>
      <c r="F145" s="113">
        <f t="shared" si="128"/>
        <v>23586.846804770041</v>
      </c>
      <c r="G145" s="113">
        <f t="shared" si="129"/>
        <v>23721.414793884542</v>
      </c>
      <c r="H145" s="127">
        <v>23586846.804770041</v>
      </c>
      <c r="I145" s="127">
        <v>23721414.793884542</v>
      </c>
      <c r="J145" s="127">
        <v>55177.603991270073</v>
      </c>
      <c r="K145" s="153"/>
      <c r="L145" s="210"/>
      <c r="M145" s="210"/>
      <c r="N145" s="26"/>
      <c r="O145" s="26"/>
      <c r="P145" s="26"/>
      <c r="Q145" s="123">
        <v>0.85365769187199858</v>
      </c>
      <c r="R145" s="113">
        <f t="shared" si="130"/>
        <v>26250.243651323228</v>
      </c>
      <c r="S145" s="113">
        <f t="shared" si="131"/>
        <v>26476.260283755561</v>
      </c>
      <c r="T145" s="127">
        <v>26250243.651323229</v>
      </c>
      <c r="U145" s="127">
        <v>26476260.283755559</v>
      </c>
      <c r="V145" s="130">
        <v>49944.65327501297</v>
      </c>
      <c r="W145" s="61"/>
      <c r="X145" s="61"/>
      <c r="Y145" s="61"/>
      <c r="Z145" s="63"/>
      <c r="AA145" s="125">
        <v>59.243377256514137</v>
      </c>
      <c r="AB145" s="113">
        <f t="shared" si="132"/>
        <v>31982.966486344169</v>
      </c>
      <c r="AC145" s="113">
        <f t="shared" si="133"/>
        <v>78473.053784752119</v>
      </c>
      <c r="AD145" s="128">
        <v>31982966.48634417</v>
      </c>
      <c r="AE145" s="128">
        <v>78473053.784752116</v>
      </c>
      <c r="AF145" s="131">
        <v>50695.749557256699</v>
      </c>
      <c r="AG145" s="12"/>
      <c r="AH145" s="12"/>
      <c r="AI145" s="12"/>
      <c r="AJ145" s="12"/>
      <c r="AK145" s="234"/>
      <c r="AL145" s="113">
        <f t="shared" si="134"/>
        <v>0</v>
      </c>
      <c r="AM145" s="113">
        <f t="shared" si="135"/>
        <v>0</v>
      </c>
      <c r="AN145" s="216"/>
      <c r="AO145" s="216"/>
      <c r="AP145" s="216"/>
      <c r="AQ145" s="61"/>
      <c r="AR145" s="61"/>
      <c r="AS145" s="61"/>
      <c r="AT145" s="63"/>
      <c r="AU145" s="123">
        <v>0.97059090838808282</v>
      </c>
      <c r="AV145" s="113">
        <f t="shared" si="136"/>
        <v>26805.525622587891</v>
      </c>
      <c r="AW145" s="113">
        <f t="shared" si="137"/>
        <v>27068.247572587399</v>
      </c>
      <c r="AX145" s="127">
        <v>26805525.622587889</v>
      </c>
      <c r="AY145" s="127">
        <v>27068247.572587401</v>
      </c>
      <c r="AZ145" s="130">
        <v>54386.206305027001</v>
      </c>
      <c r="BA145" s="61"/>
      <c r="BB145" s="63"/>
      <c r="BC145" s="63"/>
      <c r="BD145" s="63"/>
      <c r="BE145" s="66"/>
      <c r="BF145" s="113">
        <f t="shared" si="138"/>
        <v>0</v>
      </c>
      <c r="BG145" s="113">
        <f t="shared" si="139"/>
        <v>0</v>
      </c>
      <c r="BH145" s="116"/>
      <c r="BI145" s="116"/>
      <c r="BJ145" s="116"/>
      <c r="BK145" s="18">
        <f t="shared" si="150"/>
        <v>0.56728483643898275</v>
      </c>
    </row>
    <row r="146" spans="1:63" hidden="1" x14ac:dyDescent="0.25">
      <c r="A146" s="271"/>
      <c r="B146" s="267"/>
      <c r="C146" s="267"/>
      <c r="D146" s="94">
        <v>4</v>
      </c>
      <c r="E146" s="105">
        <v>0.59219224503670564</v>
      </c>
      <c r="F146" s="113">
        <f t="shared" si="128"/>
        <v>22453.499556606479</v>
      </c>
      <c r="G146" s="113">
        <f t="shared" si="129"/>
        <v>22587.2595560638</v>
      </c>
      <c r="H146" s="128">
        <v>22453499.556606479</v>
      </c>
      <c r="I146" s="128">
        <v>22587259.556063801</v>
      </c>
      <c r="J146" s="128">
        <v>54549.656334161758</v>
      </c>
      <c r="K146" s="153"/>
      <c r="L146" s="210"/>
      <c r="M146" s="210"/>
      <c r="N146" s="26"/>
      <c r="O146" s="26"/>
      <c r="P146" s="26"/>
      <c r="Q146" s="125">
        <v>0.5853431099436025</v>
      </c>
      <c r="R146" s="113">
        <f t="shared" si="130"/>
        <v>21817.955944429621</v>
      </c>
      <c r="S146" s="113">
        <f t="shared" si="131"/>
        <v>21946.41778883601</v>
      </c>
      <c r="T146" s="128">
        <v>21817955.944429621</v>
      </c>
      <c r="U146" s="128">
        <v>21946417.78883601</v>
      </c>
      <c r="V146" s="131">
        <v>45990.479096889489</v>
      </c>
      <c r="W146" s="62"/>
      <c r="X146" s="62"/>
      <c r="Y146" s="62"/>
      <c r="Z146" s="64"/>
      <c r="AA146" s="123">
        <v>44.673792772235473</v>
      </c>
      <c r="AB146" s="113">
        <f t="shared" si="132"/>
        <v>23688.996881821593</v>
      </c>
      <c r="AC146" s="113">
        <f t="shared" si="133"/>
        <v>42816.95433106368</v>
      </c>
      <c r="AD146" s="127">
        <v>23688996.881821591</v>
      </c>
      <c r="AE146" s="127">
        <v>42816954.33106368</v>
      </c>
      <c r="AF146" s="130">
        <v>43752.157146453857</v>
      </c>
      <c r="AG146" s="12"/>
      <c r="AH146" s="12"/>
      <c r="AI146" s="12"/>
      <c r="AJ146" s="12"/>
      <c r="AK146" s="234"/>
      <c r="AL146" s="113">
        <f t="shared" si="134"/>
        <v>0</v>
      </c>
      <c r="AM146" s="113">
        <f t="shared" si="135"/>
        <v>0</v>
      </c>
      <c r="AN146" s="216"/>
      <c r="AO146" s="216"/>
      <c r="AP146" s="216"/>
      <c r="AQ146" s="62"/>
      <c r="AR146" s="62"/>
      <c r="AS146" s="62"/>
      <c r="AT146" s="64"/>
      <c r="AU146" s="125">
        <v>1.7022491144711751</v>
      </c>
      <c r="AV146" s="113">
        <f t="shared" si="136"/>
        <v>29943.318422979461</v>
      </c>
      <c r="AW146" s="113">
        <f t="shared" si="137"/>
        <v>30461.855081353289</v>
      </c>
      <c r="AX146" s="128">
        <v>29943318.422979459</v>
      </c>
      <c r="AY146" s="128">
        <v>30461855.081353288</v>
      </c>
      <c r="AZ146" s="131">
        <v>54095.462137937553</v>
      </c>
      <c r="BA146" s="62"/>
      <c r="BB146" s="64"/>
      <c r="BC146" s="64"/>
      <c r="BD146" s="64"/>
      <c r="BE146" s="67"/>
      <c r="BF146" s="113">
        <f t="shared" si="138"/>
        <v>0</v>
      </c>
      <c r="BG146" s="113">
        <f t="shared" si="139"/>
        <v>0</v>
      </c>
      <c r="BH146" s="115"/>
      <c r="BI146" s="115"/>
      <c r="BJ146" s="115"/>
      <c r="BK146" s="18">
        <f t="shared" si="150"/>
        <v>0.5853431099436025</v>
      </c>
    </row>
    <row r="147" spans="1:63" hidden="1" x14ac:dyDescent="0.25">
      <c r="A147" s="271"/>
      <c r="B147" s="267"/>
      <c r="C147" s="267"/>
      <c r="D147" s="94">
        <v>5</v>
      </c>
      <c r="E147" s="105">
        <v>0.53155946879015881</v>
      </c>
      <c r="F147" s="113">
        <f t="shared" si="128"/>
        <v>22389.202044848491</v>
      </c>
      <c r="G147" s="113">
        <f t="shared" si="129"/>
        <v>22508.84996817007</v>
      </c>
      <c r="H147" s="127">
        <v>22389202.044848491</v>
      </c>
      <c r="I147" s="127">
        <v>22508849.968170069</v>
      </c>
      <c r="J147" s="127">
        <v>54190.611266374588</v>
      </c>
      <c r="K147" s="153"/>
      <c r="L147" s="210"/>
      <c r="M147" s="210"/>
      <c r="N147" s="26"/>
      <c r="O147" s="26"/>
      <c r="P147" s="26"/>
      <c r="Q147" s="123">
        <v>0.49151327337972051</v>
      </c>
      <c r="R147" s="113">
        <f t="shared" si="130"/>
        <v>21198.247213103143</v>
      </c>
      <c r="S147" s="113">
        <f t="shared" si="131"/>
        <v>21302.954059929682</v>
      </c>
      <c r="T147" s="127">
        <v>21198247.213103142</v>
      </c>
      <c r="U147" s="127">
        <v>21302954.05992968</v>
      </c>
      <c r="V147" s="130">
        <v>54298.864352226257</v>
      </c>
      <c r="W147" s="61"/>
      <c r="X147" s="61"/>
      <c r="Y147" s="61"/>
      <c r="Z147" s="63"/>
      <c r="AA147" s="125">
        <v>52.425735986436926</v>
      </c>
      <c r="AB147" s="113">
        <f t="shared" si="132"/>
        <v>27894.98976318759</v>
      </c>
      <c r="AC147" s="113">
        <f t="shared" si="133"/>
        <v>58634.621767842655</v>
      </c>
      <c r="AD147" s="128">
        <v>27894989.763187591</v>
      </c>
      <c r="AE147" s="128">
        <v>58634621.767842658</v>
      </c>
      <c r="AF147" s="131">
        <v>47835.542542695999</v>
      </c>
      <c r="AG147" s="12"/>
      <c r="AH147" s="12"/>
      <c r="AI147" s="12"/>
      <c r="AJ147" s="12"/>
      <c r="AK147" s="234"/>
      <c r="AL147" s="113">
        <f t="shared" si="134"/>
        <v>0</v>
      </c>
      <c r="AM147" s="113">
        <f t="shared" si="135"/>
        <v>0</v>
      </c>
      <c r="AN147" s="216"/>
      <c r="AO147" s="216"/>
      <c r="AP147" s="216"/>
      <c r="AQ147" s="61"/>
      <c r="AR147" s="61"/>
      <c r="AS147" s="61"/>
      <c r="AT147" s="63"/>
      <c r="AU147" s="123">
        <v>0.53351236222244425</v>
      </c>
      <c r="AV147" s="113">
        <f t="shared" si="136"/>
        <v>24161.14241626986</v>
      </c>
      <c r="AW147" s="113">
        <f t="shared" si="137"/>
        <v>24290.736498363509</v>
      </c>
      <c r="AX147" s="127">
        <v>24161142.416269861</v>
      </c>
      <c r="AY147" s="127">
        <v>24290736.49836351</v>
      </c>
      <c r="AZ147" s="130">
        <v>54167.853713035583</v>
      </c>
      <c r="BA147" s="61"/>
      <c r="BB147" s="63"/>
      <c r="BC147" s="63"/>
      <c r="BD147" s="63"/>
      <c r="BE147" s="66"/>
      <c r="BF147" s="113">
        <f t="shared" si="138"/>
        <v>0</v>
      </c>
      <c r="BG147" s="113">
        <f t="shared" si="139"/>
        <v>0</v>
      </c>
      <c r="BH147" s="116"/>
      <c r="BI147" s="116"/>
      <c r="BJ147" s="116"/>
      <c r="BK147" s="18">
        <f t="shared" si="150"/>
        <v>0.49151327337972051</v>
      </c>
    </row>
    <row r="148" spans="1:63" x14ac:dyDescent="0.25">
      <c r="A148" s="271"/>
      <c r="B148" s="268"/>
      <c r="C148" s="268"/>
      <c r="D148" s="95" t="s">
        <v>23</v>
      </c>
      <c r="E148" s="106">
        <f t="shared" ref="E148" si="157">IFERROR(AVERAGE(E143:E147),"")</f>
        <v>0.56904380744354133</v>
      </c>
      <c r="F148" s="113">
        <f t="shared" si="128"/>
        <v>22992.121574858989</v>
      </c>
      <c r="G148" s="113">
        <f t="shared" si="129"/>
        <v>23123.728574578381</v>
      </c>
      <c r="H148" s="113">
        <f t="shared" ref="H148:BD148" si="158">IFERROR(AVERAGE(H143:H147),"")</f>
        <v>22992121.57485899</v>
      </c>
      <c r="I148" s="113">
        <f t="shared" si="158"/>
        <v>23123728.574578382</v>
      </c>
      <c r="J148" s="113">
        <f t="shared" si="158"/>
        <v>54732.437731933591</v>
      </c>
      <c r="K148" s="232" t="str">
        <f t="shared" si="158"/>
        <v/>
      </c>
      <c r="L148" s="162"/>
      <c r="M148" s="162"/>
      <c r="N148" s="213" t="str">
        <f t="shared" si="158"/>
        <v/>
      </c>
      <c r="O148" s="213" t="str">
        <f t="shared" si="158"/>
        <v/>
      </c>
      <c r="P148" s="213" t="str">
        <f t="shared" si="158"/>
        <v/>
      </c>
      <c r="Q148" s="106">
        <f t="shared" si="158"/>
        <v>0.59537720533119098</v>
      </c>
      <c r="R148" s="113">
        <f t="shared" si="130"/>
        <v>22719.470567625642</v>
      </c>
      <c r="S148" s="113">
        <f t="shared" si="131"/>
        <v>22858.194715984508</v>
      </c>
      <c r="T148" s="113">
        <f t="shared" si="158"/>
        <v>22719470.567625642</v>
      </c>
      <c r="U148" s="113">
        <f t="shared" si="158"/>
        <v>22858194.715984508</v>
      </c>
      <c r="V148" s="113">
        <f t="shared" si="158"/>
        <v>50949.344397544861</v>
      </c>
      <c r="W148" s="82" t="str">
        <f t="shared" si="158"/>
        <v/>
      </c>
      <c r="X148" s="82" t="str">
        <f t="shared" si="158"/>
        <v/>
      </c>
      <c r="Y148" s="82" t="str">
        <f t="shared" si="158"/>
        <v/>
      </c>
      <c r="Z148" s="82" t="str">
        <f t="shared" si="158"/>
        <v/>
      </c>
      <c r="AA148" s="106">
        <f t="shared" si="158"/>
        <v>51.355134656289394</v>
      </c>
      <c r="AB148" s="113">
        <f t="shared" si="132"/>
        <v>26407.967371028753</v>
      </c>
      <c r="AC148" s="113">
        <f t="shared" si="133"/>
        <v>56252.623478466783</v>
      </c>
      <c r="AD148" s="113">
        <f t="shared" si="158"/>
        <v>26407967.371028755</v>
      </c>
      <c r="AE148" s="113">
        <f t="shared" si="158"/>
        <v>56252623.478466786</v>
      </c>
      <c r="AF148" s="113">
        <f t="shared" si="158"/>
        <v>47125.690956306455</v>
      </c>
      <c r="AG148" s="82" t="str">
        <f t="shared" si="158"/>
        <v/>
      </c>
      <c r="AH148" s="82" t="str">
        <f t="shared" si="158"/>
        <v/>
      </c>
      <c r="AI148" s="82" t="str">
        <f t="shared" si="158"/>
        <v/>
      </c>
      <c r="AJ148" s="82" t="str">
        <f t="shared" si="158"/>
        <v/>
      </c>
      <c r="AK148" s="106" t="str">
        <f t="shared" si="158"/>
        <v/>
      </c>
      <c r="AL148" s="113" t="str">
        <f t="shared" si="134"/>
        <v/>
      </c>
      <c r="AM148" s="113" t="str">
        <f t="shared" si="135"/>
        <v/>
      </c>
      <c r="AN148" s="113" t="str">
        <f t="shared" si="158"/>
        <v/>
      </c>
      <c r="AO148" s="113" t="str">
        <f t="shared" si="158"/>
        <v/>
      </c>
      <c r="AP148" s="113" t="str">
        <f t="shared" si="158"/>
        <v/>
      </c>
      <c r="AQ148" s="82" t="str">
        <f t="shared" si="158"/>
        <v/>
      </c>
      <c r="AR148" s="82" t="str">
        <f t="shared" si="158"/>
        <v/>
      </c>
      <c r="AS148" s="82" t="str">
        <f t="shared" si="158"/>
        <v/>
      </c>
      <c r="AT148" s="82" t="str">
        <f t="shared" si="158"/>
        <v/>
      </c>
      <c r="AU148" s="106">
        <f t="shared" si="158"/>
        <v>0.85102951416658912</v>
      </c>
      <c r="AV148" s="113">
        <f t="shared" si="136"/>
        <v>25306.483126216252</v>
      </c>
      <c r="AW148" s="113">
        <f t="shared" si="137"/>
        <v>25536.957532094271</v>
      </c>
      <c r="AX148" s="113">
        <f t="shared" si="158"/>
        <v>25306483.126216251</v>
      </c>
      <c r="AY148" s="113">
        <f t="shared" si="158"/>
        <v>25536957.53209427</v>
      </c>
      <c r="AZ148" s="113">
        <f t="shared" si="158"/>
        <v>54338.468483638761</v>
      </c>
      <c r="BA148" s="82" t="str">
        <f t="shared" si="158"/>
        <v/>
      </c>
      <c r="BB148" s="82" t="str">
        <f t="shared" si="158"/>
        <v/>
      </c>
      <c r="BC148" s="82" t="str">
        <f t="shared" si="158"/>
        <v/>
      </c>
      <c r="BD148" s="82" t="str">
        <f t="shared" si="158"/>
        <v/>
      </c>
      <c r="BE148" s="106" t="str">
        <f t="shared" ref="BE148:BJ148" si="159">IFERROR(AVERAGE(BE143:BE147),"")</f>
        <v/>
      </c>
      <c r="BF148" s="113" t="str">
        <f t="shared" si="138"/>
        <v/>
      </c>
      <c r="BG148" s="113" t="str">
        <f t="shared" si="139"/>
        <v/>
      </c>
      <c r="BH148" s="113" t="str">
        <f t="shared" si="159"/>
        <v/>
      </c>
      <c r="BI148" s="113" t="str">
        <f t="shared" si="159"/>
        <v/>
      </c>
      <c r="BJ148" s="113" t="str">
        <f t="shared" si="159"/>
        <v/>
      </c>
      <c r="BK148" s="18">
        <f t="shared" si="150"/>
        <v>0.56904380744354133</v>
      </c>
    </row>
    <row r="149" spans="1:63" hidden="1" x14ac:dyDescent="0.25">
      <c r="A149" s="271"/>
      <c r="B149" s="266">
        <v>15</v>
      </c>
      <c r="C149" s="266">
        <v>5</v>
      </c>
      <c r="D149" s="94">
        <v>1</v>
      </c>
      <c r="E149" s="105">
        <v>1.4814310798180677</v>
      </c>
      <c r="F149" s="113">
        <f t="shared" si="128"/>
        <v>133.33183639475902</v>
      </c>
      <c r="G149" s="113">
        <f t="shared" si="129"/>
        <v>135.33675717801199</v>
      </c>
      <c r="H149" s="128">
        <v>133331.83639475901</v>
      </c>
      <c r="I149" s="128">
        <v>135336.75717801199</v>
      </c>
      <c r="J149" s="128">
        <v>52215.849105358117</v>
      </c>
      <c r="K149" s="153"/>
      <c r="L149" s="210"/>
      <c r="M149" s="210"/>
      <c r="N149" s="26"/>
      <c r="O149" s="26"/>
      <c r="P149" s="26"/>
      <c r="Q149" s="125">
        <v>1.6078571345489814</v>
      </c>
      <c r="R149" s="113">
        <f t="shared" si="130"/>
        <v>133.3930382385401</v>
      </c>
      <c r="S149" s="113">
        <f t="shared" si="131"/>
        <v>135.5728560774939</v>
      </c>
      <c r="T149" s="128">
        <v>133393.03823854009</v>
      </c>
      <c r="U149" s="128">
        <v>135572.8560774939</v>
      </c>
      <c r="V149" s="131">
        <v>50477.251652002327</v>
      </c>
      <c r="W149" s="61"/>
      <c r="X149" s="61"/>
      <c r="Y149" s="61"/>
      <c r="Z149" s="63"/>
      <c r="AA149" s="123">
        <v>71.901519266356416</v>
      </c>
      <c r="AB149" s="113">
        <f t="shared" si="132"/>
        <v>129.49753513159979</v>
      </c>
      <c r="AC149" s="113">
        <f t="shared" si="133"/>
        <v>460.87023835614917</v>
      </c>
      <c r="AD149" s="127">
        <v>129497.5351315998</v>
      </c>
      <c r="AE149" s="127">
        <v>460870.23835614917</v>
      </c>
      <c r="AF149" s="130">
        <v>49022.713809490197</v>
      </c>
      <c r="AG149" s="12"/>
      <c r="AH149" s="12"/>
      <c r="AI149" s="12"/>
      <c r="AJ149" s="12"/>
      <c r="AK149" s="123">
        <v>5.6946267321124209</v>
      </c>
      <c r="AL149" s="113">
        <f t="shared" si="134"/>
        <v>132.25289438845581</v>
      </c>
      <c r="AM149" s="113">
        <f t="shared" si="135"/>
        <v>140.2389808826407</v>
      </c>
      <c r="AN149" s="127">
        <v>132252.89438845581</v>
      </c>
      <c r="AO149" s="127">
        <v>140238.9808826407</v>
      </c>
      <c r="AP149" s="130">
        <v>47861.035280704498</v>
      </c>
      <c r="AQ149" s="61"/>
      <c r="AR149" s="61"/>
      <c r="AS149" s="61"/>
      <c r="AT149" s="63"/>
      <c r="AU149" s="125">
        <v>1.5168867279876093</v>
      </c>
      <c r="AV149" s="113">
        <f t="shared" si="136"/>
        <v>133.16212121497799</v>
      </c>
      <c r="AW149" s="113">
        <f t="shared" si="137"/>
        <v>135.21315156556989</v>
      </c>
      <c r="AX149" s="128">
        <v>133162.12121497799</v>
      </c>
      <c r="AY149" s="128">
        <v>135213.15156556989</v>
      </c>
      <c r="AZ149" s="131">
        <v>47018.188496589661</v>
      </c>
      <c r="BA149" s="61"/>
      <c r="BB149" s="63"/>
      <c r="BC149" s="63"/>
      <c r="BD149" s="63"/>
      <c r="BE149" s="66"/>
      <c r="BF149" s="113">
        <f t="shared" si="138"/>
        <v>0</v>
      </c>
      <c r="BG149" s="113">
        <f t="shared" si="139"/>
        <v>0</v>
      </c>
      <c r="BH149" s="116"/>
      <c r="BI149" s="116"/>
      <c r="BJ149" s="116"/>
      <c r="BK149" s="18">
        <f t="shared" si="150"/>
        <v>1.4814310798180677</v>
      </c>
    </row>
    <row r="150" spans="1:63" hidden="1" x14ac:dyDescent="0.25">
      <c r="A150" s="271"/>
      <c r="B150" s="267"/>
      <c r="C150" s="267"/>
      <c r="D150" s="94">
        <v>2</v>
      </c>
      <c r="E150" s="105">
        <v>2.1967935858409886</v>
      </c>
      <c r="F150" s="113">
        <f t="shared" si="128"/>
        <v>136.78876092035802</v>
      </c>
      <c r="G150" s="113">
        <f t="shared" si="129"/>
        <v>139.86122330295609</v>
      </c>
      <c r="H150" s="127">
        <v>136788.76092035801</v>
      </c>
      <c r="I150" s="127">
        <v>139861.22330295609</v>
      </c>
      <c r="J150" s="127">
        <v>49960.392047166817</v>
      </c>
      <c r="K150" s="153"/>
      <c r="L150" s="210"/>
      <c r="M150" s="210"/>
      <c r="N150" s="26"/>
      <c r="O150" s="26"/>
      <c r="P150" s="26"/>
      <c r="Q150" s="123">
        <v>2.3228050166515595</v>
      </c>
      <c r="R150" s="113">
        <f t="shared" si="130"/>
        <v>136.95130471408021</v>
      </c>
      <c r="S150" s="113">
        <f t="shared" si="131"/>
        <v>140.20806467407979</v>
      </c>
      <c r="T150" s="127">
        <v>136951.30471408021</v>
      </c>
      <c r="U150" s="127">
        <v>140208.0646740798</v>
      </c>
      <c r="V150" s="130">
        <v>42773.243402242661</v>
      </c>
      <c r="W150" s="62"/>
      <c r="X150" s="62"/>
      <c r="Y150" s="62"/>
      <c r="Z150" s="64"/>
      <c r="AA150" s="125">
        <v>13.684149346716701</v>
      </c>
      <c r="AB150" s="113">
        <f t="shared" si="132"/>
        <v>129.76246816592109</v>
      </c>
      <c r="AC150" s="113">
        <f t="shared" si="133"/>
        <v>150.3344602223244</v>
      </c>
      <c r="AD150" s="128">
        <v>129762.46816592111</v>
      </c>
      <c r="AE150" s="128">
        <v>150334.46022232439</v>
      </c>
      <c r="AF150" s="131">
        <v>48133.033498764031</v>
      </c>
      <c r="AG150" s="12"/>
      <c r="AH150" s="12"/>
      <c r="AI150" s="12"/>
      <c r="AJ150" s="12"/>
      <c r="AK150" s="125">
        <v>30.075815675756733</v>
      </c>
      <c r="AL150" s="113">
        <f t="shared" si="134"/>
        <v>112.5982351552219</v>
      </c>
      <c r="AM150" s="113">
        <f t="shared" si="135"/>
        <v>161.02902914547579</v>
      </c>
      <c r="AN150" s="128">
        <v>112598.2351552219</v>
      </c>
      <c r="AO150" s="128">
        <v>161029.0291454758</v>
      </c>
      <c r="AP150" s="131">
        <v>48124.310492753983</v>
      </c>
      <c r="AQ150" s="62"/>
      <c r="AR150" s="62"/>
      <c r="AS150" s="62"/>
      <c r="AT150" s="64"/>
      <c r="AU150" s="123">
        <v>2.256628698856566</v>
      </c>
      <c r="AV150" s="113">
        <f t="shared" si="136"/>
        <v>137.0262347940766</v>
      </c>
      <c r="AW150" s="113">
        <f t="shared" si="137"/>
        <v>140.18979800881252</v>
      </c>
      <c r="AX150" s="127">
        <v>137026.23479407659</v>
      </c>
      <c r="AY150" s="127">
        <v>140189.7980088125</v>
      </c>
      <c r="AZ150" s="130">
        <v>48417.514139175422</v>
      </c>
      <c r="BA150" s="62"/>
      <c r="BB150" s="64"/>
      <c r="BC150" s="64"/>
      <c r="BD150" s="64"/>
      <c r="BE150" s="125">
        <v>23.948126944033017</v>
      </c>
      <c r="BF150" s="113">
        <f t="shared" si="138"/>
        <v>121.80089869106931</v>
      </c>
      <c r="BG150" s="113">
        <f t="shared" si="139"/>
        <v>160.15502813643442</v>
      </c>
      <c r="BH150" s="128">
        <v>121800.89869106931</v>
      </c>
      <c r="BI150" s="128">
        <v>160155.02813643441</v>
      </c>
      <c r="BJ150" s="131">
        <v>43944.40113902092</v>
      </c>
      <c r="BK150" s="18">
        <f t="shared" si="150"/>
        <v>2.1967935858409886</v>
      </c>
    </row>
    <row r="151" spans="1:63" hidden="1" x14ac:dyDescent="0.25">
      <c r="A151" s="271"/>
      <c r="B151" s="267"/>
      <c r="C151" s="267"/>
      <c r="D151" s="94">
        <v>3</v>
      </c>
      <c r="E151" s="105">
        <v>1.8415191075927106</v>
      </c>
      <c r="F151" s="113">
        <f t="shared" si="128"/>
        <v>147.60807572353312</v>
      </c>
      <c r="G151" s="113">
        <f t="shared" si="129"/>
        <v>150.37730248222579</v>
      </c>
      <c r="H151" s="128">
        <v>147608.07572353311</v>
      </c>
      <c r="I151" s="128">
        <v>150377.30248222579</v>
      </c>
      <c r="J151" s="128">
        <v>49953.245438337333</v>
      </c>
      <c r="K151" s="153"/>
      <c r="L151" s="210"/>
      <c r="M151" s="210"/>
      <c r="N151" s="26"/>
      <c r="O151" s="26"/>
      <c r="P151" s="26"/>
      <c r="Q151" s="125">
        <v>1.4942519265871741</v>
      </c>
      <c r="R151" s="113">
        <f t="shared" si="130"/>
        <v>147.51141617294368</v>
      </c>
      <c r="S151" s="113">
        <f t="shared" si="131"/>
        <v>149.74904415020399</v>
      </c>
      <c r="T151" s="128">
        <v>147511.41617294369</v>
      </c>
      <c r="U151" s="128">
        <v>149749.04415020399</v>
      </c>
      <c r="V151" s="131">
        <v>49670.56858587265</v>
      </c>
      <c r="W151" s="61"/>
      <c r="X151" s="61"/>
      <c r="Y151" s="61"/>
      <c r="Z151" s="63"/>
      <c r="AA151" s="123">
        <v>88.380223904761053</v>
      </c>
      <c r="AB151" s="113">
        <f t="shared" si="132"/>
        <v>133.9486435477493</v>
      </c>
      <c r="AC151" s="113">
        <f t="shared" si="133"/>
        <v>1152.7644117224688</v>
      </c>
      <c r="AD151" s="127">
        <v>133948.64354774929</v>
      </c>
      <c r="AE151" s="127">
        <v>1152764.4117224689</v>
      </c>
      <c r="AF151" s="130">
        <v>48468.55429649353</v>
      </c>
      <c r="AG151" s="12"/>
      <c r="AH151" s="12"/>
      <c r="AI151" s="12"/>
      <c r="AJ151" s="12"/>
      <c r="AK151" s="123">
        <v>48.184189436978322</v>
      </c>
      <c r="AL151" s="113">
        <f t="shared" si="134"/>
        <v>96.659384003077989</v>
      </c>
      <c r="AM151" s="113">
        <f t="shared" si="135"/>
        <v>186.54418979997371</v>
      </c>
      <c r="AN151" s="127">
        <v>96659.384003077983</v>
      </c>
      <c r="AO151" s="127">
        <v>186544.18979997371</v>
      </c>
      <c r="AP151" s="130">
        <v>54131.924731731408</v>
      </c>
      <c r="AQ151" s="61"/>
      <c r="AR151" s="61"/>
      <c r="AS151" s="61"/>
      <c r="AT151" s="63"/>
      <c r="AU151" s="125">
        <v>1.7032695704107643</v>
      </c>
      <c r="AV151" s="113">
        <f t="shared" si="136"/>
        <v>148.02522533508642</v>
      </c>
      <c r="AW151" s="113">
        <f t="shared" si="137"/>
        <v>150.59018208252419</v>
      </c>
      <c r="AX151" s="128">
        <v>148025.2253350864</v>
      </c>
      <c r="AY151" s="128">
        <v>150590.1820825242</v>
      </c>
      <c r="AZ151" s="131">
        <v>49048.031259775162</v>
      </c>
      <c r="BA151" s="61"/>
      <c r="BB151" s="63"/>
      <c r="BC151" s="63"/>
      <c r="BD151" s="63"/>
      <c r="BE151" s="66"/>
      <c r="BF151" s="113">
        <f t="shared" si="138"/>
        <v>0</v>
      </c>
      <c r="BG151" s="113">
        <f t="shared" si="139"/>
        <v>0</v>
      </c>
      <c r="BH151" s="116"/>
      <c r="BI151" s="116"/>
      <c r="BJ151" s="116"/>
      <c r="BK151" s="18">
        <f t="shared" si="150"/>
        <v>1.4942519265871741</v>
      </c>
    </row>
    <row r="152" spans="1:63" hidden="1" x14ac:dyDescent="0.25">
      <c r="A152" s="271"/>
      <c r="B152" s="267"/>
      <c r="C152" s="267"/>
      <c r="D152" s="94">
        <v>4</v>
      </c>
      <c r="E152" s="105">
        <v>2.3208630845454317</v>
      </c>
      <c r="F152" s="113">
        <f t="shared" si="128"/>
        <v>139.92868078206348</v>
      </c>
      <c r="G152" s="113">
        <f t="shared" si="129"/>
        <v>143.25339596640549</v>
      </c>
      <c r="H152" s="127">
        <v>139928.68078206349</v>
      </c>
      <c r="I152" s="127">
        <v>143253.39596640549</v>
      </c>
      <c r="J152" s="127">
        <v>48254.15736579895</v>
      </c>
      <c r="K152" s="153"/>
      <c r="L152" s="210"/>
      <c r="M152" s="210"/>
      <c r="N152" s="26"/>
      <c r="O152" s="26"/>
      <c r="P152" s="26"/>
      <c r="Q152" s="123">
        <v>2.2880709250277418</v>
      </c>
      <c r="R152" s="113">
        <f t="shared" si="130"/>
        <v>139.91207825904229</v>
      </c>
      <c r="S152" s="113">
        <f t="shared" si="131"/>
        <v>143.18832877784121</v>
      </c>
      <c r="T152" s="127">
        <v>139912.07825904229</v>
      </c>
      <c r="U152" s="127">
        <v>143188.32877784121</v>
      </c>
      <c r="V152" s="130">
        <v>42382.150993347168</v>
      </c>
      <c r="W152" s="62"/>
      <c r="X152" s="62"/>
      <c r="Y152" s="62"/>
      <c r="Z152" s="64"/>
      <c r="AA152" s="125">
        <v>14.685788745687583</v>
      </c>
      <c r="AB152" s="113">
        <f t="shared" si="132"/>
        <v>128.709341085848</v>
      </c>
      <c r="AC152" s="113">
        <f t="shared" si="133"/>
        <v>150.86506596442581</v>
      </c>
      <c r="AD152" s="128">
        <v>128709.34108584801</v>
      </c>
      <c r="AE152" s="128">
        <v>150865.0659644258</v>
      </c>
      <c r="AF152" s="131">
        <v>47913.698316574097</v>
      </c>
      <c r="AG152" s="12"/>
      <c r="AH152" s="12"/>
      <c r="AI152" s="12"/>
      <c r="AJ152" s="12"/>
      <c r="AK152" s="125">
        <v>99.950537939623047</v>
      </c>
      <c r="AL152" s="113">
        <f t="shared" si="134"/>
        <v>0.76261871676126003</v>
      </c>
      <c r="AM152" s="113">
        <f t="shared" si="135"/>
        <v>1541.8256153286829</v>
      </c>
      <c r="AN152" s="128">
        <v>762.61871676125998</v>
      </c>
      <c r="AO152" s="128">
        <v>1541825.6153286831</v>
      </c>
      <c r="AP152" s="131">
        <v>78731.105285167694</v>
      </c>
      <c r="AQ152" s="62"/>
      <c r="AR152" s="62"/>
      <c r="AS152" s="62"/>
      <c r="AT152" s="64"/>
      <c r="AU152" s="123">
        <v>2.4371835263201187</v>
      </c>
      <c r="AV152" s="113">
        <f t="shared" si="136"/>
        <v>140.0400088623868</v>
      </c>
      <c r="AW152" s="113">
        <f t="shared" si="137"/>
        <v>143.53830068053259</v>
      </c>
      <c r="AX152" s="127">
        <v>140040.00886238681</v>
      </c>
      <c r="AY152" s="127">
        <v>143538.30068053259</v>
      </c>
      <c r="AZ152" s="130">
        <v>48785.437986373901</v>
      </c>
      <c r="BA152" s="62"/>
      <c r="BB152" s="64"/>
      <c r="BC152" s="64"/>
      <c r="BD152" s="64"/>
      <c r="BE152" s="67"/>
      <c r="BF152" s="113">
        <f t="shared" si="138"/>
        <v>0</v>
      </c>
      <c r="BG152" s="113">
        <f t="shared" si="139"/>
        <v>0</v>
      </c>
      <c r="BH152" s="115"/>
      <c r="BI152" s="115"/>
      <c r="BJ152" s="115"/>
      <c r="BK152" s="18">
        <f t="shared" si="150"/>
        <v>2.2880709250277418</v>
      </c>
    </row>
    <row r="153" spans="1:63" hidden="1" x14ac:dyDescent="0.25">
      <c r="A153" s="271"/>
      <c r="B153" s="267"/>
      <c r="C153" s="267"/>
      <c r="D153" s="94">
        <v>5</v>
      </c>
      <c r="E153" s="105">
        <v>2.3687474539972477</v>
      </c>
      <c r="F153" s="113">
        <f t="shared" si="128"/>
        <v>136.24980720051082</v>
      </c>
      <c r="G153" s="113">
        <f t="shared" si="129"/>
        <v>139.5555251493997</v>
      </c>
      <c r="H153" s="128">
        <v>136249.80720051081</v>
      </c>
      <c r="I153" s="128">
        <v>139555.52514939971</v>
      </c>
      <c r="J153" s="128">
        <v>49204.891729831703</v>
      </c>
      <c r="K153" s="153"/>
      <c r="L153" s="210"/>
      <c r="M153" s="210"/>
      <c r="N153" s="26"/>
      <c r="O153" s="26"/>
      <c r="P153" s="26"/>
      <c r="Q153" s="125">
        <v>2.2883390023557069</v>
      </c>
      <c r="R153" s="113">
        <f t="shared" si="130"/>
        <v>136.17003771716762</v>
      </c>
      <c r="S153" s="113">
        <f t="shared" si="131"/>
        <v>139.35904509948972</v>
      </c>
      <c r="T153" s="128">
        <v>136170.03771716761</v>
      </c>
      <c r="U153" s="128">
        <v>139359.04509948971</v>
      </c>
      <c r="V153" s="131">
        <v>46802.937649011612</v>
      </c>
      <c r="W153" s="61"/>
      <c r="X153" s="61"/>
      <c r="Y153" s="61"/>
      <c r="Z153" s="63"/>
      <c r="AA153" s="123">
        <v>17.616767328058707</v>
      </c>
      <c r="AB153" s="113">
        <f t="shared" si="132"/>
        <v>124.6671282172459</v>
      </c>
      <c r="AC153" s="113">
        <f t="shared" si="133"/>
        <v>151.3258513582291</v>
      </c>
      <c r="AD153" s="127">
        <v>124667.1282172459</v>
      </c>
      <c r="AE153" s="127">
        <v>151325.85135822909</v>
      </c>
      <c r="AF153" s="130">
        <v>48922.018037557609</v>
      </c>
      <c r="AG153" s="12"/>
      <c r="AH153" s="12"/>
      <c r="AI153" s="12"/>
      <c r="AJ153" s="12"/>
      <c r="AK153" s="234"/>
      <c r="AL153" s="113">
        <f t="shared" si="134"/>
        <v>0</v>
      </c>
      <c r="AM153" s="113">
        <f t="shared" si="135"/>
        <v>0</v>
      </c>
      <c r="AN153" s="216"/>
      <c r="AO153" s="216"/>
      <c r="AP153" s="216"/>
      <c r="AQ153" s="61"/>
      <c r="AR153" s="61"/>
      <c r="AS153" s="61"/>
      <c r="AT153" s="63"/>
      <c r="AU153" s="125">
        <v>2.4548266924002622</v>
      </c>
      <c r="AV153" s="113">
        <f t="shared" si="136"/>
        <v>136.33452504758051</v>
      </c>
      <c r="AW153" s="113">
        <f t="shared" si="137"/>
        <v>139.765526498848</v>
      </c>
      <c r="AX153" s="128">
        <v>136334.52504758051</v>
      </c>
      <c r="AY153" s="128">
        <v>139765.52649884799</v>
      </c>
      <c r="AZ153" s="131">
        <v>48764.840870380402</v>
      </c>
      <c r="BA153" s="61"/>
      <c r="BB153" s="63"/>
      <c r="BC153" s="63"/>
      <c r="BD153" s="63"/>
      <c r="BE153" s="66"/>
      <c r="BF153" s="113">
        <f t="shared" si="138"/>
        <v>0</v>
      </c>
      <c r="BG153" s="113">
        <f t="shared" si="139"/>
        <v>0</v>
      </c>
      <c r="BH153" s="116"/>
      <c r="BI153" s="116"/>
      <c r="BJ153" s="116"/>
      <c r="BK153" s="18">
        <f t="shared" si="150"/>
        <v>2.2883390023557069</v>
      </c>
    </row>
    <row r="154" spans="1:63" x14ac:dyDescent="0.25">
      <c r="A154" s="271"/>
      <c r="B154" s="267"/>
      <c r="C154" s="268"/>
      <c r="D154" s="95" t="s">
        <v>23</v>
      </c>
      <c r="E154" s="106">
        <f t="shared" ref="E154" si="160">IFERROR(AVERAGE(E149:E153),"")</f>
        <v>2.041870862358889</v>
      </c>
      <c r="F154" s="113">
        <f t="shared" si="128"/>
        <v>138.78143220424488</v>
      </c>
      <c r="G154" s="113">
        <f t="shared" si="129"/>
        <v>141.67684081579984</v>
      </c>
      <c r="H154" s="113">
        <f t="shared" ref="H154:BD154" si="161">IFERROR(AVERAGE(H149:H153),"")</f>
        <v>138781.43220424489</v>
      </c>
      <c r="I154" s="113">
        <f t="shared" si="161"/>
        <v>141676.84081579983</v>
      </c>
      <c r="J154" s="113">
        <f t="shared" si="161"/>
        <v>49917.707137298581</v>
      </c>
      <c r="K154" s="232" t="str">
        <f t="shared" si="161"/>
        <v/>
      </c>
      <c r="L154" s="162"/>
      <c r="M154" s="162"/>
      <c r="N154" s="213" t="str">
        <f t="shared" si="161"/>
        <v/>
      </c>
      <c r="O154" s="213" t="str">
        <f t="shared" si="161"/>
        <v/>
      </c>
      <c r="P154" s="213" t="str">
        <f t="shared" si="161"/>
        <v/>
      </c>
      <c r="Q154" s="106">
        <f t="shared" si="161"/>
        <v>2.0002648010342328</v>
      </c>
      <c r="R154" s="113">
        <f t="shared" si="130"/>
        <v>138.78757502035475</v>
      </c>
      <c r="S154" s="113">
        <f t="shared" si="131"/>
        <v>141.6154677558217</v>
      </c>
      <c r="T154" s="113">
        <f t="shared" si="161"/>
        <v>138787.57502035477</v>
      </c>
      <c r="U154" s="113">
        <f t="shared" si="161"/>
        <v>141615.46775582171</v>
      </c>
      <c r="V154" s="113">
        <f t="shared" si="161"/>
        <v>46421.230456495286</v>
      </c>
      <c r="W154" s="82" t="str">
        <f t="shared" si="161"/>
        <v/>
      </c>
      <c r="X154" s="82" t="str">
        <f t="shared" si="161"/>
        <v/>
      </c>
      <c r="Y154" s="82" t="str">
        <f t="shared" si="161"/>
        <v/>
      </c>
      <c r="Z154" s="82" t="str">
        <f t="shared" si="161"/>
        <v/>
      </c>
      <c r="AA154" s="106">
        <f t="shared" si="161"/>
        <v>41.253689718316089</v>
      </c>
      <c r="AB154" s="113">
        <f t="shared" si="132"/>
        <v>129.3170232296728</v>
      </c>
      <c r="AC154" s="113">
        <f t="shared" si="133"/>
        <v>413.23200552471951</v>
      </c>
      <c r="AD154" s="113">
        <f t="shared" si="161"/>
        <v>129317.02322967281</v>
      </c>
      <c r="AE154" s="113">
        <f t="shared" si="161"/>
        <v>413232.00552471948</v>
      </c>
      <c r="AF154" s="113">
        <f t="shared" si="161"/>
        <v>48492.003591775894</v>
      </c>
      <c r="AG154" s="82" t="str">
        <f t="shared" si="161"/>
        <v/>
      </c>
      <c r="AH154" s="82" t="str">
        <f t="shared" si="161"/>
        <v/>
      </c>
      <c r="AI154" s="82" t="str">
        <f t="shared" si="161"/>
        <v/>
      </c>
      <c r="AJ154" s="82" t="str">
        <f t="shared" si="161"/>
        <v/>
      </c>
      <c r="AK154" s="106">
        <f t="shared" si="161"/>
        <v>45.976292446117633</v>
      </c>
      <c r="AL154" s="113">
        <f t="shared" si="134"/>
        <v>85.568283065879243</v>
      </c>
      <c r="AM154" s="113">
        <f t="shared" si="135"/>
        <v>507.40945378919332</v>
      </c>
      <c r="AN154" s="113">
        <f t="shared" si="161"/>
        <v>85568.283065879237</v>
      </c>
      <c r="AO154" s="113">
        <f t="shared" si="161"/>
        <v>507409.4537891933</v>
      </c>
      <c r="AP154" s="113">
        <f t="shared" si="161"/>
        <v>57212.093947589397</v>
      </c>
      <c r="AQ154" s="82" t="str">
        <f t="shared" si="161"/>
        <v/>
      </c>
      <c r="AR154" s="82" t="str">
        <f t="shared" si="161"/>
        <v/>
      </c>
      <c r="AS154" s="82" t="str">
        <f t="shared" si="161"/>
        <v/>
      </c>
      <c r="AT154" s="82" t="str">
        <f t="shared" si="161"/>
        <v/>
      </c>
      <c r="AU154" s="106">
        <f t="shared" si="161"/>
        <v>2.0737590431950639</v>
      </c>
      <c r="AV154" s="113">
        <f t="shared" si="136"/>
        <v>138.91762305082165</v>
      </c>
      <c r="AW154" s="113">
        <f t="shared" si="137"/>
        <v>141.85939176725742</v>
      </c>
      <c r="AX154" s="113">
        <f t="shared" si="161"/>
        <v>138917.62305082165</v>
      </c>
      <c r="AY154" s="113">
        <f t="shared" si="161"/>
        <v>141859.39176725742</v>
      </c>
      <c r="AZ154" s="113">
        <f t="shared" si="161"/>
        <v>48406.80255045891</v>
      </c>
      <c r="BA154" s="82" t="str">
        <f t="shared" si="161"/>
        <v/>
      </c>
      <c r="BB154" s="82" t="str">
        <f t="shared" si="161"/>
        <v/>
      </c>
      <c r="BC154" s="82" t="str">
        <f t="shared" si="161"/>
        <v/>
      </c>
      <c r="BD154" s="82" t="str">
        <f t="shared" si="161"/>
        <v/>
      </c>
      <c r="BE154" s="106">
        <f t="shared" ref="BE154:BJ154" si="162">IFERROR(AVERAGE(BE149:BE153),"")</f>
        <v>23.948126944033017</v>
      </c>
      <c r="BF154" s="113">
        <f t="shared" si="138"/>
        <v>121.80089869106931</v>
      </c>
      <c r="BG154" s="113">
        <f t="shared" si="139"/>
        <v>160.15502813643442</v>
      </c>
      <c r="BH154" s="113">
        <f t="shared" si="162"/>
        <v>121800.89869106931</v>
      </c>
      <c r="BI154" s="113">
        <f t="shared" si="162"/>
        <v>160155.02813643441</v>
      </c>
      <c r="BJ154" s="113">
        <f t="shared" si="162"/>
        <v>43944.40113902092</v>
      </c>
      <c r="BK154" s="18">
        <f t="shared" si="150"/>
        <v>2.0002648010342328</v>
      </c>
    </row>
    <row r="155" spans="1:63" hidden="1" x14ac:dyDescent="0.25">
      <c r="A155" s="271"/>
      <c r="B155" s="267"/>
      <c r="C155" s="266">
        <v>10</v>
      </c>
      <c r="D155" s="94">
        <v>1</v>
      </c>
      <c r="E155" s="105">
        <v>1.6758005084273875</v>
      </c>
      <c r="F155" s="113">
        <f t="shared" si="128"/>
        <v>4324.4862522665335</v>
      </c>
      <c r="G155" s="113">
        <f t="shared" si="129"/>
        <v>4398.1911621229992</v>
      </c>
      <c r="H155" s="127">
        <v>4324486.2522665337</v>
      </c>
      <c r="I155" s="127">
        <v>4398191.1621229993</v>
      </c>
      <c r="J155" s="127">
        <v>51015.003433704383</v>
      </c>
      <c r="K155" s="153"/>
      <c r="L155" s="210"/>
      <c r="M155" s="210"/>
      <c r="N155" s="26"/>
      <c r="O155" s="26"/>
      <c r="P155" s="26"/>
      <c r="Q155" s="123">
        <v>1.6761120834303329</v>
      </c>
      <c r="R155" s="113">
        <f t="shared" si="130"/>
        <v>4322.3229886492263</v>
      </c>
      <c r="S155" s="113">
        <f t="shared" si="131"/>
        <v>4396.0049589544587</v>
      </c>
      <c r="T155" s="127">
        <v>4322322.9886492267</v>
      </c>
      <c r="U155" s="127">
        <v>4396004.9589544591</v>
      </c>
      <c r="V155" s="130">
        <v>48078.222943544388</v>
      </c>
      <c r="W155" s="61"/>
      <c r="X155" s="61"/>
      <c r="Y155" s="61"/>
      <c r="Z155" s="63"/>
      <c r="AA155" s="125">
        <v>94.985170868832654</v>
      </c>
      <c r="AB155" s="113">
        <f t="shared" si="132"/>
        <v>2350.4645282245051</v>
      </c>
      <c r="AC155" s="113">
        <f t="shared" si="133"/>
        <v>46870.281454183278</v>
      </c>
      <c r="AD155" s="128">
        <v>2350464.528224505</v>
      </c>
      <c r="AE155" s="128">
        <v>46870281.45418328</v>
      </c>
      <c r="AF155" s="131">
        <v>41082.770752906799</v>
      </c>
      <c r="AG155" s="12"/>
      <c r="AH155" s="12"/>
      <c r="AI155" s="12"/>
      <c r="AJ155" s="12"/>
      <c r="AK155" s="123">
        <v>99.999999090987416</v>
      </c>
      <c r="AL155" s="113">
        <f t="shared" si="134"/>
        <v>6.446665401744707E-4</v>
      </c>
      <c r="AM155" s="113">
        <f t="shared" si="135"/>
        <v>70919.42917535665</v>
      </c>
      <c r="AN155" s="127">
        <v>0.64466654017447067</v>
      </c>
      <c r="AO155" s="127">
        <v>70919429.175356656</v>
      </c>
      <c r="AP155" s="130">
        <v>49306.855150699623</v>
      </c>
      <c r="AQ155" s="61"/>
      <c r="AR155" s="61"/>
      <c r="AS155" s="61"/>
      <c r="AT155" s="63"/>
      <c r="AU155" s="123">
        <v>1.6751461952133819</v>
      </c>
      <c r="AV155" s="113">
        <f t="shared" si="136"/>
        <v>4327.4442590351136</v>
      </c>
      <c r="AW155" s="113">
        <f t="shared" si="137"/>
        <v>4401.1702957898997</v>
      </c>
      <c r="AX155" s="127">
        <v>4327444.2590351133</v>
      </c>
      <c r="AY155" s="127">
        <v>4401170.2957898993</v>
      </c>
      <c r="AZ155" s="130">
        <v>48274.469402074807</v>
      </c>
      <c r="BA155" s="62"/>
      <c r="BB155" s="64"/>
      <c r="BC155" s="64"/>
      <c r="BD155" s="64"/>
      <c r="BE155" s="67"/>
      <c r="BF155" s="113">
        <f t="shared" si="138"/>
        <v>0</v>
      </c>
      <c r="BG155" s="113">
        <f t="shared" si="139"/>
        <v>0</v>
      </c>
      <c r="BH155" s="115"/>
      <c r="BI155" s="115"/>
      <c r="BJ155" s="115"/>
      <c r="BK155" s="18">
        <f t="shared" si="150"/>
        <v>1.6751461952133819</v>
      </c>
    </row>
    <row r="156" spans="1:63" hidden="1" x14ac:dyDescent="0.25">
      <c r="A156" s="271"/>
      <c r="B156" s="267"/>
      <c r="C156" s="267"/>
      <c r="D156" s="94">
        <v>2</v>
      </c>
      <c r="E156" s="105">
        <v>1.8609273657355789</v>
      </c>
      <c r="F156" s="113">
        <f t="shared" si="128"/>
        <v>4054.368985332801</v>
      </c>
      <c r="G156" s="113">
        <f t="shared" si="129"/>
        <v>4131.2485195802155</v>
      </c>
      <c r="H156" s="128">
        <v>4054368.985332801</v>
      </c>
      <c r="I156" s="128">
        <v>4131248.5195802152</v>
      </c>
      <c r="J156" s="128">
        <v>53924.529712915421</v>
      </c>
      <c r="K156" s="153"/>
      <c r="L156" s="210"/>
      <c r="M156" s="210"/>
      <c r="N156" s="26"/>
      <c r="O156" s="26"/>
      <c r="P156" s="26"/>
      <c r="Q156" s="125">
        <v>1.84689308342432</v>
      </c>
      <c r="R156" s="113">
        <f t="shared" si="130"/>
        <v>4038.0023345867417</v>
      </c>
      <c r="S156" s="113">
        <f t="shared" si="131"/>
        <v>4113.9832058691782</v>
      </c>
      <c r="T156" s="128">
        <v>4038002.3345867419</v>
      </c>
      <c r="U156" s="128">
        <v>4113983.2058691778</v>
      </c>
      <c r="V156" s="131">
        <v>48441.38211107254</v>
      </c>
      <c r="W156" s="62"/>
      <c r="X156" s="62"/>
      <c r="Y156" s="62"/>
      <c r="Z156" s="64"/>
      <c r="AA156" s="123">
        <v>23.525606492776426</v>
      </c>
      <c r="AB156" s="113">
        <f t="shared" si="132"/>
        <v>4995.936263059416</v>
      </c>
      <c r="AC156" s="113">
        <f t="shared" si="133"/>
        <v>6532.8223395292598</v>
      </c>
      <c r="AD156" s="127">
        <v>4995936.2630594159</v>
      </c>
      <c r="AE156" s="127">
        <v>6532822.3395292601</v>
      </c>
      <c r="AF156" s="130">
        <v>44862.817049741738</v>
      </c>
      <c r="AG156" s="12"/>
      <c r="AH156" s="12"/>
      <c r="AI156" s="12"/>
      <c r="AJ156" s="12"/>
      <c r="AK156" s="234"/>
      <c r="AL156" s="113">
        <f t="shared" si="134"/>
        <v>0</v>
      </c>
      <c r="AM156" s="113">
        <f t="shared" si="135"/>
        <v>0</v>
      </c>
      <c r="AN156" s="216"/>
      <c r="AO156" s="216"/>
      <c r="AP156" s="216"/>
      <c r="AQ156" s="61"/>
      <c r="AR156" s="61"/>
      <c r="AS156" s="61"/>
      <c r="AT156" s="63"/>
      <c r="AU156" s="125">
        <v>1.8458636549303216</v>
      </c>
      <c r="AV156" s="113">
        <f t="shared" si="136"/>
        <v>4039.7344850905492</v>
      </c>
      <c r="AW156" s="113">
        <f t="shared" si="137"/>
        <v>4115.7047838396738</v>
      </c>
      <c r="AX156" s="128">
        <v>4039734.4850905491</v>
      </c>
      <c r="AY156" s="128">
        <v>4115704.7838396742</v>
      </c>
      <c r="AZ156" s="131">
        <v>47390.14892911911</v>
      </c>
      <c r="BA156" s="61"/>
      <c r="BB156" s="63"/>
      <c r="BC156" s="63"/>
      <c r="BD156" s="63"/>
      <c r="BE156" s="66"/>
      <c r="BF156" s="113">
        <f t="shared" si="138"/>
        <v>0</v>
      </c>
      <c r="BG156" s="113">
        <f t="shared" si="139"/>
        <v>0</v>
      </c>
      <c r="BH156" s="116"/>
      <c r="BI156" s="116"/>
      <c r="BJ156" s="116"/>
      <c r="BK156" s="18">
        <f t="shared" si="150"/>
        <v>1.8458636549303216</v>
      </c>
    </row>
    <row r="157" spans="1:63" hidden="1" x14ac:dyDescent="0.25">
      <c r="A157" s="271"/>
      <c r="B157" s="267"/>
      <c r="C157" s="267"/>
      <c r="D157" s="94">
        <v>3</v>
      </c>
      <c r="E157" s="105">
        <v>1.7651416194111635</v>
      </c>
      <c r="F157" s="113">
        <f t="shared" si="128"/>
        <v>4097.7586658556556</v>
      </c>
      <c r="G157" s="113">
        <f t="shared" si="129"/>
        <v>4171.389599789326</v>
      </c>
      <c r="H157" s="127">
        <v>4097758.6658556559</v>
      </c>
      <c r="I157" s="127">
        <v>4171389.5997893261</v>
      </c>
      <c r="J157" s="127">
        <v>51288.511581659317</v>
      </c>
      <c r="K157" s="153"/>
      <c r="L157" s="210"/>
      <c r="M157" s="210"/>
      <c r="N157" s="26"/>
      <c r="O157" s="26"/>
      <c r="P157" s="26"/>
      <c r="Q157" s="123">
        <v>1.7627463578840314</v>
      </c>
      <c r="R157" s="113">
        <f t="shared" si="130"/>
        <v>4096.125423038282</v>
      </c>
      <c r="S157" s="113">
        <f t="shared" si="131"/>
        <v>4169.625341889855</v>
      </c>
      <c r="T157" s="127">
        <v>4096125.423038282</v>
      </c>
      <c r="U157" s="127">
        <v>4169625.341889855</v>
      </c>
      <c r="V157" s="130">
        <v>47796.632294893257</v>
      </c>
      <c r="W157" s="8"/>
      <c r="X157" s="8"/>
      <c r="Y157" s="8"/>
      <c r="Z157" s="8"/>
      <c r="AA157" s="125">
        <v>93.970025727341252</v>
      </c>
      <c r="AB157" s="113">
        <f t="shared" si="132"/>
        <v>2189.6115207425178</v>
      </c>
      <c r="AC157" s="113">
        <f t="shared" si="133"/>
        <v>36312.12044586509</v>
      </c>
      <c r="AD157" s="128">
        <v>2189611.5207425179</v>
      </c>
      <c r="AE157" s="128">
        <v>36312120.445865087</v>
      </c>
      <c r="AF157" s="131">
        <v>52570.793563365944</v>
      </c>
      <c r="AG157" s="12"/>
      <c r="AH157" s="12"/>
      <c r="AI157" s="12"/>
      <c r="AJ157" s="12"/>
      <c r="AK157" s="125">
        <v>99.999999653054928</v>
      </c>
      <c r="AL157" s="113">
        <f t="shared" si="134"/>
        <v>4.0750976252180423E-4</v>
      </c>
      <c r="AM157" s="113">
        <f t="shared" si="135"/>
        <v>117456.5637796104</v>
      </c>
      <c r="AN157" s="128">
        <v>0.40750976252180421</v>
      </c>
      <c r="AO157" s="128">
        <v>117456563.7796104</v>
      </c>
      <c r="AP157" s="131">
        <v>50636.857743501663</v>
      </c>
      <c r="AQ157" s="62"/>
      <c r="AR157" s="62"/>
      <c r="AS157" s="62"/>
      <c r="AT157" s="64"/>
      <c r="AU157" s="123">
        <v>1.7625719315694919</v>
      </c>
      <c r="AV157" s="113">
        <f t="shared" si="136"/>
        <v>4096.5172077601919</v>
      </c>
      <c r="AW157" s="113">
        <f t="shared" si="137"/>
        <v>4170.0167525829647</v>
      </c>
      <c r="AX157" s="127">
        <v>4096517.207760192</v>
      </c>
      <c r="AY157" s="127">
        <v>4170016.752582965</v>
      </c>
      <c r="AZ157" s="130">
        <v>47754.431999206543</v>
      </c>
      <c r="BA157" s="62"/>
      <c r="BB157" s="64"/>
      <c r="BC157" s="64"/>
      <c r="BD157" s="64"/>
      <c r="BE157" s="123">
        <v>99.999996878152317</v>
      </c>
      <c r="BF157" s="113">
        <f t="shared" si="138"/>
        <v>3.487743745930663E-4</v>
      </c>
      <c r="BG157" s="113">
        <f t="shared" si="139"/>
        <v>11172.049729883309</v>
      </c>
      <c r="BH157" s="127">
        <v>0.34877437459306632</v>
      </c>
      <c r="BI157" s="127">
        <v>11172049.729883309</v>
      </c>
      <c r="BJ157" s="130">
        <v>47751.175973892212</v>
      </c>
      <c r="BK157" s="18">
        <f t="shared" si="150"/>
        <v>1.7625719315694919</v>
      </c>
    </row>
    <row r="158" spans="1:63" hidden="1" x14ac:dyDescent="0.25">
      <c r="A158" s="271"/>
      <c r="B158" s="267"/>
      <c r="C158" s="267"/>
      <c r="D158" s="94">
        <v>4</v>
      </c>
      <c r="E158" s="105">
        <v>1.7545120477956901</v>
      </c>
      <c r="F158" s="113">
        <f t="shared" si="128"/>
        <v>4116.6213856048234</v>
      </c>
      <c r="G158" s="113">
        <f t="shared" si="129"/>
        <v>4190.1378591630873</v>
      </c>
      <c r="H158" s="128">
        <v>4116621.385604823</v>
      </c>
      <c r="I158" s="128">
        <v>4190137.8591630878</v>
      </c>
      <c r="J158" s="128">
        <v>50035.644569635391</v>
      </c>
      <c r="K158" s="153"/>
      <c r="L158" s="210"/>
      <c r="M158" s="210"/>
      <c r="N158" s="26"/>
      <c r="O158" s="26"/>
      <c r="P158" s="26"/>
      <c r="Q158" s="125">
        <v>1.7542154469919393</v>
      </c>
      <c r="R158" s="113">
        <f t="shared" si="130"/>
        <v>4117.2905604075358</v>
      </c>
      <c r="S158" s="113">
        <f t="shared" si="131"/>
        <v>4190.8063324447994</v>
      </c>
      <c r="T158" s="128">
        <v>4117290.5604075361</v>
      </c>
      <c r="U158" s="128">
        <v>4190806.3324447991</v>
      </c>
      <c r="V158" s="131">
        <v>48869.649578809738</v>
      </c>
      <c r="W158" s="61"/>
      <c r="X158" s="61"/>
      <c r="Y158" s="61"/>
      <c r="Z158" s="63"/>
      <c r="AA158" s="123">
        <v>78.590591856937039</v>
      </c>
      <c r="AB158" s="113">
        <f t="shared" si="132"/>
        <v>4767.4369672723042</v>
      </c>
      <c r="AC158" s="113">
        <f t="shared" si="133"/>
        <v>22267.953113953969</v>
      </c>
      <c r="AD158" s="127">
        <v>4767436.967272304</v>
      </c>
      <c r="AE158" s="127">
        <v>22267953.11395397</v>
      </c>
      <c r="AF158" s="130">
        <v>49252.052743196487</v>
      </c>
      <c r="AG158" s="12"/>
      <c r="AH158" s="12"/>
      <c r="AI158" s="12"/>
      <c r="AJ158" s="12"/>
      <c r="AK158" s="123">
        <v>99.999998469044087</v>
      </c>
      <c r="AL158" s="113">
        <f t="shared" si="134"/>
        <v>4.123387627326721E-4</v>
      </c>
      <c r="AM158" s="113">
        <f t="shared" si="135"/>
        <v>26933.418604229242</v>
      </c>
      <c r="AN158" s="127">
        <v>0.41233876273267211</v>
      </c>
      <c r="AO158" s="127">
        <v>26933418.604229242</v>
      </c>
      <c r="AP158" s="130">
        <v>49738.107069253922</v>
      </c>
      <c r="AQ158" s="61"/>
      <c r="AR158" s="61"/>
      <c r="AS158" s="61"/>
      <c r="AT158" s="63"/>
      <c r="AU158" s="125">
        <v>1.7593784653585416</v>
      </c>
      <c r="AV158" s="113">
        <f t="shared" si="136"/>
        <v>4116.9490515103562</v>
      </c>
      <c r="AW158" s="113">
        <f t="shared" si="137"/>
        <v>4190.67895458972</v>
      </c>
      <c r="AX158" s="128">
        <v>4116949.0515103559</v>
      </c>
      <c r="AY158" s="128">
        <v>4190678.9545897199</v>
      </c>
      <c r="AZ158" s="131">
        <v>45327.159074306503</v>
      </c>
      <c r="BA158" s="61"/>
      <c r="BB158" s="63"/>
      <c r="BC158" s="63"/>
      <c r="BD158" s="63"/>
      <c r="BE158" s="66"/>
      <c r="BF158" s="113">
        <f t="shared" si="138"/>
        <v>0</v>
      </c>
      <c r="BG158" s="113">
        <f t="shared" si="139"/>
        <v>0</v>
      </c>
      <c r="BH158" s="116"/>
      <c r="BI158" s="116"/>
      <c r="BJ158" s="116"/>
      <c r="BK158" s="18">
        <f t="shared" si="150"/>
        <v>1.7542154469919393</v>
      </c>
    </row>
    <row r="159" spans="1:63" hidden="1" x14ac:dyDescent="0.25">
      <c r="A159" s="271"/>
      <c r="B159" s="267"/>
      <c r="C159" s="267"/>
      <c r="D159" s="94">
        <v>5</v>
      </c>
      <c r="E159" s="105">
        <v>1.8199837056275969</v>
      </c>
      <c r="F159" s="113">
        <f t="shared" si="128"/>
        <v>4052.7433089039628</v>
      </c>
      <c r="G159" s="113">
        <f t="shared" si="129"/>
        <v>4127.8698678890551</v>
      </c>
      <c r="H159" s="127">
        <v>4052743.3089039628</v>
      </c>
      <c r="I159" s="127">
        <v>4127869.8678890551</v>
      </c>
      <c r="J159" s="127">
        <v>50349.567001104348</v>
      </c>
      <c r="K159" s="153"/>
      <c r="L159" s="210"/>
      <c r="M159" s="210"/>
      <c r="N159" s="26"/>
      <c r="O159" s="26"/>
      <c r="P159" s="26"/>
      <c r="Q159" s="123">
        <v>1.8198077805100736</v>
      </c>
      <c r="R159" s="113">
        <f t="shared" si="130"/>
        <v>4053.1050706789551</v>
      </c>
      <c r="S159" s="113">
        <f t="shared" si="131"/>
        <v>4128.2309384951132</v>
      </c>
      <c r="T159" s="127">
        <v>4053105.0706789549</v>
      </c>
      <c r="U159" s="127">
        <v>4128230.938495113</v>
      </c>
      <c r="V159" s="130">
        <v>47909.887068986893</v>
      </c>
      <c r="W159" s="62"/>
      <c r="X159" s="62"/>
      <c r="Y159" s="62"/>
      <c r="Z159" s="64"/>
      <c r="AA159" s="125">
        <v>91.816807598870184</v>
      </c>
      <c r="AB159" s="113">
        <f t="shared" si="132"/>
        <v>1521.881648429284</v>
      </c>
      <c r="AC159" s="113">
        <f t="shared" si="133"/>
        <v>18597.652038820041</v>
      </c>
      <c r="AD159" s="128">
        <v>1521881.6484292841</v>
      </c>
      <c r="AE159" s="128">
        <v>18597652.038820039</v>
      </c>
      <c r="AF159" s="131">
        <v>41136.64848899842</v>
      </c>
      <c r="AG159" s="12"/>
      <c r="AH159" s="12"/>
      <c r="AI159" s="12"/>
      <c r="AJ159" s="12"/>
      <c r="AK159" s="125">
        <v>99.99999631395265</v>
      </c>
      <c r="AL159" s="113">
        <f t="shared" si="134"/>
        <v>3.9798559214548998E-4</v>
      </c>
      <c r="AM159" s="113">
        <f t="shared" si="135"/>
        <v>10797.08300443147</v>
      </c>
      <c r="AN159" s="128">
        <v>0.39798559214549001</v>
      </c>
      <c r="AO159" s="128">
        <v>10797083.004431469</v>
      </c>
      <c r="AP159" s="131">
        <v>54229.921349525452</v>
      </c>
      <c r="AQ159" s="62"/>
      <c r="AR159" s="62"/>
      <c r="AS159" s="62"/>
      <c r="AT159" s="64"/>
      <c r="AU159" s="123">
        <v>1.819555730269568</v>
      </c>
      <c r="AV159" s="113">
        <f t="shared" si="136"/>
        <v>4053.8439559242379</v>
      </c>
      <c r="AW159" s="113">
        <f t="shared" si="137"/>
        <v>4128.9729192782443</v>
      </c>
      <c r="AX159" s="127">
        <v>4053843.9559242381</v>
      </c>
      <c r="AY159" s="127">
        <v>4128972.919278244</v>
      </c>
      <c r="AZ159" s="130">
        <v>47264.512854814529</v>
      </c>
      <c r="BA159" s="62"/>
      <c r="BB159" s="64"/>
      <c r="BC159" s="64"/>
      <c r="BD159" s="64"/>
      <c r="BE159" s="67"/>
      <c r="BF159" s="113">
        <f t="shared" si="138"/>
        <v>0</v>
      </c>
      <c r="BG159" s="113">
        <f t="shared" si="139"/>
        <v>0</v>
      </c>
      <c r="BH159" s="115"/>
      <c r="BI159" s="115"/>
      <c r="BJ159" s="115"/>
      <c r="BK159" s="18">
        <f t="shared" si="150"/>
        <v>1.819555730269568</v>
      </c>
    </row>
    <row r="160" spans="1:63" x14ac:dyDescent="0.25">
      <c r="A160" s="271"/>
      <c r="B160" s="267"/>
      <c r="C160" s="268"/>
      <c r="D160" s="95" t="s">
        <v>23</v>
      </c>
      <c r="E160" s="106">
        <f t="shared" ref="E160" si="163">IFERROR(AVERAGE(E155:E159),"")</f>
        <v>1.7752730493994833</v>
      </c>
      <c r="F160" s="113">
        <f t="shared" si="128"/>
        <v>4129.1957195927553</v>
      </c>
      <c r="G160" s="113">
        <f t="shared" si="129"/>
        <v>4203.7674017089366</v>
      </c>
      <c r="H160" s="113">
        <f t="shared" ref="H160:BD160" si="164">IFERROR(AVERAGE(H155:H159),"")</f>
        <v>4129195.7195927552</v>
      </c>
      <c r="I160" s="113">
        <f t="shared" si="164"/>
        <v>4203767.4017089363</v>
      </c>
      <c r="J160" s="113">
        <f t="shared" si="164"/>
        <v>51322.651259803773</v>
      </c>
      <c r="K160" s="232" t="str">
        <f t="shared" si="164"/>
        <v/>
      </c>
      <c r="L160" s="162"/>
      <c r="M160" s="162"/>
      <c r="N160" s="213" t="str">
        <f t="shared" si="164"/>
        <v/>
      </c>
      <c r="O160" s="213" t="str">
        <f t="shared" si="164"/>
        <v/>
      </c>
      <c r="P160" s="213" t="str">
        <f t="shared" si="164"/>
        <v/>
      </c>
      <c r="Q160" s="106">
        <f t="shared" si="164"/>
        <v>1.7719549504481396</v>
      </c>
      <c r="R160" s="113">
        <f t="shared" si="130"/>
        <v>4125.3692754721478</v>
      </c>
      <c r="S160" s="113">
        <f t="shared" si="131"/>
        <v>4199.7301555306813</v>
      </c>
      <c r="T160" s="113">
        <f t="shared" si="164"/>
        <v>4125369.2754721479</v>
      </c>
      <c r="U160" s="113">
        <f t="shared" si="164"/>
        <v>4199730.1555306809</v>
      </c>
      <c r="V160" s="113">
        <f t="shared" si="164"/>
        <v>48219.154799461365</v>
      </c>
      <c r="W160" s="82" t="str">
        <f t="shared" si="164"/>
        <v/>
      </c>
      <c r="X160" s="82" t="str">
        <f t="shared" si="164"/>
        <v/>
      </c>
      <c r="Y160" s="82" t="str">
        <f t="shared" si="164"/>
        <v/>
      </c>
      <c r="Z160" s="82" t="str">
        <f t="shared" si="164"/>
        <v/>
      </c>
      <c r="AA160" s="106">
        <f t="shared" si="164"/>
        <v>76.577640508951518</v>
      </c>
      <c r="AB160" s="113">
        <f t="shared" si="132"/>
        <v>3165.0661855456051</v>
      </c>
      <c r="AC160" s="113">
        <f t="shared" si="133"/>
        <v>26116.165878470329</v>
      </c>
      <c r="AD160" s="113">
        <f t="shared" si="164"/>
        <v>3165066.1855456051</v>
      </c>
      <c r="AE160" s="113">
        <f t="shared" si="164"/>
        <v>26116165.878470328</v>
      </c>
      <c r="AF160" s="113">
        <f t="shared" si="164"/>
        <v>45781.016519641875</v>
      </c>
      <c r="AG160" s="82" t="str">
        <f t="shared" si="164"/>
        <v/>
      </c>
      <c r="AH160" s="82" t="str">
        <f t="shared" si="164"/>
        <v/>
      </c>
      <c r="AI160" s="82" t="str">
        <f t="shared" si="164"/>
        <v/>
      </c>
      <c r="AJ160" s="82" t="str">
        <f t="shared" si="164"/>
        <v/>
      </c>
      <c r="AK160" s="106">
        <f t="shared" si="164"/>
        <v>99.999998381759767</v>
      </c>
      <c r="AL160" s="113">
        <f t="shared" si="134"/>
        <v>4.656251643936093E-4</v>
      </c>
      <c r="AM160" s="113">
        <f t="shared" si="135"/>
        <v>56526.623640906939</v>
      </c>
      <c r="AN160" s="113">
        <f t="shared" si="164"/>
        <v>0.46562516439360929</v>
      </c>
      <c r="AO160" s="113">
        <f t="shared" si="164"/>
        <v>56526623.640906937</v>
      </c>
      <c r="AP160" s="113">
        <f t="shared" si="164"/>
        <v>50977.935328245163</v>
      </c>
      <c r="AQ160" s="82" t="str">
        <f t="shared" si="164"/>
        <v/>
      </c>
      <c r="AR160" s="82" t="str">
        <f t="shared" si="164"/>
        <v/>
      </c>
      <c r="AS160" s="82" t="str">
        <f t="shared" si="164"/>
        <v/>
      </c>
      <c r="AT160" s="82" t="str">
        <f t="shared" si="164"/>
        <v/>
      </c>
      <c r="AU160" s="106">
        <f t="shared" si="164"/>
        <v>1.7725031954682611</v>
      </c>
      <c r="AV160" s="113">
        <f t="shared" si="136"/>
        <v>4126.8977918640894</v>
      </c>
      <c r="AW160" s="113">
        <f t="shared" si="137"/>
        <v>4201.3087412161003</v>
      </c>
      <c r="AX160" s="113">
        <f t="shared" si="164"/>
        <v>4126897.7918640897</v>
      </c>
      <c r="AY160" s="113">
        <f t="shared" si="164"/>
        <v>4201308.7412161008</v>
      </c>
      <c r="AZ160" s="113">
        <f t="shared" si="164"/>
        <v>47202.1444519043</v>
      </c>
      <c r="BA160" s="82" t="str">
        <f t="shared" si="164"/>
        <v/>
      </c>
      <c r="BB160" s="82" t="str">
        <f t="shared" si="164"/>
        <v/>
      </c>
      <c r="BC160" s="82" t="str">
        <f t="shared" si="164"/>
        <v/>
      </c>
      <c r="BD160" s="82" t="str">
        <f t="shared" si="164"/>
        <v/>
      </c>
      <c r="BE160" s="106">
        <f t="shared" ref="BE160:BJ160" si="165">IFERROR(AVERAGE(BE155:BE159),"")</f>
        <v>99.999996878152317</v>
      </c>
      <c r="BF160" s="113">
        <f t="shared" si="138"/>
        <v>3.487743745930663E-4</v>
      </c>
      <c r="BG160" s="113">
        <f t="shared" si="139"/>
        <v>11172.049729883309</v>
      </c>
      <c r="BH160" s="113">
        <f t="shared" si="165"/>
        <v>0.34877437459306632</v>
      </c>
      <c r="BI160" s="113">
        <f t="shared" si="165"/>
        <v>11172049.729883309</v>
      </c>
      <c r="BJ160" s="113">
        <f t="shared" si="165"/>
        <v>47751.175973892212</v>
      </c>
      <c r="BK160" s="18">
        <f t="shared" si="150"/>
        <v>1.7719549504481396</v>
      </c>
    </row>
    <row r="161" spans="1:63" hidden="1" x14ac:dyDescent="0.25">
      <c r="A161" s="271"/>
      <c r="B161" s="267"/>
      <c r="C161" s="266">
        <v>15</v>
      </c>
      <c r="D161" s="94">
        <v>1</v>
      </c>
      <c r="E161" s="105">
        <v>0.87562790277916847</v>
      </c>
      <c r="F161" s="113">
        <f t="shared" si="128"/>
        <v>11333.93987465293</v>
      </c>
      <c r="G161" s="113">
        <f t="shared" si="129"/>
        <v>11434.059691734179</v>
      </c>
      <c r="H161" s="128">
        <v>11333939.87465293</v>
      </c>
      <c r="I161" s="128">
        <v>11434059.69173418</v>
      </c>
      <c r="J161" s="128">
        <v>54449.55094742775</v>
      </c>
      <c r="K161" s="153"/>
      <c r="L161" s="210"/>
      <c r="M161" s="210"/>
      <c r="N161" s="26"/>
      <c r="O161" s="26"/>
      <c r="P161" s="26"/>
      <c r="Q161" s="125">
        <v>0.88605722898025319</v>
      </c>
      <c r="R161" s="113">
        <f t="shared" si="130"/>
        <v>11359.23093485251</v>
      </c>
      <c r="S161" s="113">
        <f t="shared" si="131"/>
        <v>11460.78000458062</v>
      </c>
      <c r="T161" s="128">
        <v>11359230.934852511</v>
      </c>
      <c r="U161" s="128">
        <v>11460780.004580621</v>
      </c>
      <c r="V161" s="131">
        <v>49113.58082818985</v>
      </c>
      <c r="W161" s="61"/>
      <c r="X161" s="61"/>
      <c r="Y161" s="61"/>
      <c r="Z161" s="63"/>
      <c r="AA161" s="123">
        <v>87.303827066575039</v>
      </c>
      <c r="AB161" s="113">
        <f t="shared" si="132"/>
        <v>6115.6893285520027</v>
      </c>
      <c r="AC161" s="113">
        <f t="shared" si="133"/>
        <v>48169.549679426193</v>
      </c>
      <c r="AD161" s="127">
        <v>6115689.328552003</v>
      </c>
      <c r="AE161" s="127">
        <v>48169549.679426193</v>
      </c>
      <c r="AF161" s="130">
        <v>45736.630614757538</v>
      </c>
      <c r="AG161" s="12"/>
      <c r="AH161" s="12"/>
      <c r="AI161" s="12"/>
      <c r="AJ161" s="12"/>
      <c r="AK161" s="234"/>
      <c r="AL161" s="113">
        <f t="shared" si="134"/>
        <v>0</v>
      </c>
      <c r="AM161" s="113">
        <f t="shared" si="135"/>
        <v>0</v>
      </c>
      <c r="AN161" s="216"/>
      <c r="AO161" s="216"/>
      <c r="AP161" s="216"/>
      <c r="AQ161" s="61"/>
      <c r="AR161" s="61"/>
      <c r="AS161" s="61"/>
      <c r="AT161" s="63"/>
      <c r="AU161" s="125">
        <v>0.87381863651163971</v>
      </c>
      <c r="AV161" s="113">
        <f t="shared" si="136"/>
        <v>12012.16731645435</v>
      </c>
      <c r="AW161" s="113">
        <f t="shared" si="137"/>
        <v>12118.05715828659</v>
      </c>
      <c r="AX161" s="128">
        <v>12012167.316454349</v>
      </c>
      <c r="AY161" s="128">
        <v>12118057.15828659</v>
      </c>
      <c r="AZ161" s="131">
        <v>53267.449966430657</v>
      </c>
      <c r="BA161" s="62"/>
      <c r="BB161" s="64"/>
      <c r="BC161" s="64"/>
      <c r="BD161" s="64"/>
      <c r="BE161" s="125">
        <v>99.99999792495646</v>
      </c>
      <c r="BF161" s="113">
        <f t="shared" si="138"/>
        <v>7.8290763838466003E-4</v>
      </c>
      <c r="BG161" s="113">
        <f t="shared" si="139"/>
        <v>37729.696756353776</v>
      </c>
      <c r="BH161" s="128">
        <v>0.78290763838466004</v>
      </c>
      <c r="BI161" s="128">
        <v>37729696.756353773</v>
      </c>
      <c r="BJ161" s="131">
        <v>49908.081481456757</v>
      </c>
      <c r="BK161" s="18">
        <f t="shared" si="150"/>
        <v>0.87381863651163971</v>
      </c>
    </row>
    <row r="162" spans="1:63" hidden="1" x14ac:dyDescent="0.25">
      <c r="A162" s="271"/>
      <c r="B162" s="267"/>
      <c r="C162" s="267"/>
      <c r="D162" s="94">
        <v>2</v>
      </c>
      <c r="E162" s="105">
        <v>0.78835386364227023</v>
      </c>
      <c r="F162" s="113">
        <f t="shared" si="128"/>
        <v>11529.887232835799</v>
      </c>
      <c r="G162" s="113">
        <f t="shared" si="129"/>
        <v>11621.505823004869</v>
      </c>
      <c r="H162" s="127">
        <v>11529887.232835799</v>
      </c>
      <c r="I162" s="127">
        <v>11621505.82300487</v>
      </c>
      <c r="J162" s="127">
        <v>54485.58678650856</v>
      </c>
      <c r="K162" s="153"/>
      <c r="L162" s="210"/>
      <c r="M162" s="210"/>
      <c r="N162" s="26"/>
      <c r="O162" s="26"/>
      <c r="P162" s="26"/>
      <c r="Q162" s="123">
        <v>0.74336088841720516</v>
      </c>
      <c r="R162" s="113">
        <f t="shared" si="130"/>
        <v>11407.293185934861</v>
      </c>
      <c r="S162" s="113">
        <f t="shared" si="131"/>
        <v>11492.72561315617</v>
      </c>
      <c r="T162" s="127">
        <v>11407293.18593486</v>
      </c>
      <c r="U162" s="127">
        <v>11492725.61315617</v>
      </c>
      <c r="V162" s="130">
        <v>49557.361594676971</v>
      </c>
      <c r="W162" s="62"/>
      <c r="X162" s="62"/>
      <c r="Y162" s="62"/>
      <c r="Z162" s="64"/>
      <c r="AA162" s="125">
        <v>90.968382708636895</v>
      </c>
      <c r="AB162" s="113">
        <f t="shared" si="132"/>
        <v>6638.6081979890278</v>
      </c>
      <c r="AC162" s="113">
        <f t="shared" si="133"/>
        <v>73504.091059499406</v>
      </c>
      <c r="AD162" s="128">
        <v>6638608.1979890279</v>
      </c>
      <c r="AE162" s="128">
        <v>73504091.059499413</v>
      </c>
      <c r="AF162" s="131">
        <v>51046.80263710022</v>
      </c>
      <c r="AG162" s="12"/>
      <c r="AH162" s="12"/>
      <c r="AI162" s="12"/>
      <c r="AJ162" s="12"/>
      <c r="AK162" s="234"/>
      <c r="AL162" s="113">
        <f t="shared" si="134"/>
        <v>0</v>
      </c>
      <c r="AM162" s="113">
        <f t="shared" si="135"/>
        <v>0</v>
      </c>
      <c r="AN162" s="216"/>
      <c r="AO162" s="216"/>
      <c r="AP162" s="216"/>
      <c r="AQ162" s="62"/>
      <c r="AR162" s="62"/>
      <c r="AS162" s="62"/>
      <c r="AT162" s="64"/>
      <c r="AU162" s="125">
        <v>0.78512836641818406</v>
      </c>
      <c r="AV162" s="113">
        <f t="shared" si="136"/>
        <v>12050.600370818749</v>
      </c>
      <c r="AW162" s="113">
        <f t="shared" si="137"/>
        <v>12145.961761986411</v>
      </c>
      <c r="AX162" s="128">
        <v>12050600.370818749</v>
      </c>
      <c r="AY162" s="128">
        <v>12145961.76198641</v>
      </c>
      <c r="AZ162" s="128">
        <v>54481.789398670197</v>
      </c>
      <c r="BA162" s="61"/>
      <c r="BB162" s="63"/>
      <c r="BC162" s="63"/>
      <c r="BD162" s="63"/>
      <c r="BE162" s="66"/>
      <c r="BF162" s="113">
        <f t="shared" si="138"/>
        <v>0</v>
      </c>
      <c r="BG162" s="113">
        <f t="shared" si="139"/>
        <v>0</v>
      </c>
      <c r="BH162" s="116"/>
      <c r="BI162" s="116"/>
      <c r="BJ162" s="116"/>
      <c r="BK162" s="18">
        <f t="shared" si="150"/>
        <v>0.74336088841720516</v>
      </c>
    </row>
    <row r="163" spans="1:63" hidden="1" x14ac:dyDescent="0.25">
      <c r="A163" s="271"/>
      <c r="B163" s="267"/>
      <c r="C163" s="267"/>
      <c r="D163" s="94">
        <v>3</v>
      </c>
      <c r="E163" s="105">
        <v>0.84526273042033595</v>
      </c>
      <c r="F163" s="113">
        <f t="shared" si="128"/>
        <v>12209.16548890541</v>
      </c>
      <c r="G163" s="113">
        <f t="shared" si="129"/>
        <v>12313.244757748089</v>
      </c>
      <c r="H163" s="128">
        <v>12209165.488905409</v>
      </c>
      <c r="I163" s="128">
        <v>12313244.75774809</v>
      </c>
      <c r="J163" s="128">
        <v>54461.813923120499</v>
      </c>
      <c r="K163" s="153"/>
      <c r="L163" s="210"/>
      <c r="M163" s="210"/>
      <c r="N163" s="26"/>
      <c r="O163" s="26"/>
      <c r="P163" s="26"/>
      <c r="Q163" s="125">
        <v>0.8601157738352585</v>
      </c>
      <c r="R163" s="113">
        <f t="shared" si="130"/>
        <v>11735.58185602652</v>
      </c>
      <c r="S163" s="113">
        <f t="shared" si="131"/>
        <v>11837.397176351851</v>
      </c>
      <c r="T163" s="128">
        <v>11735581.856026519</v>
      </c>
      <c r="U163" s="128">
        <v>11837397.176351851</v>
      </c>
      <c r="V163" s="131">
        <v>46355.534184932709</v>
      </c>
      <c r="W163" s="61"/>
      <c r="X163" s="61"/>
      <c r="Y163" s="61"/>
      <c r="Z163" s="63"/>
      <c r="AA163" s="123">
        <v>77.717430744469809</v>
      </c>
      <c r="AB163" s="113">
        <f t="shared" si="132"/>
        <v>15570.719706275251</v>
      </c>
      <c r="AC163" s="113">
        <f t="shared" si="133"/>
        <v>69878.475537154853</v>
      </c>
      <c r="AD163" s="127">
        <v>15570719.706275251</v>
      </c>
      <c r="AE163" s="127">
        <v>69878475.537154853</v>
      </c>
      <c r="AF163" s="130">
        <v>52217.367834329612</v>
      </c>
      <c r="AG163" s="12"/>
      <c r="AH163" s="12"/>
      <c r="AI163" s="12"/>
      <c r="AJ163" s="12"/>
      <c r="AK163" s="123">
        <v>99.999998938431474</v>
      </c>
      <c r="AL163" s="113">
        <f t="shared" si="134"/>
        <v>6.0499999999999996E-4</v>
      </c>
      <c r="AM163" s="113">
        <f t="shared" si="135"/>
        <v>56991.139498693286</v>
      </c>
      <c r="AN163" s="127">
        <v>0.60499999999999998</v>
      </c>
      <c r="AO163" s="127">
        <v>56991139.498693287</v>
      </c>
      <c r="AP163" s="130">
        <v>54060.39995050431</v>
      </c>
      <c r="AQ163" s="61"/>
      <c r="AR163" s="61"/>
      <c r="AS163" s="61"/>
      <c r="AT163" s="63"/>
      <c r="AU163" s="123">
        <v>0.83820413350461942</v>
      </c>
      <c r="AV163" s="113">
        <f t="shared" si="136"/>
        <v>11509.458996534091</v>
      </c>
      <c r="AW163" s="113">
        <f t="shared" si="137"/>
        <v>11606.747231594751</v>
      </c>
      <c r="AX163" s="127">
        <v>11509458.99653409</v>
      </c>
      <c r="AY163" s="127">
        <v>11606747.231594751</v>
      </c>
      <c r="AZ163" s="130">
        <v>52658.209141254432</v>
      </c>
      <c r="BA163" s="62"/>
      <c r="BB163" s="64"/>
      <c r="BC163" s="64"/>
      <c r="BD163" s="64"/>
      <c r="BE163" s="123">
        <v>99.999998580948642</v>
      </c>
      <c r="BF163" s="113">
        <f t="shared" si="138"/>
        <v>6.4286549044207427E-4</v>
      </c>
      <c r="BG163" s="113">
        <f t="shared" si="139"/>
        <v>45302.482499535115</v>
      </c>
      <c r="BH163" s="127">
        <v>0.64286549044207431</v>
      </c>
      <c r="BI163" s="127">
        <v>45302482.499535114</v>
      </c>
      <c r="BJ163" s="130">
        <v>47614.369533777237</v>
      </c>
      <c r="BK163" s="18">
        <f t="shared" si="150"/>
        <v>0.83820413350461942</v>
      </c>
    </row>
    <row r="164" spans="1:63" hidden="1" x14ac:dyDescent="0.25">
      <c r="A164" s="271"/>
      <c r="B164" s="267"/>
      <c r="C164" s="267"/>
      <c r="D164" s="94">
        <v>4</v>
      </c>
      <c r="E164" s="105">
        <v>0.89865739404302614</v>
      </c>
      <c r="F164" s="113">
        <f t="shared" si="128"/>
        <v>12721.70929038248</v>
      </c>
      <c r="G164" s="113">
        <f t="shared" si="129"/>
        <v>12837.07057427674</v>
      </c>
      <c r="H164" s="127">
        <v>12721709.29038248</v>
      </c>
      <c r="I164" s="127">
        <v>12837070.57427674</v>
      </c>
      <c r="J164" s="127">
        <v>54335.824024438858</v>
      </c>
      <c r="K164" s="153"/>
      <c r="L164" s="210"/>
      <c r="M164" s="210"/>
      <c r="N164" s="26"/>
      <c r="O164" s="26"/>
      <c r="P164" s="26"/>
      <c r="Q164" s="123">
        <v>0.89727607540049759</v>
      </c>
      <c r="R164" s="113">
        <f t="shared" si="130"/>
        <v>11393.78632424157</v>
      </c>
      <c r="S164" s="113">
        <f t="shared" si="131"/>
        <v>11496.945667114382</v>
      </c>
      <c r="T164" s="127">
        <v>11393786.324241569</v>
      </c>
      <c r="U164" s="127">
        <v>11496945.667114381</v>
      </c>
      <c r="V164" s="130">
        <v>54169.105795860291</v>
      </c>
      <c r="W164" s="62"/>
      <c r="X164" s="62"/>
      <c r="Y164" s="62"/>
      <c r="Z164" s="64"/>
      <c r="AA164" s="125">
        <v>84.078682603183609</v>
      </c>
      <c r="AB164" s="113">
        <f t="shared" si="132"/>
        <v>6541.7378075418219</v>
      </c>
      <c r="AC164" s="113">
        <f t="shared" si="133"/>
        <v>41087.917817968388</v>
      </c>
      <c r="AD164" s="128">
        <v>6541737.8075418221</v>
      </c>
      <c r="AE164" s="128">
        <v>41087917.817968391</v>
      </c>
      <c r="AF164" s="131">
        <v>46418.577486038208</v>
      </c>
      <c r="AG164" s="12"/>
      <c r="AH164" s="12"/>
      <c r="AI164" s="12"/>
      <c r="AJ164" s="12"/>
      <c r="AK164" s="125">
        <v>99.99999951971833</v>
      </c>
      <c r="AL164" s="113">
        <f t="shared" si="134"/>
        <v>5.7577986426197937E-4</v>
      </c>
      <c r="AM164" s="113">
        <f t="shared" si="135"/>
        <v>119883.7889307499</v>
      </c>
      <c r="AN164" s="128">
        <v>0.57577986426197936</v>
      </c>
      <c r="AO164" s="128">
        <v>119883788.93074989</v>
      </c>
      <c r="AP164" s="131">
        <v>54189.05738401413</v>
      </c>
      <c r="AQ164" s="62"/>
      <c r="AR164" s="62"/>
      <c r="AS164" s="62"/>
      <c r="AT164" s="64"/>
      <c r="AU164" s="123">
        <v>0.907410965029674</v>
      </c>
      <c r="AV164" s="113">
        <f t="shared" si="136"/>
        <v>11538.072521286889</v>
      </c>
      <c r="AW164" s="113">
        <f t="shared" si="137"/>
        <v>11643.728994925181</v>
      </c>
      <c r="AX164" s="127">
        <v>11538072.52128689</v>
      </c>
      <c r="AY164" s="127">
        <v>11643728.99492518</v>
      </c>
      <c r="AZ164" s="127">
        <v>53866.288539171219</v>
      </c>
      <c r="BA164" s="61"/>
      <c r="BB164" s="63"/>
      <c r="BC164" s="63"/>
      <c r="BD164" s="63"/>
      <c r="BE164" s="125">
        <v>99.999999285009295</v>
      </c>
      <c r="BF164" s="113">
        <f t="shared" si="138"/>
        <v>7.2770619524099042E-4</v>
      </c>
      <c r="BG164" s="113">
        <f t="shared" si="139"/>
        <v>101778.41190180791</v>
      </c>
      <c r="BH164" s="128">
        <v>0.72770619524099045</v>
      </c>
      <c r="BI164" s="128">
        <v>101778411.9018079</v>
      </c>
      <c r="BJ164" s="131">
        <v>47527.794086456292</v>
      </c>
      <c r="BK164" s="18">
        <f t="shared" si="150"/>
        <v>0.89727607540049759</v>
      </c>
    </row>
    <row r="165" spans="1:63" hidden="1" x14ac:dyDescent="0.25">
      <c r="A165" s="271"/>
      <c r="B165" s="267"/>
      <c r="C165" s="267"/>
      <c r="D165" s="94">
        <v>5</v>
      </c>
      <c r="E165" s="105">
        <v>0.79120519714256166</v>
      </c>
      <c r="F165" s="113">
        <f t="shared" si="128"/>
        <v>12683.27825388884</v>
      </c>
      <c r="G165" s="113">
        <f t="shared" si="129"/>
        <v>12784.429323118369</v>
      </c>
      <c r="H165" s="128">
        <v>12683278.25388884</v>
      </c>
      <c r="I165" s="128">
        <v>12784429.32311837</v>
      </c>
      <c r="J165" s="128">
        <v>54661.573409080513</v>
      </c>
      <c r="K165" s="153"/>
      <c r="L165" s="210"/>
      <c r="M165" s="210"/>
      <c r="N165" s="26"/>
      <c r="O165" s="26"/>
      <c r="P165" s="26"/>
      <c r="Q165" s="125">
        <v>0.74671933370517252</v>
      </c>
      <c r="R165" s="113">
        <f t="shared" si="130"/>
        <v>11497.02840274759</v>
      </c>
      <c r="S165" s="113">
        <f t="shared" si="131"/>
        <v>11583.52482211889</v>
      </c>
      <c r="T165" s="128">
        <v>11497028.40274759</v>
      </c>
      <c r="U165" s="128">
        <v>11583524.82211889</v>
      </c>
      <c r="V165" s="131">
        <v>47167.003828763962</v>
      </c>
      <c r="W165" s="61"/>
      <c r="X165" s="61"/>
      <c r="Y165" s="61"/>
      <c r="Z165" s="63"/>
      <c r="AA165" s="123">
        <v>93.467116740528596</v>
      </c>
      <c r="AB165" s="113">
        <f t="shared" si="132"/>
        <v>6661.8070214557083</v>
      </c>
      <c r="AC165" s="113">
        <f t="shared" si="133"/>
        <v>101973.45883683731</v>
      </c>
      <c r="AD165" s="127">
        <v>6661807.021455708</v>
      </c>
      <c r="AE165" s="127">
        <v>101973458.83683731</v>
      </c>
      <c r="AF165" s="130">
        <v>41639.095750331893</v>
      </c>
      <c r="AG165" s="12"/>
      <c r="AH165" s="12"/>
      <c r="AI165" s="12"/>
      <c r="AJ165" s="12"/>
      <c r="AK165" s="123">
        <v>99.999998950420576</v>
      </c>
      <c r="AL165" s="113">
        <f t="shared" si="134"/>
        <v>5.7181931449822889E-4</v>
      </c>
      <c r="AM165" s="113">
        <f t="shared" si="135"/>
        <v>54480.804656943998</v>
      </c>
      <c r="AN165" s="127">
        <v>0.57181931449822887</v>
      </c>
      <c r="AO165" s="127">
        <v>54480804.656943999</v>
      </c>
      <c r="AP165" s="130">
        <v>49406.985480546959</v>
      </c>
      <c r="AQ165" s="61"/>
      <c r="AR165" s="61"/>
      <c r="AS165" s="61"/>
      <c r="AT165" s="63"/>
      <c r="AU165" s="125">
        <v>0.79477358086207961</v>
      </c>
      <c r="AV165" s="113">
        <f t="shared" si="136"/>
        <v>12547.52041031535</v>
      </c>
      <c r="AW165" s="113">
        <f t="shared" si="137"/>
        <v>12648.04372030018</v>
      </c>
      <c r="AX165" s="128">
        <v>12547520.41031535</v>
      </c>
      <c r="AY165" s="128">
        <v>12648043.720300181</v>
      </c>
      <c r="AZ165" s="131">
        <v>53251.386515855789</v>
      </c>
      <c r="BA165" s="62"/>
      <c r="BB165" s="64"/>
      <c r="BC165" s="64"/>
      <c r="BD165" s="64"/>
      <c r="BE165" s="123">
        <v>99.99999823287294</v>
      </c>
      <c r="BF165" s="113">
        <f t="shared" si="138"/>
        <v>7.2925156418599977E-4</v>
      </c>
      <c r="BG165" s="113">
        <f t="shared" si="139"/>
        <v>41267.635875951666</v>
      </c>
      <c r="BH165" s="127">
        <v>0.72925156418599979</v>
      </c>
      <c r="BI165" s="127">
        <v>41267635.875951663</v>
      </c>
      <c r="BJ165" s="127">
        <v>49550.801125049591</v>
      </c>
      <c r="BK165" s="18">
        <f t="shared" si="150"/>
        <v>0.74671933370517252</v>
      </c>
    </row>
    <row r="166" spans="1:63" x14ac:dyDescent="0.25">
      <c r="A166" s="271"/>
      <c r="B166" s="267"/>
      <c r="C166" s="268"/>
      <c r="D166" s="95" t="s">
        <v>23</v>
      </c>
      <c r="E166" s="106">
        <f t="shared" ref="E166" si="166">IFERROR(AVERAGE(E161:E165),"")</f>
        <v>0.83982141760547258</v>
      </c>
      <c r="F166" s="113">
        <f t="shared" si="128"/>
        <v>12095.59602813309</v>
      </c>
      <c r="G166" s="113">
        <f t="shared" si="129"/>
        <v>12198.06203397645</v>
      </c>
      <c r="H166" s="113">
        <f t="shared" ref="H166:BD166" si="167">IFERROR(AVERAGE(H161:H165),"")</f>
        <v>12095596.028133091</v>
      </c>
      <c r="I166" s="113">
        <f t="shared" si="167"/>
        <v>12198062.033976451</v>
      </c>
      <c r="J166" s="113">
        <f t="shared" si="167"/>
        <v>54478.869818115236</v>
      </c>
      <c r="K166" s="232" t="str">
        <f t="shared" si="167"/>
        <v/>
      </c>
      <c r="L166" s="162"/>
      <c r="M166" s="162"/>
      <c r="N166" s="213" t="str">
        <f t="shared" si="167"/>
        <v/>
      </c>
      <c r="O166" s="213" t="str">
        <f t="shared" si="167"/>
        <v/>
      </c>
      <c r="P166" s="213" t="str">
        <f t="shared" si="167"/>
        <v/>
      </c>
      <c r="Q166" s="106">
        <f t="shared" si="167"/>
        <v>0.82670586006767732</v>
      </c>
      <c r="R166" s="113">
        <f t="shared" si="130"/>
        <v>11478.584140760609</v>
      </c>
      <c r="S166" s="113">
        <f t="shared" si="131"/>
        <v>11574.274656664382</v>
      </c>
      <c r="T166" s="113">
        <f t="shared" si="167"/>
        <v>11478584.14076061</v>
      </c>
      <c r="U166" s="113">
        <f t="shared" si="167"/>
        <v>11574274.656664383</v>
      </c>
      <c r="V166" s="113">
        <f t="shared" si="167"/>
        <v>49272.517246484756</v>
      </c>
      <c r="W166" s="82" t="str">
        <f t="shared" si="167"/>
        <v/>
      </c>
      <c r="X166" s="82" t="str">
        <f t="shared" si="167"/>
        <v/>
      </c>
      <c r="Y166" s="82" t="str">
        <f t="shared" si="167"/>
        <v/>
      </c>
      <c r="Z166" s="82" t="str">
        <f t="shared" si="167"/>
        <v/>
      </c>
      <c r="AA166" s="106">
        <f t="shared" si="167"/>
        <v>86.707087972678792</v>
      </c>
      <c r="AB166" s="113">
        <f t="shared" si="132"/>
        <v>8305.7124123627618</v>
      </c>
      <c r="AC166" s="113">
        <f t="shared" si="133"/>
        <v>66922.698586177226</v>
      </c>
      <c r="AD166" s="113">
        <f t="shared" si="167"/>
        <v>8305712.4123627618</v>
      </c>
      <c r="AE166" s="113">
        <f t="shared" si="167"/>
        <v>66922698.58617723</v>
      </c>
      <c r="AF166" s="113">
        <f t="shared" si="167"/>
        <v>47411.69486451149</v>
      </c>
      <c r="AG166" s="82" t="str">
        <f t="shared" si="167"/>
        <v/>
      </c>
      <c r="AH166" s="82" t="str">
        <f t="shared" si="167"/>
        <v/>
      </c>
      <c r="AI166" s="82" t="str">
        <f t="shared" si="167"/>
        <v/>
      </c>
      <c r="AJ166" s="82" t="str">
        <f t="shared" si="167"/>
        <v/>
      </c>
      <c r="AK166" s="106">
        <f t="shared" si="167"/>
        <v>99.999999136190127</v>
      </c>
      <c r="AL166" s="113">
        <f t="shared" si="134"/>
        <v>5.8419972625340278E-4</v>
      </c>
      <c r="AM166" s="113">
        <f t="shared" si="135"/>
        <v>77118.577695462387</v>
      </c>
      <c r="AN166" s="113">
        <f t="shared" si="167"/>
        <v>0.58419972625340277</v>
      </c>
      <c r="AO166" s="113">
        <f t="shared" si="167"/>
        <v>77118577.695462391</v>
      </c>
      <c r="AP166" s="113">
        <f t="shared" si="167"/>
        <v>52552.147605021797</v>
      </c>
      <c r="AQ166" s="82" t="str">
        <f t="shared" si="167"/>
        <v/>
      </c>
      <c r="AR166" s="82" t="str">
        <f t="shared" si="167"/>
        <v/>
      </c>
      <c r="AS166" s="82" t="str">
        <f t="shared" si="167"/>
        <v/>
      </c>
      <c r="AT166" s="82" t="str">
        <f t="shared" si="167"/>
        <v/>
      </c>
      <c r="AU166" s="106">
        <f t="shared" si="167"/>
        <v>0.83986713646523936</v>
      </c>
      <c r="AV166" s="113">
        <f t="shared" si="136"/>
        <v>11931.563923081885</v>
      </c>
      <c r="AW166" s="113">
        <f t="shared" si="137"/>
        <v>12032.507773418622</v>
      </c>
      <c r="AX166" s="113">
        <f t="shared" si="167"/>
        <v>11931563.923081886</v>
      </c>
      <c r="AY166" s="113">
        <f t="shared" si="167"/>
        <v>12032507.773418622</v>
      </c>
      <c r="AZ166" s="113">
        <f t="shared" si="167"/>
        <v>53505.024712276456</v>
      </c>
      <c r="BA166" s="82" t="str">
        <f t="shared" si="167"/>
        <v/>
      </c>
      <c r="BB166" s="82" t="str">
        <f t="shared" si="167"/>
        <v/>
      </c>
      <c r="BC166" s="82" t="str">
        <f t="shared" si="167"/>
        <v/>
      </c>
      <c r="BD166" s="82" t="str">
        <f t="shared" si="167"/>
        <v/>
      </c>
      <c r="BE166" s="106">
        <f t="shared" ref="BE166:BJ166" si="168">IFERROR(AVERAGE(BE161:BE165),"")</f>
        <v>99.999998505946834</v>
      </c>
      <c r="BF166" s="113">
        <f t="shared" si="138"/>
        <v>7.2068272206343112E-4</v>
      </c>
      <c r="BG166" s="113">
        <f t="shared" si="139"/>
        <v>56519.556758412109</v>
      </c>
      <c r="BH166" s="113">
        <f t="shared" si="168"/>
        <v>0.72068272206343109</v>
      </c>
      <c r="BI166" s="113">
        <f t="shared" si="168"/>
        <v>56519556.758412108</v>
      </c>
      <c r="BJ166" s="113">
        <f t="shared" si="168"/>
        <v>48650.261556684971</v>
      </c>
      <c r="BK166" s="18">
        <f t="shared" si="150"/>
        <v>0.82670586006767732</v>
      </c>
    </row>
    <row r="167" spans="1:63" hidden="1" x14ac:dyDescent="0.25">
      <c r="A167" s="271"/>
      <c r="B167" s="267"/>
      <c r="C167" s="266">
        <v>20</v>
      </c>
      <c r="D167" s="94">
        <v>1</v>
      </c>
      <c r="E167" s="105">
        <v>0.63661115580835037</v>
      </c>
      <c r="F167" s="113">
        <f t="shared" si="128"/>
        <v>22718.598714566921</v>
      </c>
      <c r="G167" s="113">
        <f t="shared" si="129"/>
        <v>22864.154472620878</v>
      </c>
      <c r="H167" s="127">
        <v>22718598.71456692</v>
      </c>
      <c r="I167" s="127">
        <v>22864154.472620878</v>
      </c>
      <c r="J167" s="127">
        <v>54190.270835399628</v>
      </c>
      <c r="K167" s="153"/>
      <c r="L167" s="210"/>
      <c r="M167" s="210"/>
      <c r="N167" s="26"/>
      <c r="O167" s="26"/>
      <c r="P167" s="26"/>
      <c r="Q167" s="123">
        <v>0.56765854416581318</v>
      </c>
      <c r="R167" s="113">
        <f t="shared" si="130"/>
        <v>23227.829021487269</v>
      </c>
      <c r="S167" s="113">
        <f t="shared" si="131"/>
        <v>23360.436535435099</v>
      </c>
      <c r="T167" s="127">
        <v>23227829.02148727</v>
      </c>
      <c r="U167" s="127">
        <v>23360436.535435099</v>
      </c>
      <c r="V167" s="130">
        <v>55219.026715993881</v>
      </c>
      <c r="W167" s="61"/>
      <c r="X167" s="61"/>
      <c r="Y167" s="61"/>
      <c r="Z167" s="63"/>
      <c r="AA167" s="125">
        <v>64.96243958562016</v>
      </c>
      <c r="AB167" s="113">
        <f t="shared" si="132"/>
        <v>29145.457938170661</v>
      </c>
      <c r="AC167" s="113">
        <f t="shared" si="133"/>
        <v>83183.468236587054</v>
      </c>
      <c r="AD167" s="128">
        <v>29145457.93817066</v>
      </c>
      <c r="AE167" s="128">
        <v>83183468.236587048</v>
      </c>
      <c r="AF167" s="131">
        <v>50354.563236951828</v>
      </c>
      <c r="AG167" s="12"/>
      <c r="AH167" s="12"/>
      <c r="AI167" s="12"/>
      <c r="AJ167" s="12"/>
      <c r="AK167" s="234"/>
      <c r="AL167" s="113">
        <f t="shared" si="134"/>
        <v>0</v>
      </c>
      <c r="AM167" s="113">
        <f t="shared" si="135"/>
        <v>0</v>
      </c>
      <c r="AN167" s="216"/>
      <c r="AO167" s="216"/>
      <c r="AP167" s="216"/>
      <c r="AQ167" s="61"/>
      <c r="AR167" s="61"/>
      <c r="AS167" s="61"/>
      <c r="AT167" s="63"/>
      <c r="AU167" s="123">
        <v>0.59383524639165064</v>
      </c>
      <c r="AV167" s="113">
        <f t="shared" si="136"/>
        <v>22949.087772569539</v>
      </c>
      <c r="AW167" s="113">
        <f t="shared" si="137"/>
        <v>23086.181656290599</v>
      </c>
      <c r="AX167" s="127">
        <v>22949087.772569541</v>
      </c>
      <c r="AY167" s="127">
        <v>23086181.656290598</v>
      </c>
      <c r="AZ167" s="130">
        <v>52937.87020277977</v>
      </c>
      <c r="BA167" s="62"/>
      <c r="BB167" s="64"/>
      <c r="BC167" s="64"/>
      <c r="BD167" s="64"/>
      <c r="BE167" s="67"/>
      <c r="BF167" s="113">
        <f t="shared" si="138"/>
        <v>0</v>
      </c>
      <c r="BG167" s="113">
        <f t="shared" si="139"/>
        <v>0</v>
      </c>
      <c r="BH167" s="115"/>
      <c r="BI167" s="115"/>
      <c r="BJ167" s="115"/>
      <c r="BK167" s="18">
        <f t="shared" si="150"/>
        <v>0.56765854416581318</v>
      </c>
    </row>
    <row r="168" spans="1:63" hidden="1" x14ac:dyDescent="0.25">
      <c r="A168" s="271"/>
      <c r="B168" s="267"/>
      <c r="C168" s="267"/>
      <c r="D168" s="94">
        <v>2</v>
      </c>
      <c r="E168" s="105">
        <v>1.3877588304094086</v>
      </c>
      <c r="F168" s="113">
        <f t="shared" si="128"/>
        <v>31905.183756132039</v>
      </c>
      <c r="G168" s="113">
        <f t="shared" si="129"/>
        <v>32354.1817706611</v>
      </c>
      <c r="H168" s="128">
        <v>31905183.75613204</v>
      </c>
      <c r="I168" s="128">
        <v>32354181.770661101</v>
      </c>
      <c r="J168" s="128">
        <v>54338.283601522438</v>
      </c>
      <c r="K168" s="153"/>
      <c r="L168" s="210"/>
      <c r="M168" s="210"/>
      <c r="N168" s="26"/>
      <c r="O168" s="26"/>
      <c r="P168" s="26"/>
      <c r="Q168" s="125">
        <v>0.48401273199753264</v>
      </c>
      <c r="R168" s="113">
        <f t="shared" si="130"/>
        <v>22198.95995435847</v>
      </c>
      <c r="S168" s="113">
        <f t="shared" si="131"/>
        <v>22306.928327581529</v>
      </c>
      <c r="T168" s="128">
        <v>22198959.95435847</v>
      </c>
      <c r="U168" s="128">
        <v>22306928.327581529</v>
      </c>
      <c r="V168" s="131">
        <v>54103.033355951287</v>
      </c>
      <c r="W168" s="62"/>
      <c r="X168" s="62"/>
      <c r="Y168" s="62"/>
      <c r="Z168" s="64"/>
      <c r="AA168" s="123">
        <v>84.854413114101845</v>
      </c>
      <c r="AB168" s="113">
        <f t="shared" si="132"/>
        <v>14700.43862084632</v>
      </c>
      <c r="AC168" s="113">
        <f t="shared" si="133"/>
        <v>97060.871470974103</v>
      </c>
      <c r="AD168" s="127">
        <v>14700438.62084632</v>
      </c>
      <c r="AE168" s="127">
        <v>97060871.470974103</v>
      </c>
      <c r="AF168" s="130">
        <v>52768.02210736274</v>
      </c>
      <c r="AG168" s="12"/>
      <c r="AH168" s="12"/>
      <c r="AI168" s="12"/>
      <c r="AJ168" s="12"/>
      <c r="AK168" s="125">
        <v>99.999999696621941</v>
      </c>
      <c r="AL168" s="113">
        <f t="shared" si="134"/>
        <v>8.9881567833718457E-4</v>
      </c>
      <c r="AM168" s="113">
        <f t="shared" si="135"/>
        <v>296269.18052133132</v>
      </c>
      <c r="AN168" s="128">
        <v>0.89881567833718456</v>
      </c>
      <c r="AO168" s="128">
        <v>296269180.52133131</v>
      </c>
      <c r="AP168" s="131">
        <v>54455.12359213829</v>
      </c>
      <c r="AQ168" s="62"/>
      <c r="AR168" s="62"/>
      <c r="AS168" s="62"/>
      <c r="AT168" s="64"/>
      <c r="AU168" s="125">
        <v>0.68255962986407226</v>
      </c>
      <c r="AV168" s="113">
        <f t="shared" si="136"/>
        <v>25836.64544308883</v>
      </c>
      <c r="AW168" s="113">
        <f t="shared" si="137"/>
        <v>26014.207924409751</v>
      </c>
      <c r="AX168" s="128">
        <v>25836645.44308883</v>
      </c>
      <c r="AY168" s="128">
        <v>26014207.924409751</v>
      </c>
      <c r="AZ168" s="131">
        <v>53362.847558498383</v>
      </c>
      <c r="BA168" s="61"/>
      <c r="BB168" s="63"/>
      <c r="BC168" s="63"/>
      <c r="BD168" s="63"/>
      <c r="BE168" s="66"/>
      <c r="BF168" s="113">
        <f t="shared" si="138"/>
        <v>0</v>
      </c>
      <c r="BG168" s="113">
        <f t="shared" si="139"/>
        <v>0</v>
      </c>
      <c r="BH168" s="116"/>
      <c r="BI168" s="116"/>
      <c r="BJ168" s="116"/>
      <c r="BK168" s="18">
        <f t="shared" si="150"/>
        <v>0.48401273199753264</v>
      </c>
    </row>
    <row r="169" spans="1:63" hidden="1" x14ac:dyDescent="0.25">
      <c r="A169" s="271"/>
      <c r="B169" s="267"/>
      <c r="C169" s="267"/>
      <c r="D169" s="94">
        <v>3</v>
      </c>
      <c r="E169" s="105">
        <v>0.62521919112339219</v>
      </c>
      <c r="F169" s="113">
        <f t="shared" si="128"/>
        <v>23719.26189347314</v>
      </c>
      <c r="G169" s="113">
        <f t="shared" si="129"/>
        <v>23868.492287888828</v>
      </c>
      <c r="H169" s="127">
        <v>23719261.893473141</v>
      </c>
      <c r="I169" s="127">
        <v>23868492.287888829</v>
      </c>
      <c r="J169" s="127">
        <v>54692.569381713867</v>
      </c>
      <c r="K169" s="153"/>
      <c r="L169" s="210"/>
      <c r="M169" s="210"/>
      <c r="N169" s="26"/>
      <c r="O169" s="26"/>
      <c r="P169" s="26"/>
      <c r="Q169" s="123">
        <v>0.75831645283049276</v>
      </c>
      <c r="R169" s="113">
        <f t="shared" si="130"/>
        <v>25980.134687294158</v>
      </c>
      <c r="S169" s="113">
        <f t="shared" si="131"/>
        <v>26178.651710342881</v>
      </c>
      <c r="T169" s="127">
        <v>25980134.687294159</v>
      </c>
      <c r="U169" s="127">
        <v>26178651.71034288</v>
      </c>
      <c r="V169" s="130">
        <v>54161.345611572273</v>
      </c>
      <c r="W169" s="61"/>
      <c r="X169" s="61"/>
      <c r="Y169" s="61"/>
      <c r="Z169" s="63"/>
      <c r="AA169" s="125">
        <v>82.286888991248389</v>
      </c>
      <c r="AB169" s="113">
        <f t="shared" si="132"/>
        <v>15615.306395041389</v>
      </c>
      <c r="AC169" s="113">
        <f t="shared" si="133"/>
        <v>88156.769227755954</v>
      </c>
      <c r="AD169" s="128">
        <v>15615306.395041389</v>
      </c>
      <c r="AE169" s="128">
        <v>88156769.227755949</v>
      </c>
      <c r="AF169" s="131">
        <v>54118.802805662162</v>
      </c>
      <c r="AG169" s="12"/>
      <c r="AH169" s="12"/>
      <c r="AI169" s="12"/>
      <c r="AJ169" s="12"/>
      <c r="AK169" s="234"/>
      <c r="AL169" s="113">
        <f t="shared" si="134"/>
        <v>0</v>
      </c>
      <c r="AM169" s="113">
        <f t="shared" si="135"/>
        <v>0</v>
      </c>
      <c r="AN169" s="216"/>
      <c r="AO169" s="216"/>
      <c r="AP169" s="216"/>
      <c r="AQ169" s="61"/>
      <c r="AR169" s="61"/>
      <c r="AS169" s="61"/>
      <c r="AT169" s="63"/>
      <c r="AU169" s="123">
        <v>0.59681627702831708</v>
      </c>
      <c r="AV169" s="113">
        <f t="shared" si="136"/>
        <v>25473.319311282969</v>
      </c>
      <c r="AW169" s="113">
        <f t="shared" si="137"/>
        <v>25626.261008173511</v>
      </c>
      <c r="AX169" s="127">
        <v>25473319.31128297</v>
      </c>
      <c r="AY169" s="127">
        <v>25626261.00817351</v>
      </c>
      <c r="AZ169" s="130">
        <v>53083.279831886292</v>
      </c>
      <c r="BA169" s="62"/>
      <c r="BB169" s="64"/>
      <c r="BC169" s="64"/>
      <c r="BD169" s="64"/>
      <c r="BE169" s="67"/>
      <c r="BF169" s="113">
        <f t="shared" si="138"/>
        <v>0</v>
      </c>
      <c r="BG169" s="113">
        <f t="shared" si="139"/>
        <v>0</v>
      </c>
      <c r="BH169" s="115"/>
      <c r="BI169" s="115"/>
      <c r="BJ169" s="115"/>
      <c r="BK169" s="18">
        <f t="shared" si="150"/>
        <v>0.59681627702831708</v>
      </c>
    </row>
    <row r="170" spans="1:63" hidden="1" x14ac:dyDescent="0.25">
      <c r="A170" s="271"/>
      <c r="B170" s="267"/>
      <c r="C170" s="267"/>
      <c r="D170" s="94">
        <v>4</v>
      </c>
      <c r="E170" s="105">
        <v>0.60780966214683885</v>
      </c>
      <c r="F170" s="113">
        <f t="shared" si="128"/>
        <v>28042.75638965188</v>
      </c>
      <c r="G170" s="113">
        <f t="shared" si="129"/>
        <v>28214.245298679059</v>
      </c>
      <c r="H170" s="128">
        <v>28042756.38965188</v>
      </c>
      <c r="I170" s="128">
        <v>28214245.298679061</v>
      </c>
      <c r="J170" s="128">
        <v>54086.316291809089</v>
      </c>
      <c r="K170" s="153"/>
      <c r="L170" s="210"/>
      <c r="M170" s="210"/>
      <c r="N170" s="26"/>
      <c r="O170" s="26"/>
      <c r="P170" s="26"/>
      <c r="Q170" s="125">
        <v>0.61480986916781954</v>
      </c>
      <c r="R170" s="113">
        <f t="shared" si="130"/>
        <v>23494.809023382648</v>
      </c>
      <c r="S170" s="113">
        <f t="shared" si="131"/>
        <v>23640.151004846623</v>
      </c>
      <c r="T170" s="128">
        <v>23494809.023382649</v>
      </c>
      <c r="U170" s="128">
        <v>23640151.004846621</v>
      </c>
      <c r="V170" s="131">
        <v>54106.135719060898</v>
      </c>
      <c r="W170" s="62"/>
      <c r="X170" s="62"/>
      <c r="Y170" s="62"/>
      <c r="Z170" s="64"/>
      <c r="AA170" s="123">
        <v>92.963940170417558</v>
      </c>
      <c r="AB170" s="113">
        <f t="shared" si="132"/>
        <v>5884.8484493667511</v>
      </c>
      <c r="AC170" s="113">
        <f t="shared" si="133"/>
        <v>83638.408312340674</v>
      </c>
      <c r="AD170" s="127">
        <v>5884848.4493667511</v>
      </c>
      <c r="AE170" s="127">
        <v>83638408.312340677</v>
      </c>
      <c r="AF170" s="130">
        <v>50695.361511230469</v>
      </c>
      <c r="AG170" s="12"/>
      <c r="AH170" s="12"/>
      <c r="AI170" s="12"/>
      <c r="AJ170" s="12"/>
      <c r="AK170" s="234"/>
      <c r="AL170" s="113">
        <f t="shared" si="134"/>
        <v>0</v>
      </c>
      <c r="AM170" s="113">
        <f t="shared" si="135"/>
        <v>0</v>
      </c>
      <c r="AN170" s="216"/>
      <c r="AO170" s="216"/>
      <c r="AP170" s="216"/>
      <c r="AQ170" s="62"/>
      <c r="AR170" s="62"/>
      <c r="AS170" s="62"/>
      <c r="AT170" s="64"/>
      <c r="AU170" s="125">
        <v>0.55298985423136882</v>
      </c>
      <c r="AV170" s="113">
        <f t="shared" si="136"/>
        <v>25979.759944751258</v>
      </c>
      <c r="AW170" s="113">
        <f t="shared" si="137"/>
        <v>26124.2242543746</v>
      </c>
      <c r="AX170" s="128">
        <v>25979759.944751259</v>
      </c>
      <c r="AY170" s="128">
        <v>26124224.254374601</v>
      </c>
      <c r="AZ170" s="131">
        <v>53657.118344068527</v>
      </c>
      <c r="BA170" s="61"/>
      <c r="BB170" s="63"/>
      <c r="BC170" s="63"/>
      <c r="BD170" s="63"/>
      <c r="BE170" s="66"/>
      <c r="BF170" s="113">
        <f t="shared" si="138"/>
        <v>0</v>
      </c>
      <c r="BG170" s="113">
        <f t="shared" si="139"/>
        <v>0</v>
      </c>
      <c r="BH170" s="116"/>
      <c r="BI170" s="116"/>
      <c r="BJ170" s="116"/>
      <c r="BK170" s="18">
        <f t="shared" si="150"/>
        <v>0.55298985423136882</v>
      </c>
    </row>
    <row r="171" spans="1:63" hidden="1" x14ac:dyDescent="0.25">
      <c r="A171" s="271"/>
      <c r="B171" s="267"/>
      <c r="C171" s="267"/>
      <c r="D171" s="94">
        <v>5</v>
      </c>
      <c r="E171" s="105">
        <v>0.53639790393073716</v>
      </c>
      <c r="F171" s="113">
        <f t="shared" ref="F171:F196" si="169">IFERROR(H171/$B$1,"")</f>
        <v>25710.523578016633</v>
      </c>
      <c r="G171" s="113">
        <f t="shared" ref="G171:G196" si="170">IFERROR(I171/$B$1,"")</f>
        <v>25849.178027137521</v>
      </c>
      <c r="H171" s="127">
        <v>25710523.578016631</v>
      </c>
      <c r="I171" s="127">
        <v>25849178.027137522</v>
      </c>
      <c r="J171" s="127">
        <v>54387.163605928421</v>
      </c>
      <c r="K171" s="153"/>
      <c r="L171" s="210"/>
      <c r="M171" s="210"/>
      <c r="N171" s="26"/>
      <c r="O171" s="26"/>
      <c r="P171" s="26"/>
      <c r="Q171" s="123">
        <v>0.58072546748147247</v>
      </c>
      <c r="R171" s="113">
        <f t="shared" ref="R171:R196" si="171">IFERROR(T171/$B$1,"")</f>
        <v>22892.517292711458</v>
      </c>
      <c r="S171" s="113">
        <f t="shared" ref="S171:S196" si="172">IFERROR(U171/$B$1,"")</f>
        <v>23026.23651234114</v>
      </c>
      <c r="T171" s="127">
        <v>22892517.292711459</v>
      </c>
      <c r="U171" s="127">
        <v>23026236.512341142</v>
      </c>
      <c r="V171" s="130">
        <v>54332.912966012947</v>
      </c>
      <c r="W171" s="61"/>
      <c r="X171" s="61"/>
      <c r="Y171" s="61"/>
      <c r="Z171" s="63"/>
      <c r="AA171" s="125">
        <v>92.440815694816351</v>
      </c>
      <c r="AB171" s="113">
        <f t="shared" ref="AB171:AB196" si="173">IFERROR(AD171/$B$1,"")</f>
        <v>11355.51752949147</v>
      </c>
      <c r="AC171" s="113">
        <f t="shared" ref="AC171:AC196" si="174">IFERROR(AE171/$B$1,"")</f>
        <v>150221.46664296172</v>
      </c>
      <c r="AD171" s="128">
        <v>11355517.529491469</v>
      </c>
      <c r="AE171" s="128">
        <v>150221466.64296171</v>
      </c>
      <c r="AF171" s="131">
        <v>54384.097823142998</v>
      </c>
      <c r="AG171" s="12"/>
      <c r="AH171" s="12"/>
      <c r="AI171" s="12"/>
      <c r="AJ171" s="12"/>
      <c r="AK171" s="234"/>
      <c r="AL171" s="113">
        <f t="shared" ref="AL171:AL196" si="175">IFERROR(AN171/$B$1,"")</f>
        <v>0</v>
      </c>
      <c r="AM171" s="113">
        <f t="shared" ref="AM171:AM196" si="176">IFERROR(AO171/$B$1,"")</f>
        <v>0</v>
      </c>
      <c r="AN171" s="216"/>
      <c r="AO171" s="216"/>
      <c r="AP171" s="216"/>
      <c r="AQ171" s="61"/>
      <c r="AR171" s="61"/>
      <c r="AS171" s="61"/>
      <c r="AT171" s="63"/>
      <c r="AU171" s="123">
        <v>0.60353948211847719</v>
      </c>
      <c r="AV171" s="113">
        <f t="shared" ref="AV171:AV196" si="177">IFERROR(AX171/$B$1,"")</f>
        <v>23376.69163356024</v>
      </c>
      <c r="AW171" s="113">
        <f t="shared" ref="AW171:AW196" si="178">IFERROR(AY171/$B$1,"")</f>
        <v>23518.635886792719</v>
      </c>
      <c r="AX171" s="127">
        <v>23376691.63356024</v>
      </c>
      <c r="AY171" s="127">
        <v>23518635.886792719</v>
      </c>
      <c r="AZ171" s="130">
        <v>54422.047916889191</v>
      </c>
      <c r="BA171" s="62"/>
      <c r="BB171" s="64"/>
      <c r="BC171" s="64"/>
      <c r="BD171" s="64"/>
      <c r="BE171" s="67"/>
      <c r="BF171" s="113">
        <f t="shared" ref="BF171:BF196" si="179">IFERROR(BH171/$B$1,"")</f>
        <v>0</v>
      </c>
      <c r="BG171" s="113">
        <f t="shared" ref="BG171:BG196" si="180">IFERROR(BI171/$B$1,"")</f>
        <v>0</v>
      </c>
      <c r="BH171" s="115"/>
      <c r="BI171" s="115"/>
      <c r="BJ171" s="115"/>
      <c r="BK171" s="18">
        <f t="shared" si="150"/>
        <v>0.53639790393073716</v>
      </c>
    </row>
    <row r="172" spans="1:63" x14ac:dyDescent="0.25">
      <c r="A172" s="271"/>
      <c r="B172" s="268"/>
      <c r="C172" s="268"/>
      <c r="D172" s="95" t="s">
        <v>23</v>
      </c>
      <c r="E172" s="106">
        <f t="shared" ref="E172" si="181">IFERROR(AVERAGE(E167:E171),"")</f>
        <v>0.75875934868374539</v>
      </c>
      <c r="F172" s="113">
        <f t="shared" si="169"/>
        <v>26419.264866368121</v>
      </c>
      <c r="G172" s="113">
        <f t="shared" si="170"/>
        <v>26630.050371397476</v>
      </c>
      <c r="H172" s="113">
        <f t="shared" ref="H172:BD172" si="182">IFERROR(AVERAGE(H167:H171),"")</f>
        <v>26419264.866368122</v>
      </c>
      <c r="I172" s="113">
        <f t="shared" si="182"/>
        <v>26630050.371397477</v>
      </c>
      <c r="J172" s="113">
        <f t="shared" si="182"/>
        <v>54338.920743274692</v>
      </c>
      <c r="K172" s="232" t="str">
        <f t="shared" si="182"/>
        <v/>
      </c>
      <c r="L172" s="162"/>
      <c r="M172" s="162"/>
      <c r="N172" s="213" t="str">
        <f t="shared" si="182"/>
        <v/>
      </c>
      <c r="O172" s="213" t="str">
        <f t="shared" si="182"/>
        <v/>
      </c>
      <c r="P172" s="213" t="str">
        <f t="shared" si="182"/>
        <v/>
      </c>
      <c r="Q172" s="106">
        <f t="shared" si="182"/>
        <v>0.60110461312862618</v>
      </c>
      <c r="R172" s="113">
        <f t="shared" si="171"/>
        <v>23558.849995846802</v>
      </c>
      <c r="S172" s="113">
        <f t="shared" si="172"/>
        <v>23702.480818109452</v>
      </c>
      <c r="T172" s="113">
        <f t="shared" si="182"/>
        <v>23558849.995846801</v>
      </c>
      <c r="U172" s="113">
        <f t="shared" si="182"/>
        <v>23702480.818109453</v>
      </c>
      <c r="V172" s="113">
        <f t="shared" si="182"/>
        <v>54384.490873718249</v>
      </c>
      <c r="W172" s="82" t="str">
        <f t="shared" si="182"/>
        <v/>
      </c>
      <c r="X172" s="82" t="str">
        <f t="shared" si="182"/>
        <v/>
      </c>
      <c r="Y172" s="82" t="str">
        <f t="shared" si="182"/>
        <v/>
      </c>
      <c r="Z172" s="82" t="str">
        <f t="shared" si="182"/>
        <v/>
      </c>
      <c r="AA172" s="106">
        <f t="shared" si="182"/>
        <v>83.501699511240858</v>
      </c>
      <c r="AB172" s="113">
        <f t="shared" si="173"/>
        <v>15340.313786583316</v>
      </c>
      <c r="AC172" s="113">
        <f t="shared" si="174"/>
        <v>100452.19677812391</v>
      </c>
      <c r="AD172" s="113">
        <f t="shared" si="182"/>
        <v>15340313.786583316</v>
      </c>
      <c r="AE172" s="113">
        <f t="shared" si="182"/>
        <v>100452196.7781239</v>
      </c>
      <c r="AF172" s="113">
        <f t="shared" si="182"/>
        <v>52464.169496870039</v>
      </c>
      <c r="AG172" s="82" t="str">
        <f t="shared" si="182"/>
        <v/>
      </c>
      <c r="AH172" s="82" t="str">
        <f t="shared" si="182"/>
        <v/>
      </c>
      <c r="AI172" s="82" t="str">
        <f t="shared" si="182"/>
        <v/>
      </c>
      <c r="AJ172" s="82" t="str">
        <f t="shared" si="182"/>
        <v/>
      </c>
      <c r="AK172" s="106">
        <f t="shared" si="182"/>
        <v>99.999999696621941</v>
      </c>
      <c r="AL172" s="113">
        <f t="shared" si="175"/>
        <v>8.9881567833718457E-4</v>
      </c>
      <c r="AM172" s="113">
        <f t="shared" si="176"/>
        <v>296269.18052133132</v>
      </c>
      <c r="AN172" s="113">
        <f t="shared" si="182"/>
        <v>0.89881567833718456</v>
      </c>
      <c r="AO172" s="113">
        <f t="shared" si="182"/>
        <v>296269180.52133131</v>
      </c>
      <c r="AP172" s="113">
        <f t="shared" si="182"/>
        <v>54455.12359213829</v>
      </c>
      <c r="AQ172" s="82" t="str">
        <f t="shared" si="182"/>
        <v/>
      </c>
      <c r="AR172" s="82" t="str">
        <f t="shared" si="182"/>
        <v/>
      </c>
      <c r="AS172" s="82" t="str">
        <f t="shared" si="182"/>
        <v/>
      </c>
      <c r="AT172" s="82" t="str">
        <f t="shared" si="182"/>
        <v/>
      </c>
      <c r="AU172" s="106">
        <f t="shared" si="182"/>
        <v>0.60594809792677728</v>
      </c>
      <c r="AV172" s="113">
        <f t="shared" si="177"/>
        <v>24723.100821050564</v>
      </c>
      <c r="AW172" s="113">
        <f t="shared" si="178"/>
        <v>24873.902146008233</v>
      </c>
      <c r="AX172" s="113">
        <f t="shared" si="182"/>
        <v>24723100.821050566</v>
      </c>
      <c r="AY172" s="113">
        <f t="shared" si="182"/>
        <v>24873902.146008234</v>
      </c>
      <c r="AZ172" s="113">
        <f t="shared" si="182"/>
        <v>53492.632770824435</v>
      </c>
      <c r="BA172" s="82" t="str">
        <f t="shared" si="182"/>
        <v/>
      </c>
      <c r="BB172" s="82" t="str">
        <f t="shared" si="182"/>
        <v/>
      </c>
      <c r="BC172" s="82" t="str">
        <f t="shared" si="182"/>
        <v/>
      </c>
      <c r="BD172" s="82" t="str">
        <f t="shared" si="182"/>
        <v/>
      </c>
      <c r="BE172" s="106" t="str">
        <f t="shared" ref="BE172:BJ172" si="183">IFERROR(AVERAGE(BE167:BE171),"")</f>
        <v/>
      </c>
      <c r="BF172" s="113" t="str">
        <f t="shared" si="179"/>
        <v/>
      </c>
      <c r="BG172" s="113" t="str">
        <f t="shared" si="180"/>
        <v/>
      </c>
      <c r="BH172" s="113" t="str">
        <f t="shared" si="183"/>
        <v/>
      </c>
      <c r="BI172" s="113" t="str">
        <f t="shared" si="183"/>
        <v/>
      </c>
      <c r="BJ172" s="113" t="str">
        <f t="shared" si="183"/>
        <v/>
      </c>
      <c r="BK172" s="18">
        <f t="shared" si="150"/>
        <v>0.60110461312862618</v>
      </c>
    </row>
    <row r="173" spans="1:63" hidden="1" x14ac:dyDescent="0.25">
      <c r="A173" s="271"/>
      <c r="B173" s="269">
        <v>20</v>
      </c>
      <c r="C173" s="266">
        <v>5</v>
      </c>
      <c r="D173" s="94">
        <v>1</v>
      </c>
      <c r="E173" s="105">
        <v>2.4221771379567967</v>
      </c>
      <c r="F173" s="113">
        <f t="shared" si="169"/>
        <v>132.25328596471098</v>
      </c>
      <c r="G173" s="113">
        <f t="shared" si="170"/>
        <v>135.53621313286772</v>
      </c>
      <c r="H173" s="128">
        <v>132253.28596471099</v>
      </c>
      <c r="I173" s="128">
        <v>135536.21313286771</v>
      </c>
      <c r="J173" s="128">
        <v>45170.848456382751</v>
      </c>
      <c r="K173" s="153"/>
      <c r="L173" s="210"/>
      <c r="M173" s="210"/>
      <c r="N173" s="26"/>
      <c r="O173" s="26"/>
      <c r="P173" s="26"/>
      <c r="Q173" s="123">
        <v>2.4673376890679175</v>
      </c>
      <c r="R173" s="113">
        <f t="shared" si="171"/>
        <v>132.24449302437458</v>
      </c>
      <c r="S173" s="113">
        <f t="shared" si="172"/>
        <v>135.58995508887261</v>
      </c>
      <c r="T173" s="127">
        <v>132244.49302437459</v>
      </c>
      <c r="U173" s="127">
        <v>135589.95508887261</v>
      </c>
      <c r="V173" s="130">
        <v>48518.182346582413</v>
      </c>
      <c r="W173" s="61"/>
      <c r="X173" s="61"/>
      <c r="Y173" s="61"/>
      <c r="Z173" s="63"/>
      <c r="AA173" s="123">
        <v>51.19339934064908</v>
      </c>
      <c r="AB173" s="113">
        <f t="shared" si="173"/>
        <v>85.753912633006451</v>
      </c>
      <c r="AC173" s="113">
        <f t="shared" si="174"/>
        <v>175.70146552826301</v>
      </c>
      <c r="AD173" s="127">
        <v>85753.912633006446</v>
      </c>
      <c r="AE173" s="127">
        <v>175701.46552826301</v>
      </c>
      <c r="AF173" s="130">
        <v>49411.09580540657</v>
      </c>
      <c r="AG173" s="12"/>
      <c r="AH173" s="12"/>
      <c r="AI173" s="12"/>
      <c r="AJ173" s="12"/>
      <c r="AK173" s="125">
        <v>99.999977340455999</v>
      </c>
      <c r="AL173" s="113">
        <f t="shared" si="175"/>
        <v>3.4719136618581182E-4</v>
      </c>
      <c r="AM173" s="113">
        <f t="shared" si="176"/>
        <v>1532.2080885289861</v>
      </c>
      <c r="AN173" s="128">
        <v>0.34719136618581181</v>
      </c>
      <c r="AO173" s="128">
        <v>1532208.0885289861</v>
      </c>
      <c r="AP173" s="131">
        <v>48091.363810300827</v>
      </c>
      <c r="AQ173" s="61"/>
      <c r="AR173" s="61"/>
      <c r="AS173" s="61"/>
      <c r="AT173" s="63"/>
      <c r="AU173" s="125">
        <v>2.5308874868535867</v>
      </c>
      <c r="AV173" s="113">
        <f t="shared" si="177"/>
        <v>132.2510096507132</v>
      </c>
      <c r="AW173" s="113">
        <f t="shared" si="178"/>
        <v>135.68504548851359</v>
      </c>
      <c r="AX173" s="128">
        <v>132251.00965071321</v>
      </c>
      <c r="AY173" s="128">
        <v>135685.0454885136</v>
      </c>
      <c r="AZ173" s="131">
        <v>43960.380686998367</v>
      </c>
      <c r="BA173" s="62"/>
      <c r="BB173" s="64"/>
      <c r="BC173" s="64"/>
      <c r="BD173" s="64"/>
      <c r="BE173" s="125">
        <v>99.999954006963335</v>
      </c>
      <c r="BF173" s="113">
        <f t="shared" si="179"/>
        <v>7.1994012089774567E-4</v>
      </c>
      <c r="BG173" s="113">
        <f t="shared" si="180"/>
        <v>1565.3241729628949</v>
      </c>
      <c r="BH173" s="128">
        <v>0.71994012089774562</v>
      </c>
      <c r="BI173" s="128">
        <v>1565324.1729628949</v>
      </c>
      <c r="BJ173" s="131">
        <v>46662.65327501297</v>
      </c>
      <c r="BK173" s="18">
        <f t="shared" si="150"/>
        <v>2.4221771379567967</v>
      </c>
    </row>
    <row r="174" spans="1:63" hidden="1" x14ac:dyDescent="0.25">
      <c r="A174" s="271"/>
      <c r="B174" s="269"/>
      <c r="C174" s="267"/>
      <c r="D174" s="94">
        <v>2</v>
      </c>
      <c r="E174" s="105">
        <v>2.0424741800616291</v>
      </c>
      <c r="F174" s="113">
        <f t="shared" si="169"/>
        <v>139.036088485683</v>
      </c>
      <c r="G174" s="113">
        <f t="shared" si="170"/>
        <v>141.93507576054299</v>
      </c>
      <c r="H174" s="127">
        <v>139036.08848568299</v>
      </c>
      <c r="I174" s="127">
        <v>141935.075760543</v>
      </c>
      <c r="J174" s="127">
        <v>51033.060431241989</v>
      </c>
      <c r="K174" s="153"/>
      <c r="L174" s="210"/>
      <c r="M174" s="210"/>
      <c r="N174" s="26"/>
      <c r="O174" s="26"/>
      <c r="P174" s="26"/>
      <c r="Q174" s="125">
        <v>2.0688288797012686</v>
      </c>
      <c r="R174" s="113">
        <f t="shared" si="171"/>
        <v>139.07113002395712</v>
      </c>
      <c r="S174" s="113">
        <f t="shared" si="172"/>
        <v>142.00905435218581</v>
      </c>
      <c r="T174" s="128">
        <v>139071.13002395711</v>
      </c>
      <c r="U174" s="128">
        <v>142009.05435218581</v>
      </c>
      <c r="V174" s="131">
        <v>47893.330766439438</v>
      </c>
      <c r="W174" s="62"/>
      <c r="X174" s="62"/>
      <c r="Y174" s="62"/>
      <c r="Z174" s="64"/>
      <c r="AA174" s="125">
        <v>29.165537527213161</v>
      </c>
      <c r="AB174" s="113">
        <f t="shared" si="173"/>
        <v>116.6224551676674</v>
      </c>
      <c r="AC174" s="113">
        <f t="shared" si="174"/>
        <v>164.64084161360211</v>
      </c>
      <c r="AD174" s="128">
        <v>116622.4551676674</v>
      </c>
      <c r="AE174" s="128">
        <v>164640.8416136021</v>
      </c>
      <c r="AF174" s="131">
        <v>49668.786686658859</v>
      </c>
      <c r="AG174" s="12"/>
      <c r="AH174" s="12"/>
      <c r="AI174" s="12"/>
      <c r="AJ174" s="12"/>
      <c r="AK174" s="123">
        <v>99.999978379222384</v>
      </c>
      <c r="AL174" s="113">
        <f t="shared" si="175"/>
        <v>3.1595746654091811E-4</v>
      </c>
      <c r="AM174" s="113">
        <f t="shared" si="176"/>
        <v>1461.3603277678139</v>
      </c>
      <c r="AN174" s="127">
        <v>0.31595746654091811</v>
      </c>
      <c r="AO174" s="127">
        <v>1461360.327767814</v>
      </c>
      <c r="AP174" s="130">
        <v>54195.428176164627</v>
      </c>
      <c r="AQ174" s="62"/>
      <c r="AR174" s="62"/>
      <c r="AS174" s="62"/>
      <c r="AT174" s="64"/>
      <c r="AU174" s="123">
        <v>2.0373931047281464</v>
      </c>
      <c r="AV174" s="113">
        <f t="shared" si="177"/>
        <v>139.07763772413358</v>
      </c>
      <c r="AW174" s="113">
        <f t="shared" si="178"/>
        <v>141.97012730869471</v>
      </c>
      <c r="AX174" s="127">
        <v>139077.63772413359</v>
      </c>
      <c r="AY174" s="127">
        <v>141970.1273086947</v>
      </c>
      <c r="AZ174" s="130">
        <v>48223.242972612381</v>
      </c>
      <c r="BA174" s="61"/>
      <c r="BB174" s="63"/>
      <c r="BC174" s="63"/>
      <c r="BD174" s="63"/>
      <c r="BE174" s="66"/>
      <c r="BF174" s="113">
        <f t="shared" si="179"/>
        <v>0</v>
      </c>
      <c r="BG174" s="113">
        <f t="shared" si="180"/>
        <v>0</v>
      </c>
      <c r="BH174" s="116"/>
      <c r="BI174" s="116"/>
      <c r="BJ174" s="116"/>
      <c r="BK174" s="18">
        <f t="shared" si="150"/>
        <v>2.0373931047281464</v>
      </c>
    </row>
    <row r="175" spans="1:63" hidden="1" x14ac:dyDescent="0.25">
      <c r="A175" s="271"/>
      <c r="B175" s="269"/>
      <c r="C175" s="267"/>
      <c r="D175" s="94">
        <v>3</v>
      </c>
      <c r="E175" s="105">
        <v>1.7111420622534494</v>
      </c>
      <c r="F175" s="113">
        <f t="shared" si="169"/>
        <v>140.24805091251582</v>
      </c>
      <c r="G175" s="113">
        <f t="shared" si="170"/>
        <v>142.6896739418267</v>
      </c>
      <c r="H175" s="128">
        <v>140248.05091251581</v>
      </c>
      <c r="I175" s="128">
        <v>142689.67394182671</v>
      </c>
      <c r="J175" s="128">
        <v>51216.575196743011</v>
      </c>
      <c r="K175" s="153"/>
      <c r="L175" s="210"/>
      <c r="M175" s="210"/>
      <c r="N175" s="26"/>
      <c r="O175" s="26"/>
      <c r="P175" s="26"/>
      <c r="Q175" s="123">
        <v>1.5409167740082825</v>
      </c>
      <c r="R175" s="113">
        <f t="shared" si="171"/>
        <v>140.2379575835418</v>
      </c>
      <c r="S175" s="113">
        <f t="shared" si="172"/>
        <v>142.43272737128339</v>
      </c>
      <c r="T175" s="127">
        <v>140237.95758354181</v>
      </c>
      <c r="U175" s="127">
        <v>142432.7273712834</v>
      </c>
      <c r="V175" s="130">
        <v>47990.866334199913</v>
      </c>
      <c r="W175" s="61"/>
      <c r="X175" s="61"/>
      <c r="Y175" s="61"/>
      <c r="Z175" s="63"/>
      <c r="AA175" s="123">
        <v>25.916553491503336</v>
      </c>
      <c r="AB175" s="113">
        <f t="shared" si="173"/>
        <v>116.44373098892051</v>
      </c>
      <c r="AC175" s="113">
        <f t="shared" si="174"/>
        <v>157.17914929290652</v>
      </c>
      <c r="AD175" s="127">
        <v>116443.73098892051</v>
      </c>
      <c r="AE175" s="127">
        <v>157179.14929290651</v>
      </c>
      <c r="AF175" s="130">
        <v>47147.350284099579</v>
      </c>
      <c r="AG175" s="12"/>
      <c r="AH175" s="12"/>
      <c r="AI175" s="12"/>
      <c r="AJ175" s="12"/>
      <c r="AK175" s="125">
        <v>99.999991344229727</v>
      </c>
      <c r="AL175" s="113">
        <f t="shared" si="175"/>
        <v>4.7932356023898349E-4</v>
      </c>
      <c r="AM175" s="113">
        <f t="shared" si="176"/>
        <v>5537.6187871021957</v>
      </c>
      <c r="AN175" s="128">
        <v>0.47932356023898348</v>
      </c>
      <c r="AO175" s="128">
        <v>5537618.7871021954</v>
      </c>
      <c r="AP175" s="131">
        <v>51004.560662746429</v>
      </c>
      <c r="AQ175" s="61"/>
      <c r="AR175" s="61"/>
      <c r="AS175" s="61"/>
      <c r="AT175" s="63"/>
      <c r="AU175" s="125">
        <v>1.6878206561927622</v>
      </c>
      <c r="AV175" s="113">
        <f t="shared" si="177"/>
        <v>140.23671116181521</v>
      </c>
      <c r="AW175" s="113">
        <f t="shared" si="178"/>
        <v>142.64429096968121</v>
      </c>
      <c r="AX175" s="128">
        <v>140236.71116181521</v>
      </c>
      <c r="AY175" s="128">
        <v>142644.2909696812</v>
      </c>
      <c r="AZ175" s="131">
        <v>47135.406955957413</v>
      </c>
      <c r="BA175" s="62"/>
      <c r="BB175" s="64"/>
      <c r="BC175" s="64"/>
      <c r="BD175" s="64"/>
      <c r="BE175" s="123">
        <v>46.46017156271509</v>
      </c>
      <c r="BF175" s="113">
        <f t="shared" si="179"/>
        <v>95.147267333698338</v>
      </c>
      <c r="BG175" s="113">
        <f t="shared" si="180"/>
        <v>177.71305981144718</v>
      </c>
      <c r="BH175" s="127">
        <v>95147.267333698343</v>
      </c>
      <c r="BI175" s="127">
        <v>177713.05981144719</v>
      </c>
      <c r="BJ175" s="130">
        <v>45730.848039627082</v>
      </c>
      <c r="BK175" s="18">
        <f t="shared" si="150"/>
        <v>1.5409167740082825</v>
      </c>
    </row>
    <row r="176" spans="1:63" hidden="1" x14ac:dyDescent="0.25">
      <c r="A176" s="271"/>
      <c r="B176" s="269"/>
      <c r="C176" s="267"/>
      <c r="D176" s="94">
        <v>4</v>
      </c>
      <c r="E176" s="105">
        <v>2.7406094495189364</v>
      </c>
      <c r="F176" s="113">
        <f t="shared" si="169"/>
        <v>139.19246350059049</v>
      </c>
      <c r="G176" s="113">
        <f t="shared" si="170"/>
        <v>143.11467788639359</v>
      </c>
      <c r="H176" s="127">
        <v>139192.4635005905</v>
      </c>
      <c r="I176" s="127">
        <v>143114.67788639359</v>
      </c>
      <c r="J176" s="127">
        <v>49767.285740613937</v>
      </c>
      <c r="K176" s="153"/>
      <c r="L176" s="210"/>
      <c r="M176" s="210"/>
      <c r="N176" s="26"/>
      <c r="O176" s="26"/>
      <c r="P176" s="26"/>
      <c r="Q176" s="125">
        <v>2.7266167956024518</v>
      </c>
      <c r="R176" s="113">
        <f t="shared" si="171"/>
        <v>139.2556939532459</v>
      </c>
      <c r="S176" s="113">
        <f t="shared" si="172"/>
        <v>143.15909385060888</v>
      </c>
      <c r="T176" s="128">
        <v>139255.69395324591</v>
      </c>
      <c r="U176" s="128">
        <v>143159.09385060889</v>
      </c>
      <c r="V176" s="131">
        <v>43965.074769496918</v>
      </c>
      <c r="W176" s="62"/>
      <c r="X176" s="62"/>
      <c r="Y176" s="62"/>
      <c r="Z176" s="64"/>
      <c r="AA176" s="125">
        <v>30.48128377146363</v>
      </c>
      <c r="AB176" s="113">
        <f t="shared" si="173"/>
        <v>111.77963848245679</v>
      </c>
      <c r="AC176" s="113">
        <f t="shared" si="174"/>
        <v>160.79071154736451</v>
      </c>
      <c r="AD176" s="128">
        <v>111779.63848245679</v>
      </c>
      <c r="AE176" s="128">
        <v>160790.71154736451</v>
      </c>
      <c r="AF176" s="131">
        <v>49283.638128519058</v>
      </c>
      <c r="AG176" s="12"/>
      <c r="AH176" s="12"/>
      <c r="AI176" s="12"/>
      <c r="AJ176" s="12"/>
      <c r="AK176" s="123">
        <v>99.999959115826428</v>
      </c>
      <c r="AL176" s="113">
        <f t="shared" si="175"/>
        <v>1.0661776341162989E-3</v>
      </c>
      <c r="AM176" s="113">
        <f t="shared" si="176"/>
        <v>2607.800381082579</v>
      </c>
      <c r="AN176" s="127">
        <v>1.066177634116299</v>
      </c>
      <c r="AO176" s="127">
        <v>2607800.381082579</v>
      </c>
      <c r="AP176" s="130">
        <v>45785.198974132538</v>
      </c>
      <c r="AQ176" s="62"/>
      <c r="AR176" s="62"/>
      <c r="AS176" s="62"/>
      <c r="AT176" s="64"/>
      <c r="AU176" s="123">
        <v>2.738106621864715</v>
      </c>
      <c r="AV176" s="113">
        <f t="shared" si="177"/>
        <v>139.18841117959411</v>
      </c>
      <c r="AW176" s="113">
        <f t="shared" si="178"/>
        <v>143.10682873348631</v>
      </c>
      <c r="AX176" s="127">
        <v>139188.41117959411</v>
      </c>
      <c r="AY176" s="127">
        <v>143106.8287334863</v>
      </c>
      <c r="AZ176" s="130">
        <v>48065.176942348473</v>
      </c>
      <c r="BA176" s="61"/>
      <c r="BB176" s="63"/>
      <c r="BC176" s="63"/>
      <c r="BD176" s="63"/>
      <c r="BE176" s="125">
        <v>99.999931690874902</v>
      </c>
      <c r="BF176" s="113">
        <f t="shared" si="179"/>
        <v>5.1298692876110632E-4</v>
      </c>
      <c r="BG176" s="113">
        <f t="shared" si="180"/>
        <v>750.97862557648148</v>
      </c>
      <c r="BH176" s="128">
        <v>0.5129869287611063</v>
      </c>
      <c r="BI176" s="128">
        <v>750978.62557648146</v>
      </c>
      <c r="BJ176" s="131">
        <v>45430.77564239502</v>
      </c>
      <c r="BK176" s="18">
        <f t="shared" si="150"/>
        <v>2.7266167956024518</v>
      </c>
    </row>
    <row r="177" spans="1:63" hidden="1" x14ac:dyDescent="0.25">
      <c r="A177" s="271"/>
      <c r="B177" s="269"/>
      <c r="C177" s="267"/>
      <c r="D177" s="94">
        <v>5</v>
      </c>
      <c r="E177" s="105">
        <v>2.3066144540812523</v>
      </c>
      <c r="F177" s="113">
        <f t="shared" si="169"/>
        <v>135.30581534901199</v>
      </c>
      <c r="G177" s="113">
        <f t="shared" si="170"/>
        <v>138.50048761532</v>
      </c>
      <c r="H177" s="128">
        <v>135305.815349012</v>
      </c>
      <c r="I177" s="128">
        <v>138500.48761531999</v>
      </c>
      <c r="J177" s="128">
        <v>50372.212017059333</v>
      </c>
      <c r="K177" s="153"/>
      <c r="L177" s="210"/>
      <c r="M177" s="210"/>
      <c r="N177" s="26"/>
      <c r="O177" s="26"/>
      <c r="P177" s="26"/>
      <c r="Q177" s="123">
        <v>2.2145519125790081</v>
      </c>
      <c r="R177" s="113">
        <f t="shared" si="171"/>
        <v>135.2355305542859</v>
      </c>
      <c r="S177" s="113">
        <f t="shared" si="172"/>
        <v>138.29821634951679</v>
      </c>
      <c r="T177" s="127">
        <v>135235.53055428591</v>
      </c>
      <c r="U177" s="127">
        <v>138298.21634951679</v>
      </c>
      <c r="V177" s="130">
        <v>42915.582693338387</v>
      </c>
      <c r="W177" s="61"/>
      <c r="X177" s="61"/>
      <c r="Y177" s="61"/>
      <c r="Z177" s="63"/>
      <c r="AA177" s="123">
        <v>23.5779054129647</v>
      </c>
      <c r="AB177" s="113">
        <f t="shared" si="173"/>
        <v>117.2415069545918</v>
      </c>
      <c r="AC177" s="113">
        <f t="shared" si="174"/>
        <v>153.4131033546434</v>
      </c>
      <c r="AD177" s="127">
        <v>117241.50695459179</v>
      </c>
      <c r="AE177" s="127">
        <v>153413.10335464339</v>
      </c>
      <c r="AF177" s="130">
        <v>48076.323128223419</v>
      </c>
      <c r="AG177" s="12"/>
      <c r="AH177" s="12"/>
      <c r="AI177" s="12"/>
      <c r="AJ177" s="12"/>
      <c r="AK177" s="125">
        <v>99.999955340608011</v>
      </c>
      <c r="AL177" s="113">
        <f t="shared" si="175"/>
        <v>3.482534873852104E-4</v>
      </c>
      <c r="AM177" s="113">
        <f t="shared" si="176"/>
        <v>779.79898922915572</v>
      </c>
      <c r="AN177" s="128">
        <v>0.34825348738521039</v>
      </c>
      <c r="AO177" s="128">
        <v>779798.9892291557</v>
      </c>
      <c r="AP177" s="131">
        <v>48569.876266002662</v>
      </c>
      <c r="AQ177" s="61"/>
      <c r="AR177" s="61"/>
      <c r="AS177" s="61"/>
      <c r="AT177" s="63"/>
      <c r="AU177" s="125">
        <v>2.1808970673921171</v>
      </c>
      <c r="AV177" s="113">
        <f t="shared" si="177"/>
        <v>135.4925256678226</v>
      </c>
      <c r="AW177" s="113">
        <f t="shared" si="178"/>
        <v>138.51335946228181</v>
      </c>
      <c r="AX177" s="128">
        <v>135492.5256678226</v>
      </c>
      <c r="AY177" s="128">
        <v>138513.35946228181</v>
      </c>
      <c r="AZ177" s="131">
        <v>47668.481616020203</v>
      </c>
      <c r="BA177" s="62"/>
      <c r="BB177" s="64"/>
      <c r="BC177" s="64"/>
      <c r="BD177" s="64"/>
      <c r="BE177" s="67"/>
      <c r="BF177" s="113">
        <f t="shared" si="179"/>
        <v>0</v>
      </c>
      <c r="BG177" s="113">
        <f t="shared" si="180"/>
        <v>0</v>
      </c>
      <c r="BH177" s="115"/>
      <c r="BI177" s="115"/>
      <c r="BJ177" s="115"/>
      <c r="BK177" s="18">
        <f t="shared" si="150"/>
        <v>2.1808970673921171</v>
      </c>
    </row>
    <row r="178" spans="1:63" x14ac:dyDescent="0.25">
      <c r="A178" s="271"/>
      <c r="B178" s="269"/>
      <c r="C178" s="268"/>
      <c r="D178" s="95" t="s">
        <v>23</v>
      </c>
      <c r="E178" s="106">
        <f t="shared" ref="E178" si="184">IFERROR(AVERAGE(E173:E177),"")</f>
        <v>2.2446034567744126</v>
      </c>
      <c r="F178" s="113">
        <f t="shared" si="169"/>
        <v>137.20714084250247</v>
      </c>
      <c r="G178" s="113">
        <f t="shared" si="170"/>
        <v>140.35522566739021</v>
      </c>
      <c r="H178" s="113">
        <f t="shared" ref="H178:BD178" si="185">IFERROR(AVERAGE(H173:H177),"")</f>
        <v>137207.14084250247</v>
      </c>
      <c r="I178" s="113">
        <f t="shared" si="185"/>
        <v>140355.22566739022</v>
      </c>
      <c r="J178" s="113">
        <f t="shared" si="185"/>
        <v>49511.996368408203</v>
      </c>
      <c r="K178" s="232" t="str">
        <f t="shared" si="185"/>
        <v/>
      </c>
      <c r="L178" s="162"/>
      <c r="M178" s="162"/>
      <c r="N178" s="213" t="str">
        <f t="shared" si="185"/>
        <v/>
      </c>
      <c r="O178" s="213" t="str">
        <f t="shared" si="185"/>
        <v/>
      </c>
      <c r="P178" s="213" t="str">
        <f t="shared" si="185"/>
        <v/>
      </c>
      <c r="Q178" s="106">
        <f t="shared" si="185"/>
        <v>2.2036504101917855</v>
      </c>
      <c r="R178" s="113">
        <f t="shared" si="171"/>
        <v>137.20896102788106</v>
      </c>
      <c r="S178" s="113">
        <f t="shared" si="172"/>
        <v>140.29780940249347</v>
      </c>
      <c r="T178" s="113">
        <f t="shared" si="185"/>
        <v>137208.96102788107</v>
      </c>
      <c r="U178" s="113">
        <f t="shared" si="185"/>
        <v>140297.80940249347</v>
      </c>
      <c r="V178" s="113">
        <f t="shared" si="185"/>
        <v>46256.607382011411</v>
      </c>
      <c r="W178" s="82" t="str">
        <f t="shared" si="185"/>
        <v/>
      </c>
      <c r="X178" s="82" t="str">
        <f t="shared" si="185"/>
        <v/>
      </c>
      <c r="Y178" s="82" t="str">
        <f t="shared" si="185"/>
        <v/>
      </c>
      <c r="Z178" s="82" t="str">
        <f t="shared" si="185"/>
        <v/>
      </c>
      <c r="AA178" s="106">
        <f t="shared" si="185"/>
        <v>32.066935908758779</v>
      </c>
      <c r="AB178" s="113">
        <f t="shared" si="173"/>
        <v>109.56824884532861</v>
      </c>
      <c r="AC178" s="113">
        <f t="shared" si="174"/>
        <v>162.34505426735589</v>
      </c>
      <c r="AD178" s="113">
        <f t="shared" si="185"/>
        <v>109568.24884532861</v>
      </c>
      <c r="AE178" s="113">
        <f t="shared" si="185"/>
        <v>162345.05426735588</v>
      </c>
      <c r="AF178" s="113">
        <f t="shared" si="185"/>
        <v>48717.4388065815</v>
      </c>
      <c r="AG178" s="82" t="str">
        <f t="shared" si="185"/>
        <v/>
      </c>
      <c r="AH178" s="82" t="str">
        <f t="shared" si="185"/>
        <v/>
      </c>
      <c r="AI178" s="82" t="str">
        <f t="shared" si="185"/>
        <v/>
      </c>
      <c r="AJ178" s="82" t="str">
        <f t="shared" si="185"/>
        <v/>
      </c>
      <c r="AK178" s="106">
        <f t="shared" si="185"/>
        <v>99.999972304068507</v>
      </c>
      <c r="AL178" s="113">
        <f t="shared" si="175"/>
        <v>5.1138070289344459E-4</v>
      </c>
      <c r="AM178" s="113">
        <f t="shared" si="176"/>
        <v>2383.7573147421463</v>
      </c>
      <c r="AN178" s="113">
        <f t="shared" si="185"/>
        <v>0.51138070289344462</v>
      </c>
      <c r="AO178" s="113">
        <f t="shared" si="185"/>
        <v>2383757.3147421461</v>
      </c>
      <c r="AP178" s="113">
        <f t="shared" si="185"/>
        <v>49529.285577869414</v>
      </c>
      <c r="AQ178" s="82" t="str">
        <f t="shared" si="185"/>
        <v/>
      </c>
      <c r="AR178" s="82" t="str">
        <f t="shared" si="185"/>
        <v/>
      </c>
      <c r="AS178" s="82" t="str">
        <f t="shared" si="185"/>
        <v/>
      </c>
      <c r="AT178" s="82" t="str">
        <f t="shared" si="185"/>
        <v/>
      </c>
      <c r="AU178" s="106">
        <f t="shared" si="185"/>
        <v>2.2350209874062652</v>
      </c>
      <c r="AV178" s="113">
        <f t="shared" si="177"/>
        <v>137.24925907681575</v>
      </c>
      <c r="AW178" s="113">
        <f t="shared" si="178"/>
        <v>140.38393039253151</v>
      </c>
      <c r="AX178" s="113">
        <f t="shared" si="185"/>
        <v>137249.25907681574</v>
      </c>
      <c r="AY178" s="113">
        <f t="shared" si="185"/>
        <v>140383.9303925315</v>
      </c>
      <c r="AZ178" s="113">
        <f t="shared" si="185"/>
        <v>47010.53783478737</v>
      </c>
      <c r="BA178" s="82" t="str">
        <f t="shared" si="185"/>
        <v/>
      </c>
      <c r="BB178" s="82" t="str">
        <f t="shared" si="185"/>
        <v/>
      </c>
      <c r="BC178" s="82" t="str">
        <f t="shared" si="185"/>
        <v/>
      </c>
      <c r="BD178" s="82" t="str">
        <f t="shared" si="185"/>
        <v/>
      </c>
      <c r="BE178" s="106">
        <f t="shared" ref="BE178:BJ178" si="186">IFERROR(AVERAGE(BE173:BE177),"")</f>
        <v>82.153352420184447</v>
      </c>
      <c r="BF178" s="113">
        <f t="shared" si="179"/>
        <v>31.716166753582666</v>
      </c>
      <c r="BG178" s="113">
        <f t="shared" si="180"/>
        <v>831.33861945027445</v>
      </c>
      <c r="BH178" s="113">
        <f t="shared" si="186"/>
        <v>31716.166753582667</v>
      </c>
      <c r="BI178" s="113">
        <f t="shared" si="186"/>
        <v>831338.61945027451</v>
      </c>
      <c r="BJ178" s="113">
        <f t="shared" si="186"/>
        <v>45941.425652345024</v>
      </c>
      <c r="BK178" s="18">
        <f t="shared" si="150"/>
        <v>2.2036504101917855</v>
      </c>
    </row>
    <row r="179" spans="1:63" hidden="1" x14ac:dyDescent="0.25">
      <c r="A179" s="271"/>
      <c r="B179" s="269"/>
      <c r="C179" s="266">
        <v>10</v>
      </c>
      <c r="D179" s="94">
        <v>1</v>
      </c>
      <c r="E179" s="105">
        <v>1.6525976331611629</v>
      </c>
      <c r="F179" s="113">
        <f t="shared" si="169"/>
        <v>3935.0065488967857</v>
      </c>
      <c r="G179" s="113">
        <f t="shared" si="170"/>
        <v>4001.1291139333707</v>
      </c>
      <c r="H179" s="127">
        <v>3935006.5488967858</v>
      </c>
      <c r="I179" s="127">
        <v>4001129.1139333709</v>
      </c>
      <c r="J179" s="127">
        <v>48957.183964014053</v>
      </c>
      <c r="K179" s="153"/>
      <c r="L179" s="210"/>
      <c r="M179" s="210"/>
      <c r="N179" s="26"/>
      <c r="O179" s="26"/>
      <c r="P179" s="26"/>
      <c r="Q179" s="123">
        <v>1.6530993104594733</v>
      </c>
      <c r="R179" s="113">
        <f t="shared" si="171"/>
        <v>3934.4667184462578</v>
      </c>
      <c r="S179" s="113">
        <f t="shared" si="172"/>
        <v>4000.6006197048359</v>
      </c>
      <c r="T179" s="127">
        <v>3934466.718446258</v>
      </c>
      <c r="U179" s="127">
        <v>4000600.619704836</v>
      </c>
      <c r="V179" s="130">
        <v>53979.258176088333</v>
      </c>
      <c r="W179" s="61"/>
      <c r="X179" s="61"/>
      <c r="Y179" s="61"/>
      <c r="Z179" s="63"/>
      <c r="AA179" s="125">
        <v>92.510257971642844</v>
      </c>
      <c r="AB179" s="113">
        <f t="shared" si="173"/>
        <v>1475.9804769668378</v>
      </c>
      <c r="AC179" s="113">
        <f t="shared" si="174"/>
        <v>19706.69311945033</v>
      </c>
      <c r="AD179" s="128">
        <v>1475980.4769668379</v>
      </c>
      <c r="AE179" s="128">
        <v>19706693.119450331</v>
      </c>
      <c r="AF179" s="128">
        <v>52371.37517118454</v>
      </c>
      <c r="AG179" s="12"/>
      <c r="AH179" s="12"/>
      <c r="AI179" s="12"/>
      <c r="AJ179" s="12"/>
      <c r="AK179" s="123">
        <v>99.999999253249158</v>
      </c>
      <c r="AL179" s="113">
        <f t="shared" si="175"/>
        <v>3.5566426949289908E-4</v>
      </c>
      <c r="AM179" s="113">
        <f t="shared" si="176"/>
        <v>47628.238104155214</v>
      </c>
      <c r="AN179" s="127">
        <v>0.35566426949289909</v>
      </c>
      <c r="AO179" s="127">
        <v>47628238.104155213</v>
      </c>
      <c r="AP179" s="130">
        <v>54042.196927785873</v>
      </c>
      <c r="AQ179" s="61"/>
      <c r="AR179" s="61"/>
      <c r="AS179" s="61"/>
      <c r="AT179" s="63"/>
      <c r="AU179" s="123">
        <v>1.6521956280117618</v>
      </c>
      <c r="AV179" s="113">
        <f t="shared" si="177"/>
        <v>3934.2047905621312</v>
      </c>
      <c r="AW179" s="113">
        <f t="shared" si="178"/>
        <v>4000.2975314847849</v>
      </c>
      <c r="AX179" s="127">
        <v>3934204.790562131</v>
      </c>
      <c r="AY179" s="127">
        <v>4000297.531484785</v>
      </c>
      <c r="AZ179" s="130">
        <v>49983.939154863358</v>
      </c>
      <c r="BA179" s="62"/>
      <c r="BB179" s="64"/>
      <c r="BC179" s="64"/>
      <c r="BD179" s="64"/>
      <c r="BE179" s="123">
        <v>99.999998511832302</v>
      </c>
      <c r="BF179" s="113">
        <f t="shared" si="179"/>
        <v>3.6382131356187011E-4</v>
      </c>
      <c r="BG179" s="113">
        <f t="shared" si="180"/>
        <v>24447.601778996679</v>
      </c>
      <c r="BH179" s="127">
        <v>0.36382131356187009</v>
      </c>
      <c r="BI179" s="127">
        <v>24447601.77899668</v>
      </c>
      <c r="BJ179" s="130">
        <v>49048.717067718513</v>
      </c>
      <c r="BK179" s="18">
        <f t="shared" si="150"/>
        <v>1.6521956280117618</v>
      </c>
    </row>
    <row r="180" spans="1:63" hidden="1" x14ac:dyDescent="0.25">
      <c r="A180" s="271"/>
      <c r="B180" s="269"/>
      <c r="C180" s="267"/>
      <c r="D180" s="94">
        <v>2</v>
      </c>
      <c r="E180" s="105">
        <v>1.851989209822678</v>
      </c>
      <c r="F180" s="113">
        <f t="shared" si="169"/>
        <v>4130.796035298099</v>
      </c>
      <c r="G180" s="113">
        <f t="shared" si="170"/>
        <v>4208.7414732520592</v>
      </c>
      <c r="H180" s="128">
        <v>4130796.0352980988</v>
      </c>
      <c r="I180" s="128">
        <v>4208741.473252059</v>
      </c>
      <c r="J180" s="128">
        <v>48172.151148796103</v>
      </c>
      <c r="K180" s="153"/>
      <c r="L180" s="210"/>
      <c r="M180" s="210"/>
      <c r="N180" s="26"/>
      <c r="O180" s="26"/>
      <c r="P180" s="26"/>
      <c r="Q180" s="125">
        <v>1.8502724638667467</v>
      </c>
      <c r="R180" s="113">
        <f t="shared" si="171"/>
        <v>4128.198218689603</v>
      </c>
      <c r="S180" s="113">
        <f t="shared" si="172"/>
        <v>4206.0210683415607</v>
      </c>
      <c r="T180" s="128">
        <v>4128198.2186896028</v>
      </c>
      <c r="U180" s="128">
        <v>4206021.0683415607</v>
      </c>
      <c r="V180" s="131">
        <v>54317.049654006958</v>
      </c>
      <c r="W180" s="62"/>
      <c r="X180" s="62"/>
      <c r="Y180" s="62"/>
      <c r="Z180" s="64"/>
      <c r="AA180" s="125">
        <v>92.898682349118488</v>
      </c>
      <c r="AB180" s="113">
        <f t="shared" si="173"/>
        <v>1803.5383351955891</v>
      </c>
      <c r="AC180" s="113">
        <f t="shared" si="174"/>
        <v>25397.235046536902</v>
      </c>
      <c r="AD180" s="128">
        <v>1803538.3351955891</v>
      </c>
      <c r="AE180" s="128">
        <v>25397235.0465369</v>
      </c>
      <c r="AF180" s="131">
        <v>54806.615937232971</v>
      </c>
      <c r="AG180" s="12"/>
      <c r="AH180" s="12"/>
      <c r="AI180" s="12"/>
      <c r="AJ180" s="12"/>
      <c r="AK180" s="234"/>
      <c r="AL180" s="113">
        <f t="shared" si="175"/>
        <v>0</v>
      </c>
      <c r="AM180" s="113">
        <f t="shared" si="176"/>
        <v>0</v>
      </c>
      <c r="AN180" s="216"/>
      <c r="AO180" s="216"/>
      <c r="AP180" s="216"/>
      <c r="AQ180" s="62"/>
      <c r="AR180" s="62"/>
      <c r="AS180" s="62"/>
      <c r="AT180" s="64"/>
      <c r="AU180" s="125">
        <v>1.8513055747706084</v>
      </c>
      <c r="AV180" s="113">
        <f t="shared" si="177"/>
        <v>4131.4460303629075</v>
      </c>
      <c r="AW180" s="113">
        <f t="shared" si="178"/>
        <v>4209.3744135438119</v>
      </c>
      <c r="AX180" s="128">
        <v>4131446.0303629078</v>
      </c>
      <c r="AY180" s="128">
        <v>4209374.413543812</v>
      </c>
      <c r="AZ180" s="131">
        <v>51463.64864897728</v>
      </c>
      <c r="BA180" s="61"/>
      <c r="BB180" s="63"/>
      <c r="BC180" s="63"/>
      <c r="BD180" s="63"/>
      <c r="BE180" s="66"/>
      <c r="BF180" s="113">
        <f t="shared" si="179"/>
        <v>0</v>
      </c>
      <c r="BG180" s="113">
        <f t="shared" si="180"/>
        <v>0</v>
      </c>
      <c r="BH180" s="116"/>
      <c r="BI180" s="116"/>
      <c r="BJ180" s="116"/>
      <c r="BK180" s="18">
        <f t="shared" si="150"/>
        <v>1.8502724638667467</v>
      </c>
    </row>
    <row r="181" spans="1:63" hidden="1" x14ac:dyDescent="0.25">
      <c r="A181" s="271"/>
      <c r="B181" s="269"/>
      <c r="C181" s="267"/>
      <c r="D181" s="94">
        <v>3</v>
      </c>
      <c r="E181" s="105">
        <v>1.7990506629443601</v>
      </c>
      <c r="F181" s="113">
        <f t="shared" si="169"/>
        <v>4051.1849594104769</v>
      </c>
      <c r="G181" s="113">
        <f t="shared" si="170"/>
        <v>4125.4030503366857</v>
      </c>
      <c r="H181" s="127">
        <v>4051184.959410477</v>
      </c>
      <c r="I181" s="127">
        <v>4125403.050336686</v>
      </c>
      <c r="J181" s="127">
        <v>48290.851244211197</v>
      </c>
      <c r="K181" s="153"/>
      <c r="L181" s="210"/>
      <c r="M181" s="210"/>
      <c r="N181" s="26"/>
      <c r="O181" s="26"/>
      <c r="P181" s="26"/>
      <c r="Q181" s="123">
        <v>1.7975612140374926</v>
      </c>
      <c r="R181" s="113">
        <f t="shared" si="171"/>
        <v>4050.9825740063311</v>
      </c>
      <c r="S181" s="113">
        <f t="shared" si="172"/>
        <v>4125.1343898247433</v>
      </c>
      <c r="T181" s="127">
        <v>4050982.5740063312</v>
      </c>
      <c r="U181" s="127">
        <v>4125134.3898247429</v>
      </c>
      <c r="V181" s="130">
        <v>47804.794311285019</v>
      </c>
      <c r="W181" s="61"/>
      <c r="X181" s="61"/>
      <c r="Y181" s="61"/>
      <c r="Z181" s="63"/>
      <c r="AA181" s="123">
        <v>39.867742968412841</v>
      </c>
      <c r="AB181" s="113">
        <f t="shared" si="173"/>
        <v>5000.9074476841242</v>
      </c>
      <c r="AC181" s="113">
        <f t="shared" si="174"/>
        <v>8316.5137890253718</v>
      </c>
      <c r="AD181" s="127">
        <v>5000907.4476841241</v>
      </c>
      <c r="AE181" s="127">
        <v>8316513.789025371</v>
      </c>
      <c r="AF181" s="130">
        <v>47815.328057050698</v>
      </c>
      <c r="AG181" s="12"/>
      <c r="AH181" s="12"/>
      <c r="AI181" s="12"/>
      <c r="AJ181" s="12"/>
      <c r="AK181" s="125">
        <v>99.99999960773836</v>
      </c>
      <c r="AL181" s="113">
        <f t="shared" si="175"/>
        <v>3.8299999999999999E-4</v>
      </c>
      <c r="AM181" s="113">
        <f t="shared" si="176"/>
        <v>97638.914014255046</v>
      </c>
      <c r="AN181" s="128">
        <v>0.38300000000000001</v>
      </c>
      <c r="AO181" s="128">
        <v>97638914.014255047</v>
      </c>
      <c r="AP181" s="131">
        <v>49026.363991975777</v>
      </c>
      <c r="AQ181" s="61"/>
      <c r="AR181" s="61"/>
      <c r="AS181" s="61"/>
      <c r="AT181" s="63"/>
      <c r="AU181" s="123">
        <v>1.7980340847762371</v>
      </c>
      <c r="AV181" s="113">
        <f t="shared" si="177"/>
        <v>4051.2385881357291</v>
      </c>
      <c r="AW181" s="113">
        <f t="shared" si="178"/>
        <v>4125.4149551681076</v>
      </c>
      <c r="AX181" s="127">
        <v>4051238.5881357291</v>
      </c>
      <c r="AY181" s="127">
        <v>4125414.955168108</v>
      </c>
      <c r="AZ181" s="130">
        <v>51063.663626909249</v>
      </c>
      <c r="BA181" s="62"/>
      <c r="BB181" s="64"/>
      <c r="BC181" s="64"/>
      <c r="BD181" s="64"/>
      <c r="BE181" s="125">
        <v>99.999998848567742</v>
      </c>
      <c r="BF181" s="113">
        <f t="shared" si="179"/>
        <v>3.4798036719326767E-4</v>
      </c>
      <c r="BG181" s="113">
        <f t="shared" si="180"/>
        <v>30221.523397818051</v>
      </c>
      <c r="BH181" s="128">
        <v>0.34798036719326769</v>
      </c>
      <c r="BI181" s="128">
        <v>30221523.397818051</v>
      </c>
      <c r="BJ181" s="131">
        <v>49220.497391700737</v>
      </c>
      <c r="BK181" s="18">
        <f t="shared" si="150"/>
        <v>1.7975612140374926</v>
      </c>
    </row>
    <row r="182" spans="1:63" hidden="1" x14ac:dyDescent="0.25">
      <c r="A182" s="271"/>
      <c r="B182" s="269"/>
      <c r="C182" s="267"/>
      <c r="D182" s="94">
        <v>4</v>
      </c>
      <c r="E182" s="105">
        <v>1.7940028991466148</v>
      </c>
      <c r="F182" s="113">
        <f t="shared" si="169"/>
        <v>3880.5919582836559</v>
      </c>
      <c r="G182" s="113">
        <f t="shared" si="170"/>
        <v>3951.481653710468</v>
      </c>
      <c r="H182" s="128">
        <v>3880591.9582836558</v>
      </c>
      <c r="I182" s="128">
        <v>3951481.6537104682</v>
      </c>
      <c r="J182" s="128">
        <v>54230.17752122879</v>
      </c>
      <c r="K182" s="153"/>
      <c r="L182" s="210"/>
      <c r="M182" s="210"/>
      <c r="N182" s="26"/>
      <c r="O182" s="26"/>
      <c r="P182" s="26"/>
      <c r="Q182" s="125">
        <v>1.7936102271120091</v>
      </c>
      <c r="R182" s="113">
        <f t="shared" si="171"/>
        <v>3878.9218041935042</v>
      </c>
      <c r="S182" s="113">
        <f t="shared" si="172"/>
        <v>3949.7651967085799</v>
      </c>
      <c r="T182" s="128">
        <v>3878921.8041935042</v>
      </c>
      <c r="U182" s="128">
        <v>3949765.19670858</v>
      </c>
      <c r="V182" s="131">
        <v>46066.11298584938</v>
      </c>
      <c r="W182" s="62"/>
      <c r="X182" s="62"/>
      <c r="Y182" s="62"/>
      <c r="Z182" s="64"/>
      <c r="AA182" s="125">
        <v>95.790427253466177</v>
      </c>
      <c r="AB182" s="113">
        <f t="shared" si="173"/>
        <v>1309.16975403267</v>
      </c>
      <c r="AC182" s="113">
        <f t="shared" si="174"/>
        <v>31099.824919539482</v>
      </c>
      <c r="AD182" s="128">
        <v>1309169.7540326701</v>
      </c>
      <c r="AE182" s="128">
        <v>31099824.919539481</v>
      </c>
      <c r="AF182" s="131">
        <v>42867.843963384621</v>
      </c>
      <c r="AG182" s="12"/>
      <c r="AH182" s="12"/>
      <c r="AI182" s="12"/>
      <c r="AJ182" s="12"/>
      <c r="AK182" s="123">
        <v>99.999999258066723</v>
      </c>
      <c r="AL182" s="113">
        <f t="shared" si="175"/>
        <v>3.7706028055262792E-4</v>
      </c>
      <c r="AM182" s="113">
        <f t="shared" si="176"/>
        <v>50821.318839933825</v>
      </c>
      <c r="AN182" s="127">
        <v>0.37706028055262791</v>
      </c>
      <c r="AO182" s="127">
        <v>50821318.839933828</v>
      </c>
      <c r="AP182" s="130">
        <v>50896.175444126129</v>
      </c>
      <c r="AQ182" s="62"/>
      <c r="AR182" s="62"/>
      <c r="AS182" s="62"/>
      <c r="AT182" s="64"/>
      <c r="AU182" s="125">
        <v>1.7938548470166633</v>
      </c>
      <c r="AV182" s="113">
        <f t="shared" si="177"/>
        <v>3879.4651220005539</v>
      </c>
      <c r="AW182" s="113">
        <f t="shared" si="178"/>
        <v>3950.328277275531</v>
      </c>
      <c r="AX182" s="128">
        <v>3879465.1220005541</v>
      </c>
      <c r="AY182" s="128">
        <v>3950328.2772755311</v>
      </c>
      <c r="AZ182" s="131">
        <v>54159.344526290894</v>
      </c>
      <c r="BA182" s="61"/>
      <c r="BB182" s="63"/>
      <c r="BC182" s="63"/>
      <c r="BD182" s="63"/>
      <c r="BE182" s="123">
        <v>99.999996787586454</v>
      </c>
      <c r="BF182" s="113">
        <f t="shared" si="179"/>
        <v>3.6952999093006511E-4</v>
      </c>
      <c r="BG182" s="113">
        <f t="shared" si="180"/>
        <v>11503.18865300204</v>
      </c>
      <c r="BH182" s="127">
        <v>0.36952999093006511</v>
      </c>
      <c r="BI182" s="127">
        <v>11503188.65300204</v>
      </c>
      <c r="BJ182" s="130">
        <v>49494.720292568207</v>
      </c>
      <c r="BK182" s="18">
        <f t="shared" si="150"/>
        <v>1.7936102271120091</v>
      </c>
    </row>
    <row r="183" spans="1:63" hidden="1" x14ac:dyDescent="0.25">
      <c r="A183" s="271"/>
      <c r="B183" s="269"/>
      <c r="C183" s="267"/>
      <c r="D183" s="94">
        <v>5</v>
      </c>
      <c r="E183" s="105">
        <v>1.7258521153806838</v>
      </c>
      <c r="F183" s="113">
        <f t="shared" si="169"/>
        <v>3962.3965309256041</v>
      </c>
      <c r="G183" s="113">
        <f t="shared" si="170"/>
        <v>4031.9825877073317</v>
      </c>
      <c r="H183" s="127">
        <v>3962396.530925604</v>
      </c>
      <c r="I183" s="127">
        <v>4031982.5877073319</v>
      </c>
      <c r="J183" s="127">
        <v>49310.273558855057</v>
      </c>
      <c r="K183" s="153"/>
      <c r="L183" s="210"/>
      <c r="M183" s="210"/>
      <c r="N183" s="26"/>
      <c r="O183" s="26"/>
      <c r="P183" s="26"/>
      <c r="Q183" s="123">
        <v>1.7266888027667098</v>
      </c>
      <c r="R183" s="113">
        <f t="shared" si="171"/>
        <v>3960.3959336657144</v>
      </c>
      <c r="S183" s="113">
        <f t="shared" si="172"/>
        <v>4029.9811672339501</v>
      </c>
      <c r="T183" s="127">
        <v>3960395.9336657142</v>
      </c>
      <c r="U183" s="127">
        <v>4029981.16723395</v>
      </c>
      <c r="V183" s="130">
        <v>46736.184726476677</v>
      </c>
      <c r="W183" s="61"/>
      <c r="X183" s="61"/>
      <c r="Y183" s="61"/>
      <c r="Z183" s="63"/>
      <c r="AA183" s="123">
        <v>86.134370840024516</v>
      </c>
      <c r="AB183" s="113">
        <f t="shared" si="173"/>
        <v>1734.74905266155</v>
      </c>
      <c r="AC183" s="113">
        <f t="shared" si="174"/>
        <v>12511.145600728121</v>
      </c>
      <c r="AD183" s="127">
        <v>1734749.05266155</v>
      </c>
      <c r="AE183" s="127">
        <v>12511145.600728121</v>
      </c>
      <c r="AF183" s="130">
        <v>47934.999121189117</v>
      </c>
      <c r="AG183" s="12"/>
      <c r="AH183" s="12"/>
      <c r="AI183" s="12"/>
      <c r="AJ183" s="12"/>
      <c r="AK183" s="125">
        <v>99.999997164006174</v>
      </c>
      <c r="AL183" s="113">
        <f t="shared" si="175"/>
        <v>3.9405072013676268E-4</v>
      </c>
      <c r="AM183" s="113">
        <f t="shared" si="176"/>
        <v>13894.625407852662</v>
      </c>
      <c r="AN183" s="128">
        <v>0.39405072013676268</v>
      </c>
      <c r="AO183" s="128">
        <v>13894625.407852661</v>
      </c>
      <c r="AP183" s="131">
        <v>53540.792698144913</v>
      </c>
      <c r="AQ183" s="61"/>
      <c r="AR183" s="61"/>
      <c r="AS183" s="61"/>
      <c r="AT183" s="63"/>
      <c r="AU183" s="123">
        <v>1.7354045230370689</v>
      </c>
      <c r="AV183" s="113">
        <f t="shared" si="177"/>
        <v>3967.1130402071271</v>
      </c>
      <c r="AW183" s="113">
        <f t="shared" si="178"/>
        <v>4037.174346417753</v>
      </c>
      <c r="AX183" s="127">
        <v>3967113.0402071271</v>
      </c>
      <c r="AY183" s="127">
        <v>4037174.346417753</v>
      </c>
      <c r="AZ183" s="130">
        <v>47362.29049706459</v>
      </c>
      <c r="BA183" s="62"/>
      <c r="BB183" s="64"/>
      <c r="BC183" s="64"/>
      <c r="BD183" s="64"/>
      <c r="BE183" s="125">
        <v>99.999993480990184</v>
      </c>
      <c r="BF183" s="113">
        <f t="shared" si="179"/>
        <v>8.279899830340668E-4</v>
      </c>
      <c r="BG183" s="113">
        <f t="shared" si="180"/>
        <v>12701.161783369711</v>
      </c>
      <c r="BH183" s="128">
        <v>0.82798998303406679</v>
      </c>
      <c r="BI183" s="128">
        <v>12701161.783369711</v>
      </c>
      <c r="BJ183" s="128">
        <v>50700.229083061218</v>
      </c>
      <c r="BK183" s="18">
        <f t="shared" si="150"/>
        <v>1.7258521153806838</v>
      </c>
    </row>
    <row r="184" spans="1:63" x14ac:dyDescent="0.25">
      <c r="A184" s="271"/>
      <c r="B184" s="269"/>
      <c r="C184" s="268"/>
      <c r="D184" s="95" t="s">
        <v>23</v>
      </c>
      <c r="E184" s="106">
        <f t="shared" ref="E184" si="187">IFERROR(AVERAGE(E179:E183),"")</f>
        <v>1.7646985040910999</v>
      </c>
      <c r="F184" s="113">
        <f t="shared" si="169"/>
        <v>3991.9952065629241</v>
      </c>
      <c r="G184" s="113">
        <f t="shared" si="170"/>
        <v>4063.7475757879829</v>
      </c>
      <c r="H184" s="113">
        <f t="shared" ref="H184:BD184" si="188">IFERROR(AVERAGE(H179:H183),"")</f>
        <v>3991995.2065629242</v>
      </c>
      <c r="I184" s="113">
        <f t="shared" si="188"/>
        <v>4063747.5757879829</v>
      </c>
      <c r="J184" s="113">
        <f t="shared" si="188"/>
        <v>49792.127487421043</v>
      </c>
      <c r="K184" s="232" t="str">
        <f t="shared" si="188"/>
        <v/>
      </c>
      <c r="L184" s="162"/>
      <c r="M184" s="162"/>
      <c r="N184" s="213" t="str">
        <f t="shared" si="188"/>
        <v/>
      </c>
      <c r="O184" s="213" t="str">
        <f t="shared" si="188"/>
        <v/>
      </c>
      <c r="P184" s="213" t="str">
        <f t="shared" si="188"/>
        <v/>
      </c>
      <c r="Q184" s="106">
        <f t="shared" si="188"/>
        <v>1.7642464036484864</v>
      </c>
      <c r="R184" s="113">
        <f t="shared" si="171"/>
        <v>3990.5930498002817</v>
      </c>
      <c r="S184" s="113">
        <f t="shared" si="172"/>
        <v>4062.3004883627341</v>
      </c>
      <c r="T184" s="113">
        <f t="shared" si="188"/>
        <v>3990593.0498002819</v>
      </c>
      <c r="U184" s="113">
        <f t="shared" si="188"/>
        <v>4062300.4883627342</v>
      </c>
      <c r="V184" s="113">
        <f t="shared" si="188"/>
        <v>49780.679970741272</v>
      </c>
      <c r="W184" s="82" t="str">
        <f t="shared" si="188"/>
        <v/>
      </c>
      <c r="X184" s="82" t="str">
        <f t="shared" si="188"/>
        <v/>
      </c>
      <c r="Y184" s="82" t="str">
        <f t="shared" si="188"/>
        <v/>
      </c>
      <c r="Z184" s="82" t="str">
        <f t="shared" si="188"/>
        <v/>
      </c>
      <c r="AA184" s="106">
        <f t="shared" si="188"/>
        <v>81.440296276532976</v>
      </c>
      <c r="AB184" s="113">
        <f t="shared" si="173"/>
        <v>2264.8690133081541</v>
      </c>
      <c r="AC184" s="113">
        <f t="shared" si="174"/>
        <v>19406.282495056039</v>
      </c>
      <c r="AD184" s="113">
        <f t="shared" si="188"/>
        <v>2264869.013308154</v>
      </c>
      <c r="AE184" s="113">
        <f t="shared" si="188"/>
        <v>19406282.495056041</v>
      </c>
      <c r="AF184" s="113">
        <f t="shared" si="188"/>
        <v>49159.232450008392</v>
      </c>
      <c r="AG184" s="82" t="str">
        <f t="shared" si="188"/>
        <v/>
      </c>
      <c r="AH184" s="82" t="str">
        <f t="shared" si="188"/>
        <v/>
      </c>
      <c r="AI184" s="82" t="str">
        <f t="shared" si="188"/>
        <v/>
      </c>
      <c r="AJ184" s="82" t="str">
        <f t="shared" si="188"/>
        <v/>
      </c>
      <c r="AK184" s="106">
        <f t="shared" si="188"/>
        <v>99.9999988207651</v>
      </c>
      <c r="AL184" s="113">
        <f t="shared" si="175"/>
        <v>3.7744381754557246E-4</v>
      </c>
      <c r="AM184" s="113">
        <f t="shared" si="176"/>
        <v>52495.774091549189</v>
      </c>
      <c r="AN184" s="113">
        <f t="shared" si="188"/>
        <v>0.37744381754557244</v>
      </c>
      <c r="AO184" s="113">
        <f t="shared" si="188"/>
        <v>52495774.091549188</v>
      </c>
      <c r="AP184" s="113">
        <f t="shared" si="188"/>
        <v>51876.382265508175</v>
      </c>
      <c r="AQ184" s="82" t="str">
        <f t="shared" si="188"/>
        <v/>
      </c>
      <c r="AR184" s="82" t="str">
        <f t="shared" si="188"/>
        <v/>
      </c>
      <c r="AS184" s="82" t="str">
        <f t="shared" si="188"/>
        <v/>
      </c>
      <c r="AT184" s="82" t="str">
        <f t="shared" si="188"/>
        <v/>
      </c>
      <c r="AU184" s="106">
        <f t="shared" si="188"/>
        <v>1.7661589315224682</v>
      </c>
      <c r="AV184" s="113">
        <f t="shared" si="177"/>
        <v>3992.6935142536895</v>
      </c>
      <c r="AW184" s="113">
        <f t="shared" si="178"/>
        <v>4064.5179047779975</v>
      </c>
      <c r="AX184" s="113">
        <f t="shared" si="188"/>
        <v>3992693.5142536894</v>
      </c>
      <c r="AY184" s="113">
        <f t="shared" si="188"/>
        <v>4064517.9047779976</v>
      </c>
      <c r="AZ184" s="113">
        <f t="shared" si="188"/>
        <v>50806.577290821078</v>
      </c>
      <c r="BA184" s="82" t="str">
        <f t="shared" si="188"/>
        <v/>
      </c>
      <c r="BB184" s="82" t="str">
        <f t="shared" si="188"/>
        <v/>
      </c>
      <c r="BC184" s="82" t="str">
        <f t="shared" si="188"/>
        <v/>
      </c>
      <c r="BD184" s="82" t="str">
        <f t="shared" si="188"/>
        <v/>
      </c>
      <c r="BE184" s="106">
        <f t="shared" ref="BE184:BJ184" si="189">IFERROR(AVERAGE(BE179:BE183),"")</f>
        <v>99.999996907244167</v>
      </c>
      <c r="BF184" s="113">
        <f t="shared" si="179"/>
        <v>4.7733041367981744E-4</v>
      </c>
      <c r="BG184" s="113">
        <f t="shared" si="180"/>
        <v>19718.368903296621</v>
      </c>
      <c r="BH184" s="113">
        <f t="shared" si="189"/>
        <v>0.47733041367981743</v>
      </c>
      <c r="BI184" s="113">
        <f t="shared" si="189"/>
        <v>19718368.90329662</v>
      </c>
      <c r="BJ184" s="113">
        <f t="shared" si="189"/>
        <v>49616.040958762169</v>
      </c>
      <c r="BK184" s="18">
        <f t="shared" si="150"/>
        <v>1.7642464036484864</v>
      </c>
    </row>
    <row r="185" spans="1:63" hidden="1" x14ac:dyDescent="0.25">
      <c r="A185" s="271"/>
      <c r="B185" s="269"/>
      <c r="C185" s="266">
        <v>15</v>
      </c>
      <c r="D185" s="94">
        <v>1</v>
      </c>
      <c r="E185" s="105">
        <v>1.118921559610669</v>
      </c>
      <c r="F185" s="113">
        <f t="shared" si="169"/>
        <v>12383.476473929411</v>
      </c>
      <c r="G185" s="113">
        <f t="shared" si="170"/>
        <v>12523.605799257961</v>
      </c>
      <c r="H185" s="128">
        <v>12383476.473929411</v>
      </c>
      <c r="I185" s="128">
        <v>12523605.79925796</v>
      </c>
      <c r="J185" s="128">
        <v>55074.241361856461</v>
      </c>
      <c r="K185" s="153"/>
      <c r="L185" s="210"/>
      <c r="M185" s="210"/>
      <c r="N185" s="26"/>
      <c r="O185" s="26"/>
      <c r="P185" s="26"/>
      <c r="Q185" s="125">
        <v>1.0064696555566286</v>
      </c>
      <c r="R185" s="113">
        <f t="shared" si="171"/>
        <v>11210.65596673598</v>
      </c>
      <c r="S185" s="113">
        <f t="shared" si="172"/>
        <v>11324.634981426589</v>
      </c>
      <c r="T185" s="128">
        <v>11210655.96673598</v>
      </c>
      <c r="U185" s="128">
        <v>11324634.981426589</v>
      </c>
      <c r="V185" s="131">
        <v>54419.458388805389</v>
      </c>
      <c r="W185" s="61"/>
      <c r="X185" s="61"/>
      <c r="Y185" s="61"/>
      <c r="Z185" s="63"/>
      <c r="AA185" s="125">
        <v>94.93539946801458</v>
      </c>
      <c r="AB185" s="113">
        <f t="shared" si="173"/>
        <v>4957.8920634576325</v>
      </c>
      <c r="AC185" s="113">
        <f t="shared" si="174"/>
        <v>97893.052613846507</v>
      </c>
      <c r="AD185" s="128">
        <v>4957892.0634576324</v>
      </c>
      <c r="AE185" s="128">
        <v>97893052.613846511</v>
      </c>
      <c r="AF185" s="131">
        <v>52454.71962046624</v>
      </c>
      <c r="AG185" s="12"/>
      <c r="AH185" s="12"/>
      <c r="AI185" s="12"/>
      <c r="AJ185" s="12"/>
      <c r="AK185" s="123">
        <v>99.999999830492797</v>
      </c>
      <c r="AL185" s="113">
        <f t="shared" si="175"/>
        <v>3.5824464274702072E-4</v>
      </c>
      <c r="AM185" s="113">
        <f t="shared" si="176"/>
        <v>211344.80526154631</v>
      </c>
      <c r="AN185" s="127">
        <v>0.35824464274702073</v>
      </c>
      <c r="AO185" s="127">
        <v>211344805.26154631</v>
      </c>
      <c r="AP185" s="130">
        <v>53896.607916355133</v>
      </c>
      <c r="AQ185" s="61"/>
      <c r="AR185" s="61"/>
      <c r="AS185" s="61"/>
      <c r="AT185" s="63"/>
      <c r="AU185" s="125">
        <v>0.95962795300192694</v>
      </c>
      <c r="AV185" s="113">
        <f t="shared" si="177"/>
        <v>11113.418100376191</v>
      </c>
      <c r="AW185" s="113">
        <f t="shared" si="178"/>
        <v>11221.098902074489</v>
      </c>
      <c r="AX185" s="128">
        <v>11113418.100376191</v>
      </c>
      <c r="AY185" s="128">
        <v>11221098.90207449</v>
      </c>
      <c r="AZ185" s="131">
        <v>54676.261729717247</v>
      </c>
      <c r="BA185" s="62"/>
      <c r="BB185" s="64"/>
      <c r="BC185" s="64"/>
      <c r="BD185" s="64"/>
      <c r="BE185" s="67"/>
      <c r="BF185" s="113">
        <f t="shared" si="179"/>
        <v>0</v>
      </c>
      <c r="BG185" s="113">
        <f t="shared" si="180"/>
        <v>0</v>
      </c>
      <c r="BH185" s="115"/>
      <c r="BI185" s="115"/>
      <c r="BJ185" s="115"/>
      <c r="BK185" s="18">
        <f t="shared" si="150"/>
        <v>0.95962795300192694</v>
      </c>
    </row>
    <row r="186" spans="1:63" hidden="1" x14ac:dyDescent="0.25">
      <c r="A186" s="271"/>
      <c r="B186" s="269"/>
      <c r="C186" s="267"/>
      <c r="D186" s="94">
        <v>2</v>
      </c>
      <c r="E186" s="105">
        <v>1.055914208230246</v>
      </c>
      <c r="F186" s="113">
        <f t="shared" si="169"/>
        <v>11550.504220129089</v>
      </c>
      <c r="G186" s="113">
        <f t="shared" si="170"/>
        <v>11673.769207830581</v>
      </c>
      <c r="H186" s="127">
        <v>11550504.220129089</v>
      </c>
      <c r="I186" s="127">
        <v>11673769.20783058</v>
      </c>
      <c r="J186" s="127">
        <v>54258.294390916817</v>
      </c>
      <c r="K186" s="153"/>
      <c r="L186" s="210"/>
      <c r="M186" s="210"/>
      <c r="N186" s="26"/>
      <c r="O186" s="26"/>
      <c r="P186" s="26"/>
      <c r="Q186" s="123">
        <v>1.0382250458963427</v>
      </c>
      <c r="R186" s="113">
        <f t="shared" si="171"/>
        <v>12335.478668296959</v>
      </c>
      <c r="S186" s="113">
        <f t="shared" si="172"/>
        <v>12464.892302121591</v>
      </c>
      <c r="T186" s="127">
        <v>12335478.668296959</v>
      </c>
      <c r="U186" s="127">
        <v>12464892.302121591</v>
      </c>
      <c r="V186" s="130">
        <v>54409.18217754364</v>
      </c>
      <c r="W186" s="62"/>
      <c r="X186" s="62"/>
      <c r="Y186" s="62"/>
      <c r="Z186" s="64"/>
      <c r="AA186" s="123">
        <v>96.623147784595346</v>
      </c>
      <c r="AB186" s="113">
        <f t="shared" si="173"/>
        <v>6108.4790974414082</v>
      </c>
      <c r="AC186" s="113">
        <f t="shared" si="174"/>
        <v>180892.69851891999</v>
      </c>
      <c r="AD186" s="127">
        <v>6108479.0974414079</v>
      </c>
      <c r="AE186" s="127">
        <v>180892698.51892</v>
      </c>
      <c r="AF186" s="130">
        <v>54131.173759937286</v>
      </c>
      <c r="AG186" s="12"/>
      <c r="AH186" s="12"/>
      <c r="AI186" s="12"/>
      <c r="AJ186" s="12"/>
      <c r="AK186" s="125">
        <v>99.999999807693513</v>
      </c>
      <c r="AL186" s="113">
        <f t="shared" si="175"/>
        <v>3.7115285856338811E-4</v>
      </c>
      <c r="AM186" s="113">
        <f t="shared" si="176"/>
        <v>193000.70075445529</v>
      </c>
      <c r="AN186" s="128">
        <v>0.37115285856338809</v>
      </c>
      <c r="AO186" s="128">
        <v>193000700.7544553</v>
      </c>
      <c r="AP186" s="131">
        <v>53353.930561065667</v>
      </c>
      <c r="AQ186" s="62">
        <v>14</v>
      </c>
      <c r="AR186" s="62"/>
      <c r="AS186" s="62"/>
      <c r="AT186" s="64"/>
      <c r="AU186" s="123">
        <v>1.0355031177007836</v>
      </c>
      <c r="AV186" s="113">
        <f t="shared" si="177"/>
        <v>11542.102683283269</v>
      </c>
      <c r="AW186" s="113">
        <f t="shared" si="178"/>
        <v>11662.872087361351</v>
      </c>
      <c r="AX186" s="127">
        <v>11542102.683283269</v>
      </c>
      <c r="AY186" s="127">
        <v>11662872.087361351</v>
      </c>
      <c r="AZ186" s="130">
        <v>54483.976813077919</v>
      </c>
      <c r="BA186" s="61">
        <v>10</v>
      </c>
      <c r="BB186" s="63"/>
      <c r="BC186" s="63"/>
      <c r="BD186" s="63"/>
      <c r="BE186" s="123">
        <v>99.999999454076487</v>
      </c>
      <c r="BF186" s="113">
        <f t="shared" si="179"/>
        <v>5.6965008433149784E-4</v>
      </c>
      <c r="BG186" s="113">
        <f t="shared" si="180"/>
        <v>104346.1355737719</v>
      </c>
      <c r="BH186" s="127">
        <v>0.56965008433149789</v>
      </c>
      <c r="BI186" s="127">
        <v>104346135.57377189</v>
      </c>
      <c r="BJ186" s="130">
        <v>51123.895228624337</v>
      </c>
      <c r="BK186" s="18">
        <f t="shared" si="150"/>
        <v>1.0355031177007836</v>
      </c>
    </row>
    <row r="187" spans="1:63" hidden="1" x14ac:dyDescent="0.25">
      <c r="A187" s="271"/>
      <c r="B187" s="269"/>
      <c r="C187" s="267"/>
      <c r="D187" s="94">
        <v>3</v>
      </c>
      <c r="E187" s="105">
        <v>1.1782019832145678</v>
      </c>
      <c r="F187" s="113">
        <f t="shared" si="169"/>
        <v>12754.00596081884</v>
      </c>
      <c r="G187" s="113">
        <f t="shared" si="170"/>
        <v>12906.065480262261</v>
      </c>
      <c r="H187" s="128">
        <v>12754005.96081884</v>
      </c>
      <c r="I187" s="128">
        <v>12906065.480262261</v>
      </c>
      <c r="J187" s="128">
        <v>54089.134940385818</v>
      </c>
      <c r="K187" s="153"/>
      <c r="L187" s="210"/>
      <c r="M187" s="210"/>
      <c r="N187" s="26"/>
      <c r="O187" s="26"/>
      <c r="P187" s="26"/>
      <c r="Q187" s="125">
        <v>1.0208789852340412</v>
      </c>
      <c r="R187" s="113">
        <f t="shared" si="171"/>
        <v>11489.006718800461</v>
      </c>
      <c r="S187" s="113">
        <f t="shared" si="172"/>
        <v>11607.50530112962</v>
      </c>
      <c r="T187" s="128">
        <v>11489006.718800461</v>
      </c>
      <c r="U187" s="128">
        <v>11607505.301129621</v>
      </c>
      <c r="V187" s="131">
        <v>54244.635901689529</v>
      </c>
      <c r="W187" s="61"/>
      <c r="X187" s="61"/>
      <c r="Y187" s="61"/>
      <c r="Z187" s="63"/>
      <c r="AA187" s="125">
        <v>93.013179602943012</v>
      </c>
      <c r="AB187" s="113">
        <f t="shared" si="173"/>
        <v>4880.5516574749336</v>
      </c>
      <c r="AC187" s="113">
        <f t="shared" si="174"/>
        <v>69853.687086771795</v>
      </c>
      <c r="AD187" s="128">
        <v>4880551.6574749332</v>
      </c>
      <c r="AE187" s="128">
        <v>69853687.086771801</v>
      </c>
      <c r="AF187" s="131">
        <v>43572.195709228523</v>
      </c>
      <c r="AG187" s="12"/>
      <c r="AH187" s="12"/>
      <c r="AI187" s="12"/>
      <c r="AJ187" s="12"/>
      <c r="AK187" s="123">
        <v>99.999999299598912</v>
      </c>
      <c r="AL187" s="113">
        <f t="shared" si="175"/>
        <v>5.132214109192329E-4</v>
      </c>
      <c r="AM187" s="113">
        <f t="shared" si="176"/>
        <v>73275.359745470152</v>
      </c>
      <c r="AN187" s="127">
        <v>0.5132214109192329</v>
      </c>
      <c r="AO187" s="127">
        <v>73275359.745470151</v>
      </c>
      <c r="AP187" s="130">
        <v>53034.011105537407</v>
      </c>
      <c r="AQ187" s="61"/>
      <c r="AR187" s="61"/>
      <c r="AS187" s="61"/>
      <c r="AT187" s="63"/>
      <c r="AU187" s="125">
        <v>1.0210544899337159</v>
      </c>
      <c r="AV187" s="113">
        <f t="shared" si="177"/>
        <v>13212.15443938283</v>
      </c>
      <c r="AW187" s="113">
        <f t="shared" si="178"/>
        <v>13348.44938112534</v>
      </c>
      <c r="AX187" s="128">
        <v>13212154.439382831</v>
      </c>
      <c r="AY187" s="128">
        <v>13348449.38112534</v>
      </c>
      <c r="AZ187" s="131">
        <v>54342.59063911438</v>
      </c>
      <c r="BA187" s="62"/>
      <c r="BB187" s="64"/>
      <c r="BC187" s="64"/>
      <c r="BD187" s="64"/>
      <c r="BE187" s="125">
        <v>99.99999962617369</v>
      </c>
      <c r="BF187" s="113">
        <f t="shared" si="179"/>
        <v>5.9087744977634514E-4</v>
      </c>
      <c r="BG187" s="113">
        <f t="shared" si="180"/>
        <v>158062.02806981502</v>
      </c>
      <c r="BH187" s="128">
        <v>0.59087744977634515</v>
      </c>
      <c r="BI187" s="128">
        <v>158062028.06981501</v>
      </c>
      <c r="BJ187" s="131">
        <v>51212.831709861763</v>
      </c>
      <c r="BK187" s="18">
        <f t="shared" si="150"/>
        <v>1.0208789852340412</v>
      </c>
    </row>
    <row r="188" spans="1:63" hidden="1" x14ac:dyDescent="0.25">
      <c r="A188" s="271"/>
      <c r="B188" s="269"/>
      <c r="C188" s="267"/>
      <c r="D188" s="94">
        <v>4</v>
      </c>
      <c r="E188" s="105">
        <v>0.92980975633573237</v>
      </c>
      <c r="F188" s="113">
        <f t="shared" si="169"/>
        <v>12226.710288155171</v>
      </c>
      <c r="G188" s="113">
        <f t="shared" si="170"/>
        <v>12341.46240971521</v>
      </c>
      <c r="H188" s="127">
        <v>12226710.28815517</v>
      </c>
      <c r="I188" s="127">
        <v>12341462.409715209</v>
      </c>
      <c r="J188" s="127">
        <v>54693.62631726265</v>
      </c>
      <c r="K188" s="153"/>
      <c r="L188" s="210"/>
      <c r="M188" s="210"/>
      <c r="N188" s="26"/>
      <c r="O188" s="26"/>
      <c r="P188" s="26"/>
      <c r="Q188" s="123">
        <v>0.94622583513003178</v>
      </c>
      <c r="R188" s="113">
        <f t="shared" si="171"/>
        <v>11293.120711232201</v>
      </c>
      <c r="S188" s="113">
        <f t="shared" si="172"/>
        <v>11400.999917918702</v>
      </c>
      <c r="T188" s="127">
        <v>11293120.7112322</v>
      </c>
      <c r="U188" s="127">
        <v>11400999.917918701</v>
      </c>
      <c r="V188" s="130">
        <v>54136.268845558159</v>
      </c>
      <c r="W188" s="62"/>
      <c r="X188" s="62"/>
      <c r="Y188" s="62"/>
      <c r="Z188" s="64"/>
      <c r="AA188" s="123">
        <v>81.16981342203448</v>
      </c>
      <c r="AB188" s="113">
        <f t="shared" si="173"/>
        <v>10167.67072579476</v>
      </c>
      <c r="AC188" s="113">
        <f t="shared" si="174"/>
        <v>53996.654168539397</v>
      </c>
      <c r="AD188" s="127">
        <v>10167670.725794761</v>
      </c>
      <c r="AE188" s="127">
        <v>53996654.168539397</v>
      </c>
      <c r="AF188" s="130">
        <v>45842.894889593117</v>
      </c>
      <c r="AG188" s="12"/>
      <c r="AH188" s="12"/>
      <c r="AI188" s="12"/>
      <c r="AJ188" s="12"/>
      <c r="AK188" s="125">
        <v>99.99999937764629</v>
      </c>
      <c r="AL188" s="113">
        <f t="shared" si="175"/>
        <v>5.1018554964480647E-4</v>
      </c>
      <c r="AM188" s="113">
        <f t="shared" si="176"/>
        <v>81976.783559183663</v>
      </c>
      <c r="AN188" s="128">
        <v>0.51018554964480645</v>
      </c>
      <c r="AO188" s="128">
        <v>81976783.559183657</v>
      </c>
      <c r="AP188" s="131">
        <v>53160.458183765397</v>
      </c>
      <c r="AQ188" s="62"/>
      <c r="AR188" s="62"/>
      <c r="AS188" s="62"/>
      <c r="AT188" s="64"/>
      <c r="AU188" s="123">
        <v>0.98173838142574388</v>
      </c>
      <c r="AV188" s="113">
        <f t="shared" si="177"/>
        <v>11428.045199936161</v>
      </c>
      <c r="AW188" s="113">
        <f t="shared" si="178"/>
        <v>11541.351073156429</v>
      </c>
      <c r="AX188" s="127">
        <v>11428045.199936161</v>
      </c>
      <c r="AY188" s="127">
        <v>11541351.073156429</v>
      </c>
      <c r="AZ188" s="130">
        <v>54152.143669843666</v>
      </c>
      <c r="BA188" s="61"/>
      <c r="BB188" s="63"/>
      <c r="BC188" s="63"/>
      <c r="BD188" s="63"/>
      <c r="BE188" s="66"/>
      <c r="BF188" s="113">
        <f t="shared" si="179"/>
        <v>0</v>
      </c>
      <c r="BG188" s="113">
        <f t="shared" si="180"/>
        <v>0</v>
      </c>
      <c r="BH188" s="116"/>
      <c r="BI188" s="116"/>
      <c r="BJ188" s="116"/>
      <c r="BK188" s="18">
        <f t="shared" si="150"/>
        <v>0.92980975633573237</v>
      </c>
    </row>
    <row r="189" spans="1:63" hidden="1" x14ac:dyDescent="0.25">
      <c r="A189" s="271"/>
      <c r="B189" s="269"/>
      <c r="C189" s="267"/>
      <c r="D189" s="94">
        <v>5</v>
      </c>
      <c r="E189" s="105">
        <v>1.0029701438557024</v>
      </c>
      <c r="F189" s="113">
        <f t="shared" si="169"/>
        <v>12101.31037902442</v>
      </c>
      <c r="G189" s="113">
        <f t="shared" si="170"/>
        <v>12223.912572538</v>
      </c>
      <c r="H189" s="128">
        <v>12101310.37902442</v>
      </c>
      <c r="I189" s="128">
        <v>12223912.572538</v>
      </c>
      <c r="J189" s="128">
        <v>55157.459060192101</v>
      </c>
      <c r="K189" s="153"/>
      <c r="L189" s="210"/>
      <c r="M189" s="210"/>
      <c r="N189" s="26"/>
      <c r="O189" s="26"/>
      <c r="P189" s="26"/>
      <c r="Q189" s="123">
        <v>1.0600038869313295</v>
      </c>
      <c r="R189" s="113">
        <f t="shared" si="171"/>
        <v>11311.982201370491</v>
      </c>
      <c r="S189" s="113">
        <f t="shared" si="172"/>
        <v>11433.17429327888</v>
      </c>
      <c r="T189" s="127">
        <v>11311982.201370491</v>
      </c>
      <c r="U189" s="127">
        <v>11433174.29327888</v>
      </c>
      <c r="V189" s="127">
        <v>54232.799692153931</v>
      </c>
      <c r="W189" s="61"/>
      <c r="X189" s="61"/>
      <c r="Y189" s="61"/>
      <c r="Z189" s="63"/>
      <c r="AA189" s="125">
        <v>87.650313105334604</v>
      </c>
      <c r="AB189" s="113">
        <f t="shared" si="173"/>
        <v>5890.9174862556365</v>
      </c>
      <c r="AC189" s="113">
        <f t="shared" si="174"/>
        <v>47700.946076619148</v>
      </c>
      <c r="AD189" s="128">
        <v>5890917.4862556364</v>
      </c>
      <c r="AE189" s="128">
        <v>47700946.076619148</v>
      </c>
      <c r="AF189" s="131">
        <v>46653.356388092041</v>
      </c>
      <c r="AG189" s="12"/>
      <c r="AH189" s="12"/>
      <c r="AI189" s="12"/>
      <c r="AJ189" s="12"/>
      <c r="AK189" s="123">
        <v>99.999999794787101</v>
      </c>
      <c r="AL189" s="113">
        <f t="shared" si="175"/>
        <v>3.5906880644157713E-4</v>
      </c>
      <c r="AM189" s="113">
        <f t="shared" si="176"/>
        <v>174973.79969718109</v>
      </c>
      <c r="AN189" s="127">
        <v>0.35906880644157713</v>
      </c>
      <c r="AO189" s="127">
        <v>174973799.69718111</v>
      </c>
      <c r="AP189" s="130">
        <v>54278.055808782578</v>
      </c>
      <c r="AQ189" s="61"/>
      <c r="AR189" s="61"/>
      <c r="AS189" s="61"/>
      <c r="AT189" s="63"/>
      <c r="AU189" s="125">
        <v>1.0716457565968944</v>
      </c>
      <c r="AV189" s="113">
        <f t="shared" si="177"/>
        <v>11992.09157712675</v>
      </c>
      <c r="AW189" s="113">
        <f t="shared" si="178"/>
        <v>12121.99643756474</v>
      </c>
      <c r="AX189" s="128">
        <v>11992091.577126751</v>
      </c>
      <c r="AY189" s="128">
        <v>12121996.43756474</v>
      </c>
      <c r="AZ189" s="131">
        <v>54601.807072401047</v>
      </c>
      <c r="BA189" s="62"/>
      <c r="BB189" s="64"/>
      <c r="BC189" s="64"/>
      <c r="BD189" s="64"/>
      <c r="BE189" s="123">
        <v>99.999999139518437</v>
      </c>
      <c r="BF189" s="113">
        <f t="shared" si="179"/>
        <v>6.1380819492944366E-4</v>
      </c>
      <c r="BG189" s="113">
        <f t="shared" si="180"/>
        <v>71333.103289094885</v>
      </c>
      <c r="BH189" s="127">
        <v>0.61380819492944361</v>
      </c>
      <c r="BI189" s="127">
        <v>71333103.28909488</v>
      </c>
      <c r="BJ189" s="130">
        <v>49659.972512483597</v>
      </c>
      <c r="BK189" s="18">
        <f t="shared" si="150"/>
        <v>1.0029701438557024</v>
      </c>
    </row>
    <row r="190" spans="1:63" x14ac:dyDescent="0.25">
      <c r="A190" s="271"/>
      <c r="B190" s="269"/>
      <c r="C190" s="268"/>
      <c r="D190" s="95" t="s">
        <v>23</v>
      </c>
      <c r="E190" s="106">
        <f t="shared" ref="E190" si="190">IFERROR(AVERAGE(E185:E189),"")</f>
        <v>1.0571635302493836</v>
      </c>
      <c r="F190" s="113">
        <f t="shared" si="169"/>
        <v>12203.201464411388</v>
      </c>
      <c r="G190" s="113">
        <f t="shared" si="170"/>
        <v>12333.763093920803</v>
      </c>
      <c r="H190" s="113">
        <f t="shared" ref="H190:BD190" si="191">IFERROR(AVERAGE(H185:H189),"")</f>
        <v>12203201.464411387</v>
      </c>
      <c r="I190" s="113">
        <f t="shared" si="191"/>
        <v>12333763.093920803</v>
      </c>
      <c r="J190" s="113">
        <f t="shared" si="191"/>
        <v>54654.551214122774</v>
      </c>
      <c r="K190" s="232" t="str">
        <f t="shared" si="191"/>
        <v/>
      </c>
      <c r="L190" s="162"/>
      <c r="M190" s="162"/>
      <c r="N190" s="213" t="str">
        <f t="shared" si="191"/>
        <v/>
      </c>
      <c r="O190" s="213" t="str">
        <f t="shared" si="191"/>
        <v/>
      </c>
      <c r="P190" s="213" t="str">
        <f t="shared" si="191"/>
        <v/>
      </c>
      <c r="Q190" s="106">
        <f t="shared" si="191"/>
        <v>1.0143606817496746</v>
      </c>
      <c r="R190" s="113">
        <f t="shared" si="171"/>
        <v>11528.048853287219</v>
      </c>
      <c r="S190" s="113">
        <f t="shared" si="172"/>
        <v>11646.241359175076</v>
      </c>
      <c r="T190" s="113">
        <f t="shared" si="191"/>
        <v>11528048.853287218</v>
      </c>
      <c r="U190" s="113">
        <f t="shared" si="191"/>
        <v>11646241.359175075</v>
      </c>
      <c r="V190" s="113">
        <f t="shared" si="191"/>
        <v>54288.46900115013</v>
      </c>
      <c r="W190" s="82" t="str">
        <f t="shared" si="191"/>
        <v/>
      </c>
      <c r="X190" s="82" t="str">
        <f t="shared" si="191"/>
        <v/>
      </c>
      <c r="Y190" s="82" t="str">
        <f t="shared" si="191"/>
        <v/>
      </c>
      <c r="Z190" s="82" t="str">
        <f t="shared" si="191"/>
        <v/>
      </c>
      <c r="AA190" s="106">
        <f t="shared" si="191"/>
        <v>90.678370676584407</v>
      </c>
      <c r="AB190" s="113">
        <f t="shared" si="173"/>
        <v>6401.1022060848745</v>
      </c>
      <c r="AC190" s="113">
        <f t="shared" si="174"/>
        <v>90067.407692939378</v>
      </c>
      <c r="AD190" s="113">
        <f t="shared" si="191"/>
        <v>6401102.2060848745</v>
      </c>
      <c r="AE190" s="113">
        <f t="shared" si="191"/>
        <v>90067407.692939371</v>
      </c>
      <c r="AF190" s="113">
        <f t="shared" si="191"/>
        <v>48530.86807346344</v>
      </c>
      <c r="AG190" s="82" t="str">
        <f t="shared" si="191"/>
        <v/>
      </c>
      <c r="AH190" s="82" t="str">
        <f t="shared" si="191"/>
        <v/>
      </c>
      <c r="AI190" s="82" t="str">
        <f t="shared" si="191"/>
        <v/>
      </c>
      <c r="AJ190" s="82" t="str">
        <f t="shared" si="191"/>
        <v/>
      </c>
      <c r="AK190" s="106">
        <f t="shared" si="191"/>
        <v>99.999999622043717</v>
      </c>
      <c r="AL190" s="113">
        <f t="shared" si="175"/>
        <v>4.223746536632051E-4</v>
      </c>
      <c r="AM190" s="113">
        <f t="shared" si="176"/>
        <v>146914.28980356728</v>
      </c>
      <c r="AN190" s="113">
        <f t="shared" si="191"/>
        <v>0.42237465366320509</v>
      </c>
      <c r="AO190" s="113">
        <f t="shared" si="191"/>
        <v>146914289.80356729</v>
      </c>
      <c r="AP190" s="113">
        <f t="shared" si="191"/>
        <v>53544.612715101241</v>
      </c>
      <c r="AQ190" s="82">
        <f t="shared" si="191"/>
        <v>14</v>
      </c>
      <c r="AR190" s="82" t="str">
        <f t="shared" si="191"/>
        <v/>
      </c>
      <c r="AS190" s="82" t="str">
        <f t="shared" si="191"/>
        <v/>
      </c>
      <c r="AT190" s="82" t="str">
        <f t="shared" si="191"/>
        <v/>
      </c>
      <c r="AU190" s="106">
        <f t="shared" si="191"/>
        <v>1.0139139397318129</v>
      </c>
      <c r="AV190" s="113">
        <f t="shared" si="177"/>
        <v>11857.562400021039</v>
      </c>
      <c r="AW190" s="113">
        <f t="shared" si="178"/>
        <v>11979.153576256471</v>
      </c>
      <c r="AX190" s="113">
        <f t="shared" si="191"/>
        <v>11857562.400021039</v>
      </c>
      <c r="AY190" s="113">
        <f t="shared" si="191"/>
        <v>11979153.576256471</v>
      </c>
      <c r="AZ190" s="113">
        <f t="shared" si="191"/>
        <v>54451.355984830858</v>
      </c>
      <c r="BA190" s="82">
        <f t="shared" si="191"/>
        <v>10</v>
      </c>
      <c r="BB190" s="82" t="str">
        <f t="shared" si="191"/>
        <v/>
      </c>
      <c r="BC190" s="82" t="str">
        <f t="shared" si="191"/>
        <v/>
      </c>
      <c r="BD190" s="82" t="str">
        <f t="shared" si="191"/>
        <v/>
      </c>
      <c r="BE190" s="106">
        <f t="shared" ref="BE190:BJ190" si="192">IFERROR(AVERAGE(BE185:BE189),"")</f>
        <v>99.999999406589538</v>
      </c>
      <c r="BF190" s="113">
        <f t="shared" si="179"/>
        <v>5.9144524301242888E-4</v>
      </c>
      <c r="BG190" s="113">
        <f t="shared" si="180"/>
        <v>111247.08897756059</v>
      </c>
      <c r="BH190" s="113">
        <f t="shared" si="192"/>
        <v>0.59144524301242885</v>
      </c>
      <c r="BI190" s="113">
        <f t="shared" si="192"/>
        <v>111247088.97756059</v>
      </c>
      <c r="BJ190" s="113">
        <f t="shared" si="192"/>
        <v>50665.566483656563</v>
      </c>
      <c r="BK190" s="18">
        <f t="shared" si="150"/>
        <v>1.0139139397318129</v>
      </c>
    </row>
    <row r="191" spans="1:63" hidden="1" x14ac:dyDescent="0.25">
      <c r="A191" s="271"/>
      <c r="B191" s="269"/>
      <c r="C191" s="269">
        <v>20</v>
      </c>
      <c r="D191" s="91">
        <v>1</v>
      </c>
      <c r="E191" s="105">
        <v>0.55673518206188988</v>
      </c>
      <c r="F191" s="113">
        <f t="shared" si="169"/>
        <v>21711.370914621497</v>
      </c>
      <c r="G191" s="113">
        <f t="shared" si="170"/>
        <v>21832.92247531387</v>
      </c>
      <c r="H191" s="127">
        <v>21711370.914621498</v>
      </c>
      <c r="I191" s="127">
        <v>21832922.475313868</v>
      </c>
      <c r="J191" s="127">
        <v>54487.313757181168</v>
      </c>
      <c r="K191" s="153"/>
      <c r="L191" s="210"/>
      <c r="M191" s="210"/>
      <c r="N191" s="26"/>
      <c r="O191" s="26"/>
      <c r="P191" s="26"/>
      <c r="Q191" s="125">
        <v>0.50466351759672434</v>
      </c>
      <c r="R191" s="113">
        <f t="shared" si="171"/>
        <v>21344.571820995789</v>
      </c>
      <c r="S191" s="113">
        <f t="shared" si="172"/>
        <v>21452.836460099599</v>
      </c>
      <c r="T191" s="128">
        <v>21344571.820995789</v>
      </c>
      <c r="U191" s="128">
        <v>21452836.4600996</v>
      </c>
      <c r="V191" s="128">
        <v>55725.519015550613</v>
      </c>
      <c r="W191" s="8"/>
      <c r="X191" s="8"/>
      <c r="Y191" s="8"/>
      <c r="Z191" s="8"/>
      <c r="AA191" s="123">
        <v>88.319284036825891</v>
      </c>
      <c r="AB191" s="113">
        <f t="shared" si="173"/>
        <v>6004.8698041202078</v>
      </c>
      <c r="AC191" s="113">
        <f t="shared" si="174"/>
        <v>51408.405298543403</v>
      </c>
      <c r="AD191" s="127">
        <v>6004869.8041202081</v>
      </c>
      <c r="AE191" s="127">
        <v>51408405.298543401</v>
      </c>
      <c r="AF191" s="130">
        <v>52625.891400575638</v>
      </c>
      <c r="AG191" s="12"/>
      <c r="AH191" s="12"/>
      <c r="AI191" s="12"/>
      <c r="AJ191" s="12"/>
      <c r="AK191" s="234"/>
      <c r="AL191" s="113">
        <f t="shared" si="175"/>
        <v>0</v>
      </c>
      <c r="AM191" s="113">
        <f t="shared" si="176"/>
        <v>0</v>
      </c>
      <c r="AN191" s="216"/>
      <c r="AO191" s="216"/>
      <c r="AP191" s="216"/>
      <c r="AQ191" s="61"/>
      <c r="AR191" s="61"/>
      <c r="AS191" s="61"/>
      <c r="AT191" s="63"/>
      <c r="AU191" s="123">
        <v>0.6527744038189004</v>
      </c>
      <c r="AV191" s="113">
        <f t="shared" si="177"/>
        <v>23042.914078238042</v>
      </c>
      <c r="AW191" s="113">
        <f t="shared" si="178"/>
        <v>23194.32066668987</v>
      </c>
      <c r="AX191" s="127">
        <v>23042914.07823804</v>
      </c>
      <c r="AY191" s="127">
        <v>23194320.666689869</v>
      </c>
      <c r="AZ191" s="130">
        <v>54087.0953104496</v>
      </c>
      <c r="BA191" s="62"/>
      <c r="BB191" s="64"/>
      <c r="BC191" s="64"/>
      <c r="BD191" s="64"/>
      <c r="BE191" s="67"/>
      <c r="BF191" s="113">
        <f t="shared" si="179"/>
        <v>0</v>
      </c>
      <c r="BG191" s="113">
        <f t="shared" si="180"/>
        <v>0</v>
      </c>
      <c r="BH191" s="115"/>
      <c r="BI191" s="115"/>
      <c r="BJ191" s="115"/>
      <c r="BK191" s="18">
        <f t="shared" si="150"/>
        <v>0.50466351759672434</v>
      </c>
    </row>
    <row r="192" spans="1:63" hidden="1" x14ac:dyDescent="0.25">
      <c r="A192" s="271"/>
      <c r="B192" s="269"/>
      <c r="C192" s="269"/>
      <c r="D192" s="91">
        <v>2</v>
      </c>
      <c r="E192" s="105">
        <v>0.5561434212108527</v>
      </c>
      <c r="F192" s="113">
        <f t="shared" si="169"/>
        <v>23201.745397213119</v>
      </c>
      <c r="G192" s="113">
        <f t="shared" si="170"/>
        <v>23331.50201071539</v>
      </c>
      <c r="H192" s="128">
        <v>23201745.39721312</v>
      </c>
      <c r="I192" s="128">
        <v>23331502.010715391</v>
      </c>
      <c r="J192" s="128">
        <v>55209.424304485321</v>
      </c>
      <c r="K192" s="153"/>
      <c r="L192" s="210"/>
      <c r="M192" s="210"/>
      <c r="N192" s="26"/>
      <c r="O192" s="26"/>
      <c r="P192" s="26"/>
      <c r="Q192" s="125">
        <v>0.65241422441707031</v>
      </c>
      <c r="R192" s="113">
        <f t="shared" si="171"/>
        <v>23302.42030574978</v>
      </c>
      <c r="S192" s="113">
        <f t="shared" si="172"/>
        <v>23455.446978236399</v>
      </c>
      <c r="T192" s="128">
        <v>23302420.305749781</v>
      </c>
      <c r="U192" s="128">
        <v>23455446.9782364</v>
      </c>
      <c r="V192" s="131">
        <v>53946.785754203796</v>
      </c>
      <c r="W192" s="61"/>
      <c r="X192" s="61"/>
      <c r="Y192" s="61"/>
      <c r="Z192" s="63"/>
      <c r="AA192" s="125">
        <v>85.624146158084343</v>
      </c>
      <c r="AB192" s="113">
        <f t="shared" si="173"/>
        <v>5996.0326314996046</v>
      </c>
      <c r="AC192" s="113">
        <f t="shared" si="174"/>
        <v>41709.053927753368</v>
      </c>
      <c r="AD192" s="128">
        <v>5996032.6314996043</v>
      </c>
      <c r="AE192" s="128">
        <v>41709053.927753367</v>
      </c>
      <c r="AF192" s="131">
        <v>47578.292648553848</v>
      </c>
      <c r="AG192" s="12"/>
      <c r="AH192" s="12"/>
      <c r="AI192" s="12"/>
      <c r="AJ192" s="12"/>
      <c r="AK192" s="234"/>
      <c r="AL192" s="113">
        <f t="shared" si="175"/>
        <v>0</v>
      </c>
      <c r="AM192" s="113">
        <f t="shared" si="176"/>
        <v>0</v>
      </c>
      <c r="AN192" s="216"/>
      <c r="AO192" s="216"/>
      <c r="AP192" s="216"/>
      <c r="AQ192" s="62"/>
      <c r="AR192" s="62"/>
      <c r="AS192" s="62"/>
      <c r="AT192" s="64"/>
      <c r="AU192" s="125">
        <v>0.58323156374227381</v>
      </c>
      <c r="AV192" s="113">
        <f t="shared" si="177"/>
        <v>22046.273274702638</v>
      </c>
      <c r="AW192" s="113">
        <f t="shared" si="178"/>
        <v>22175.608422474401</v>
      </c>
      <c r="AX192" s="128">
        <v>22046273.274702638</v>
      </c>
      <c r="AY192" s="128">
        <v>22175608.422474399</v>
      </c>
      <c r="AZ192" s="131">
        <v>54050.051632642753</v>
      </c>
      <c r="BA192" s="61"/>
      <c r="BB192" s="63"/>
      <c r="BC192" s="63"/>
      <c r="BD192" s="63"/>
      <c r="BE192" s="66"/>
      <c r="BF192" s="113">
        <f t="shared" si="179"/>
        <v>0</v>
      </c>
      <c r="BG192" s="113">
        <f t="shared" si="180"/>
        <v>0</v>
      </c>
      <c r="BH192" s="116"/>
      <c r="BI192" s="116"/>
      <c r="BJ192" s="116"/>
      <c r="BK192" s="18">
        <f t="shared" si="150"/>
        <v>0.5561434212108527</v>
      </c>
    </row>
    <row r="193" spans="1:63" hidden="1" x14ac:dyDescent="0.25">
      <c r="A193" s="271"/>
      <c r="B193" s="269"/>
      <c r="C193" s="269"/>
      <c r="D193" s="91">
        <v>3</v>
      </c>
      <c r="E193" s="105">
        <v>0.62626269479037389</v>
      </c>
      <c r="F193" s="113">
        <f t="shared" si="169"/>
        <v>22075.57161426339</v>
      </c>
      <c r="G193" s="113">
        <f t="shared" si="170"/>
        <v>22214.693955267077</v>
      </c>
      <c r="H193" s="127">
        <v>22075571.614263389</v>
      </c>
      <c r="I193" s="127">
        <v>22214693.955267079</v>
      </c>
      <c r="J193" s="127">
        <v>54088.638448238373</v>
      </c>
      <c r="K193" s="153"/>
      <c r="L193" s="210"/>
      <c r="M193" s="210"/>
      <c r="N193" s="26"/>
      <c r="O193" s="26"/>
      <c r="P193" s="26"/>
      <c r="Q193" s="123">
        <v>0.61604345040918751</v>
      </c>
      <c r="R193" s="113">
        <f t="shared" si="171"/>
        <v>23576.759978144648</v>
      </c>
      <c r="S193" s="113">
        <f t="shared" si="172"/>
        <v>23722.903370606167</v>
      </c>
      <c r="T193" s="127">
        <v>23576759.978144649</v>
      </c>
      <c r="U193" s="127">
        <v>23722903.370606169</v>
      </c>
      <c r="V193" s="127">
        <v>54379.000066757202</v>
      </c>
      <c r="W193" s="62"/>
      <c r="X193" s="62"/>
      <c r="Y193" s="62"/>
      <c r="Z193" s="64"/>
      <c r="AA193" s="123">
        <v>86.069844234602684</v>
      </c>
      <c r="AB193" s="113">
        <f t="shared" si="173"/>
        <v>16445.625814145871</v>
      </c>
      <c r="AC193" s="113">
        <f t="shared" si="174"/>
        <v>118057.7309479698</v>
      </c>
      <c r="AD193" s="127">
        <v>16445625.814145871</v>
      </c>
      <c r="AE193" s="127">
        <v>118057730.94796979</v>
      </c>
      <c r="AF193" s="130">
        <v>54490.891364097602</v>
      </c>
      <c r="AG193" s="12"/>
      <c r="AH193" s="12"/>
      <c r="AI193" s="12"/>
      <c r="AJ193" s="12"/>
      <c r="AK193" s="234"/>
      <c r="AL193" s="113">
        <f t="shared" si="175"/>
        <v>0</v>
      </c>
      <c r="AM193" s="113">
        <f t="shared" si="176"/>
        <v>0</v>
      </c>
      <c r="AN193" s="216"/>
      <c r="AO193" s="216"/>
      <c r="AP193" s="216"/>
      <c r="AQ193" s="61"/>
      <c r="AR193" s="61"/>
      <c r="AS193" s="61"/>
      <c r="AT193" s="63"/>
      <c r="AU193" s="123">
        <v>0.62672984326351433</v>
      </c>
      <c r="AV193" s="113">
        <f t="shared" si="177"/>
        <v>23176.931515370528</v>
      </c>
      <c r="AW193" s="113">
        <f t="shared" si="178"/>
        <v>23323.104370838068</v>
      </c>
      <c r="AX193" s="127">
        <v>23176931.515370529</v>
      </c>
      <c r="AY193" s="127">
        <v>23323104.370838068</v>
      </c>
      <c r="AZ193" s="130">
        <v>54046.137203454971</v>
      </c>
      <c r="BA193" s="62"/>
      <c r="BB193" s="64"/>
      <c r="BC193" s="64"/>
      <c r="BD193" s="64"/>
      <c r="BE193" s="67"/>
      <c r="BF193" s="113">
        <f t="shared" si="179"/>
        <v>0</v>
      </c>
      <c r="BG193" s="113">
        <f t="shared" si="180"/>
        <v>0</v>
      </c>
      <c r="BH193" s="115"/>
      <c r="BI193" s="115"/>
      <c r="BJ193" s="115"/>
      <c r="BK193" s="18">
        <f t="shared" si="150"/>
        <v>0.61604345040918751</v>
      </c>
    </row>
    <row r="194" spans="1:63" hidden="1" x14ac:dyDescent="0.25">
      <c r="A194" s="271"/>
      <c r="B194" s="269"/>
      <c r="C194" s="269"/>
      <c r="D194" s="91">
        <v>4</v>
      </c>
      <c r="E194" s="105">
        <v>0.48534285126651683</v>
      </c>
      <c r="F194" s="113">
        <f t="shared" si="169"/>
        <v>21015.355832476518</v>
      </c>
      <c r="G194" s="113">
        <f t="shared" si="170"/>
        <v>21117.849806855291</v>
      </c>
      <c r="H194" s="128">
        <v>21015355.832476519</v>
      </c>
      <c r="I194" s="128">
        <v>21117849.806855291</v>
      </c>
      <c r="J194" s="128">
        <v>54717.502700567238</v>
      </c>
      <c r="K194" s="153"/>
      <c r="L194" s="210"/>
      <c r="M194" s="210"/>
      <c r="N194" s="26"/>
      <c r="O194" s="26"/>
      <c r="P194" s="26"/>
      <c r="Q194" s="123">
        <v>0.55000977863189116</v>
      </c>
      <c r="R194" s="113">
        <f t="shared" si="171"/>
        <v>22151.310562275332</v>
      </c>
      <c r="S194" s="113">
        <f t="shared" si="172"/>
        <v>22273.818743438987</v>
      </c>
      <c r="T194" s="127">
        <v>22151310.562275331</v>
      </c>
      <c r="U194" s="127">
        <v>22273818.743438989</v>
      </c>
      <c r="V194" s="130">
        <v>54428.386816263199</v>
      </c>
      <c r="W194" s="61"/>
      <c r="X194" s="61"/>
      <c r="Y194" s="61"/>
      <c r="Z194" s="63"/>
      <c r="AA194" s="132">
        <v>84.098813821320263</v>
      </c>
      <c r="AB194" s="113">
        <f t="shared" si="173"/>
        <v>13181.5709302495</v>
      </c>
      <c r="AC194" s="113">
        <f t="shared" si="174"/>
        <v>82896.777524203251</v>
      </c>
      <c r="AD194" s="129">
        <v>13181570.930249499</v>
      </c>
      <c r="AE194" s="129">
        <v>82896777.524203256</v>
      </c>
      <c r="AF194" s="129">
        <v>39354.348438262939</v>
      </c>
      <c r="AG194" s="12"/>
      <c r="AH194" s="12"/>
      <c r="AI194" s="12"/>
      <c r="AJ194" s="12"/>
      <c r="AK194" s="125">
        <v>99.999999860203303</v>
      </c>
      <c r="AL194" s="113">
        <f t="shared" si="175"/>
        <v>4.9741201334576864E-4</v>
      </c>
      <c r="AM194" s="113">
        <f t="shared" si="176"/>
        <v>355810.9999022453</v>
      </c>
      <c r="AN194" s="128">
        <v>0.49741201334576868</v>
      </c>
      <c r="AO194" s="128">
        <v>355810999.90224528</v>
      </c>
      <c r="AP194" s="131">
        <v>54353.260066509247</v>
      </c>
      <c r="AQ194" s="61"/>
      <c r="AR194" s="61"/>
      <c r="AS194" s="61"/>
      <c r="AT194" s="63"/>
      <c r="AU194" s="125">
        <v>0.51146099452356097</v>
      </c>
      <c r="AV194" s="113">
        <f t="shared" si="177"/>
        <v>21455.507211341359</v>
      </c>
      <c r="AW194" s="113">
        <f t="shared" si="178"/>
        <v>21565.80790693923</v>
      </c>
      <c r="AX194" s="128">
        <v>21455507.211341359</v>
      </c>
      <c r="AY194" s="128">
        <v>21565807.906939231</v>
      </c>
      <c r="AZ194" s="131">
        <v>54361.464686393738</v>
      </c>
      <c r="BA194" s="61"/>
      <c r="BB194" s="63"/>
      <c r="BC194" s="63"/>
      <c r="BD194" s="63"/>
      <c r="BE194" s="66"/>
      <c r="BF194" s="113">
        <f t="shared" si="179"/>
        <v>0</v>
      </c>
      <c r="BG194" s="113">
        <f t="shared" si="180"/>
        <v>0</v>
      </c>
      <c r="BH194" s="116"/>
      <c r="BI194" s="116"/>
      <c r="BJ194" s="116"/>
      <c r="BK194" s="18">
        <f t="shared" si="150"/>
        <v>0.48534285126651683</v>
      </c>
    </row>
    <row r="195" spans="1:63" hidden="1" x14ac:dyDescent="0.25">
      <c r="A195" s="271"/>
      <c r="B195" s="269"/>
      <c r="C195" s="269"/>
      <c r="D195" s="91">
        <v>5</v>
      </c>
      <c r="E195" s="105">
        <v>0.55404840054080651</v>
      </c>
      <c r="F195" s="113">
        <f t="shared" si="169"/>
        <v>23676.028160042992</v>
      </c>
      <c r="G195" s="113">
        <f t="shared" si="170"/>
        <v>23807.935646695289</v>
      </c>
      <c r="H195" s="127">
        <v>23676028.16004299</v>
      </c>
      <c r="I195" s="127">
        <v>23807935.64669529</v>
      </c>
      <c r="J195" s="127">
        <v>54679.583843946457</v>
      </c>
      <c r="K195" s="153"/>
      <c r="L195" s="210"/>
      <c r="M195" s="210"/>
      <c r="N195" s="26"/>
      <c r="O195" s="26"/>
      <c r="P195" s="26"/>
      <c r="Q195" s="125">
        <v>0.71248244125042448</v>
      </c>
      <c r="R195" s="113">
        <f t="shared" si="171"/>
        <v>23394.78539303079</v>
      </c>
      <c r="S195" s="113">
        <f t="shared" si="172"/>
        <v>23562.665245596279</v>
      </c>
      <c r="T195" s="128">
        <v>23394785.393030789</v>
      </c>
      <c r="U195" s="128">
        <v>23562665.245596278</v>
      </c>
      <c r="V195" s="131">
        <v>54790.626067399979</v>
      </c>
      <c r="W195" s="62"/>
      <c r="X195" s="62"/>
      <c r="Y195" s="62"/>
      <c r="Z195" s="64"/>
      <c r="AA195" s="125">
        <v>88.923173197095835</v>
      </c>
      <c r="AB195" s="113">
        <f t="shared" si="173"/>
        <v>5185.4266055679109</v>
      </c>
      <c r="AC195" s="113">
        <f t="shared" si="174"/>
        <v>46813.285951247075</v>
      </c>
      <c r="AD195" s="128">
        <v>5185426.6055679107</v>
      </c>
      <c r="AE195" s="128">
        <v>46813285.951247074</v>
      </c>
      <c r="AF195" s="131">
        <v>54142.438044548027</v>
      </c>
      <c r="AG195" s="12"/>
      <c r="AH195" s="12"/>
      <c r="AI195" s="12"/>
      <c r="AJ195" s="12"/>
      <c r="AK195" s="234"/>
      <c r="AL195" s="113">
        <f t="shared" si="175"/>
        <v>0</v>
      </c>
      <c r="AM195" s="113">
        <f t="shared" si="176"/>
        <v>0</v>
      </c>
      <c r="AN195" s="216"/>
      <c r="AO195" s="216"/>
      <c r="AP195" s="216"/>
      <c r="AQ195" s="62"/>
      <c r="AR195" s="62"/>
      <c r="AS195" s="62"/>
      <c r="AT195" s="64"/>
      <c r="AU195" s="123">
        <v>0.67958631248413981</v>
      </c>
      <c r="AV195" s="113">
        <f t="shared" si="177"/>
        <v>24779.556724885009</v>
      </c>
      <c r="AW195" s="113">
        <f t="shared" si="178"/>
        <v>24949.107444162499</v>
      </c>
      <c r="AX195" s="127">
        <v>24779556.724885009</v>
      </c>
      <c r="AY195" s="127">
        <v>24949107.444162499</v>
      </c>
      <c r="AZ195" s="130">
        <v>54514.904371976852</v>
      </c>
      <c r="BA195" s="62"/>
      <c r="BB195" s="64"/>
      <c r="BC195" s="64"/>
      <c r="BD195" s="64"/>
      <c r="BE195" s="67"/>
      <c r="BF195" s="113">
        <f t="shared" si="179"/>
        <v>0</v>
      </c>
      <c r="BG195" s="113">
        <f t="shared" si="180"/>
        <v>0</v>
      </c>
      <c r="BH195" s="115"/>
      <c r="BI195" s="115"/>
      <c r="BJ195" s="115"/>
      <c r="BK195" s="18">
        <f t="shared" si="150"/>
        <v>0.55404840054080651</v>
      </c>
    </row>
    <row r="196" spans="1:63" x14ac:dyDescent="0.25">
      <c r="A196" s="272"/>
      <c r="B196" s="269"/>
      <c r="C196" s="269"/>
      <c r="D196" s="95" t="s">
        <v>23</v>
      </c>
      <c r="E196" s="106">
        <f t="shared" ref="E196" si="193">IFERROR(AVERAGE(E191:E195),"")</f>
        <v>0.55570650997408799</v>
      </c>
      <c r="F196" s="113">
        <f t="shared" si="169"/>
        <v>22336.014383723501</v>
      </c>
      <c r="G196" s="113">
        <f t="shared" si="170"/>
        <v>22460.980778969384</v>
      </c>
      <c r="H196" s="113">
        <f t="shared" ref="H196:BD196" si="194">IFERROR(AVERAGE(H191:H195),"")</f>
        <v>22336014.383723501</v>
      </c>
      <c r="I196" s="113">
        <f t="shared" si="194"/>
        <v>22460980.778969385</v>
      </c>
      <c r="J196" s="113">
        <f t="shared" si="194"/>
        <v>54636.49261088371</v>
      </c>
      <c r="K196" s="232" t="str">
        <f t="shared" si="194"/>
        <v/>
      </c>
      <c r="L196" s="162"/>
      <c r="M196" s="162"/>
      <c r="N196" s="213" t="str">
        <f t="shared" si="194"/>
        <v/>
      </c>
      <c r="O196" s="213" t="str">
        <f t="shared" si="194"/>
        <v/>
      </c>
      <c r="P196" s="213" t="str">
        <f t="shared" si="194"/>
        <v/>
      </c>
      <c r="Q196" s="106">
        <f t="shared" si="194"/>
        <v>0.6071226824610596</v>
      </c>
      <c r="R196" s="113">
        <f t="shared" si="171"/>
        <v>22753.969612039269</v>
      </c>
      <c r="S196" s="113">
        <f t="shared" si="172"/>
        <v>22893.534159595485</v>
      </c>
      <c r="T196" s="113">
        <f t="shared" si="194"/>
        <v>22753969.612039268</v>
      </c>
      <c r="U196" s="113">
        <f t="shared" si="194"/>
        <v>22893534.159595486</v>
      </c>
      <c r="V196" s="113">
        <f t="shared" si="194"/>
        <v>54654.063544034958</v>
      </c>
      <c r="W196" s="82" t="str">
        <f t="shared" si="194"/>
        <v/>
      </c>
      <c r="X196" s="82" t="str">
        <f t="shared" si="194"/>
        <v/>
      </c>
      <c r="Y196" s="82" t="str">
        <f t="shared" si="194"/>
        <v/>
      </c>
      <c r="Z196" s="82" t="str">
        <f t="shared" si="194"/>
        <v/>
      </c>
      <c r="AA196" s="106">
        <f t="shared" si="194"/>
        <v>86.607052289585809</v>
      </c>
      <c r="AB196" s="113">
        <f t="shared" si="173"/>
        <v>9362.7051571166176</v>
      </c>
      <c r="AC196" s="113">
        <f t="shared" si="174"/>
        <v>68177.050729943381</v>
      </c>
      <c r="AD196" s="113">
        <f t="shared" si="194"/>
        <v>9362705.157116618</v>
      </c>
      <c r="AE196" s="113">
        <f t="shared" si="194"/>
        <v>68177050.72994338</v>
      </c>
      <c r="AF196" s="113">
        <f t="shared" si="194"/>
        <v>49638.372379207613</v>
      </c>
      <c r="AG196" s="82" t="str">
        <f t="shared" si="194"/>
        <v/>
      </c>
      <c r="AH196" s="82" t="str">
        <f t="shared" si="194"/>
        <v/>
      </c>
      <c r="AI196" s="82" t="str">
        <f t="shared" si="194"/>
        <v/>
      </c>
      <c r="AJ196" s="82" t="str">
        <f t="shared" si="194"/>
        <v/>
      </c>
      <c r="AK196" s="106">
        <f t="shared" si="194"/>
        <v>99.999999860203303</v>
      </c>
      <c r="AL196" s="113">
        <f t="shared" si="175"/>
        <v>4.9741201334576864E-4</v>
      </c>
      <c r="AM196" s="113">
        <f t="shared" si="176"/>
        <v>355810.9999022453</v>
      </c>
      <c r="AN196" s="113">
        <f t="shared" si="194"/>
        <v>0.49741201334576868</v>
      </c>
      <c r="AO196" s="113">
        <f t="shared" si="194"/>
        <v>355810999.90224528</v>
      </c>
      <c r="AP196" s="113">
        <f t="shared" si="194"/>
        <v>54353.260066509247</v>
      </c>
      <c r="AQ196" s="82" t="str">
        <f t="shared" si="194"/>
        <v/>
      </c>
      <c r="AR196" s="82" t="str">
        <f t="shared" si="194"/>
        <v/>
      </c>
      <c r="AS196" s="82" t="str">
        <f t="shared" si="194"/>
        <v/>
      </c>
      <c r="AT196" s="82" t="str">
        <f t="shared" si="194"/>
        <v/>
      </c>
      <c r="AU196" s="106">
        <f t="shared" si="194"/>
        <v>0.61075662356647786</v>
      </c>
      <c r="AV196" s="113">
        <f t="shared" si="177"/>
        <v>22900.23656090752</v>
      </c>
      <c r="AW196" s="113">
        <f t="shared" si="178"/>
        <v>23041.589762220814</v>
      </c>
      <c r="AX196" s="113">
        <f t="shared" si="194"/>
        <v>22900236.56090752</v>
      </c>
      <c r="AY196" s="113">
        <f t="shared" si="194"/>
        <v>23041589.762220815</v>
      </c>
      <c r="AZ196" s="113">
        <f t="shared" si="194"/>
        <v>54211.930640983584</v>
      </c>
      <c r="BA196" s="82" t="str">
        <f t="shared" si="194"/>
        <v/>
      </c>
      <c r="BB196" s="82" t="str">
        <f t="shared" si="194"/>
        <v/>
      </c>
      <c r="BC196" s="82" t="str">
        <f t="shared" si="194"/>
        <v/>
      </c>
      <c r="BD196" s="82" t="str">
        <f t="shared" si="194"/>
        <v/>
      </c>
      <c r="BE196" s="106" t="str">
        <f t="shared" ref="BE196:BJ196" si="195">IFERROR(AVERAGE(BE191:BE195),"")</f>
        <v/>
      </c>
      <c r="BF196" s="113" t="str">
        <f t="shared" si="179"/>
        <v/>
      </c>
      <c r="BG196" s="113" t="str">
        <f t="shared" si="180"/>
        <v/>
      </c>
      <c r="BH196" s="113" t="str">
        <f t="shared" si="195"/>
        <v/>
      </c>
      <c r="BI196" s="113" t="str">
        <f t="shared" si="195"/>
        <v/>
      </c>
      <c r="BJ196" s="113" t="str">
        <f t="shared" si="195"/>
        <v/>
      </c>
      <c r="BK196" s="18">
        <f t="shared" ref="BK196:BK259" si="196">MIN(E196,K196,Q196,W196,AA196,AG196,AK196,AQ196,AU196,BA196)</f>
        <v>0.55570650997408799</v>
      </c>
    </row>
    <row r="197" spans="1:63" s="168" customFormat="1" x14ac:dyDescent="0.25">
      <c r="A197" s="241" t="s">
        <v>19</v>
      </c>
      <c r="B197" s="242"/>
      <c r="C197" s="242"/>
      <c r="D197" s="243"/>
      <c r="E197" s="107">
        <f t="shared" ref="E197:G197" si="197">AVERAGE(E106,E112,E118,E124,E130,E136,E142,E148,E154,E160,E166,E172,E178,E184,E190,E196)</f>
        <v>1.24641456586211</v>
      </c>
      <c r="F197" s="114">
        <f t="shared" si="197"/>
        <v>10874.109949801252</v>
      </c>
      <c r="G197" s="114">
        <f t="shared" si="197"/>
        <v>10987.525243512468</v>
      </c>
      <c r="H197" s="114">
        <f t="shared" ref="H197" si="198">AVERAGE(H106,H112,H118,H124,H130,H136,H142,H148,H154,H160,H166,H172,H178,H184,H190,H196)</f>
        <v>10874109.949801251</v>
      </c>
      <c r="I197" s="114">
        <f t="shared" ref="I197" si="199">AVERAGE(I106,I112,I118,I124,I130,I136,I142,I148,I154,I160,I166,I172,I178,I184,I190,I196)</f>
        <v>10987525.243512468</v>
      </c>
      <c r="J197" s="114">
        <f t="shared" ref="J197" si="200">AVERAGE(J106,J112,J118,J124,J130,J136,J142,J148,J154,J160,J166,J172,J178,J184,J190,J196)</f>
        <v>48943.62787553668</v>
      </c>
      <c r="K197" s="107">
        <f t="shared" ref="K197" si="201">AVERAGE(K106,K112,K118,K124,K130,K136,K142,K148,K154,K160,K166,K172,K178,K184,K190,K196)</f>
        <v>23.786964130034555</v>
      </c>
      <c r="L197" s="65"/>
      <c r="M197" s="65"/>
      <c r="N197" s="114">
        <f t="shared" ref="N197" si="202">AVERAGE(N106,N112,N118,N124,N130,N136,N142,N148,N154,N160,N166,N172,N178,N184,N190,N196)</f>
        <v>144191.4510250017</v>
      </c>
      <c r="O197" s="114">
        <f t="shared" ref="O197" si="203">AVERAGE(O106,O112,O118,O124,O130,O136,O142,O148,O154,O160,O166,O172,O178,O184,O190,O196)</f>
        <v>189195.25954985039</v>
      </c>
      <c r="P197" s="114">
        <f t="shared" ref="P197" si="204">AVERAGE(P106,P112,P118,P124,P130,P136,P142,P148,P154,P160,P166,P172,P178,P184,P190,P196)</f>
        <v>79855.235198259354</v>
      </c>
      <c r="Q197" s="107">
        <f t="shared" ref="Q197:S197" si="205">AVERAGE(Q106,Q112,Q118,Q124,Q130,Q136,Q142,Q148,Q154,Q160,Q166,Q172,Q178,Q184,Q190,Q196)</f>
        <v>1.3586878537235703</v>
      </c>
      <c r="R197" s="114">
        <f t="shared" si="205"/>
        <v>10606.667839502297</v>
      </c>
      <c r="S197" s="114">
        <f t="shared" si="205"/>
        <v>10717.310050302651</v>
      </c>
      <c r="T197" s="114">
        <f t="shared" ref="T197" si="206">AVERAGE(T106,T112,T118,T124,T130,T136,T142,T148,T154,T160,T166,T172,T178,T184,T190,T196)</f>
        <v>10606667.839502299</v>
      </c>
      <c r="U197" s="114">
        <f t="shared" ref="U197" si="207">AVERAGE(U106,U112,U118,U124,U130,U136,U142,U148,U154,U160,U166,U172,U178,U184,U190,U196)</f>
        <v>10717310.050302655</v>
      </c>
      <c r="V197" s="114">
        <f t="shared" ref="V197" si="208">AVERAGE(V106,V112,V118,V124,V130,V136,V142,V148,V154,V160,V166,V172,V178,V184,V190,V196)</f>
        <v>46854.847864857315</v>
      </c>
      <c r="W197" s="65" t="str">
        <f t="shared" ref="W197:AT197" si="209">IFERROR(AVERAGE(W101:W196),"")</f>
        <v/>
      </c>
      <c r="X197" s="65" t="str">
        <f t="shared" si="209"/>
        <v/>
      </c>
      <c r="Y197" s="65" t="str">
        <f t="shared" si="209"/>
        <v/>
      </c>
      <c r="Z197" s="65" t="str">
        <f t="shared" si="209"/>
        <v/>
      </c>
      <c r="AA197" s="107">
        <f t="shared" ref="AA197:AC197" si="210">AVERAGE(AA106,AA112,AA118,AA124,AA130,AA136,AA142,AA148,AA154,AA160,AA166,AA172,AA178,AA184,AA190,AA196)</f>
        <v>64.546221796655303</v>
      </c>
      <c r="AB197" s="114">
        <f t="shared" si="210"/>
        <v>6394.6512605631924</v>
      </c>
      <c r="AC197" s="114">
        <f t="shared" si="210"/>
        <v>35311.62813204361</v>
      </c>
      <c r="AD197" s="114">
        <f t="shared" ref="AD197" si="211">AVERAGE(AD106,AD112,AD118,AD124,AD130,AD136,AD142,AD148,AD154,AD160,AD166,AD172,AD178,AD184,AD190,AD196)</f>
        <v>6394651.260563192</v>
      </c>
      <c r="AE197" s="114">
        <f t="shared" ref="AE197" si="212">AVERAGE(AE106,AE112,AE118,AE124,AE130,AE136,AE142,AE148,AE154,AE160,AE166,AE172,AE178,AE184,AE190,AE196)</f>
        <v>35311628.132043615</v>
      </c>
      <c r="AF197" s="114">
        <f t="shared" ref="AF197" si="213">AVERAGE(AF106,AF112,AF118,AF124,AF130,AF136,AF142,AF148,AF154,AF160,AF166,AF172,AF178,AF184,AF190,AF196)</f>
        <v>46303.389996683603</v>
      </c>
      <c r="AG197" s="65" t="str">
        <f t="shared" si="209"/>
        <v/>
      </c>
      <c r="AH197" s="65" t="str">
        <f t="shared" si="209"/>
        <v/>
      </c>
      <c r="AI197" s="65" t="str">
        <f t="shared" si="209"/>
        <v/>
      </c>
      <c r="AJ197" s="65" t="str">
        <f t="shared" si="209"/>
        <v/>
      </c>
      <c r="AK197" s="107">
        <f t="shared" ref="AK197:AM197" si="214">AVERAGE(AK106,AK112,AK118,AK124,AK130,AK136,AK142,AK148,AK154,AK160,AK166,AK172,AK178,AK184,AK190,AK196)</f>
        <v>83.91855041125811</v>
      </c>
      <c r="AL197" s="114">
        <f t="shared" si="214"/>
        <v>465.97457716601053</v>
      </c>
      <c r="AM197" s="114">
        <f t="shared" si="214"/>
        <v>79308.381928139002</v>
      </c>
      <c r="AN197" s="114">
        <f t="shared" ref="AN197" si="215">AVERAGE(AN106,AN112,AN118,AN124,AN130,AN136,AN142,AN148,AN154,AN160,AN166,AN172,AN178,AN184,AN190,AN196)</f>
        <v>465974.57716601063</v>
      </c>
      <c r="AO197" s="114">
        <f t="shared" ref="AO197" si="216">AVERAGE(AO106,AO112,AO118,AO124,AO130,AO136,AO142,AO148,AO154,AO160,AO166,AO172,AO178,AO184,AO190,AO196)</f>
        <v>79308381.928139001</v>
      </c>
      <c r="AP197" s="114">
        <f t="shared" ref="AP197" si="217">AVERAGE(AP106,AP112,AP118,AP124,AP130,AP136,AP142,AP148,AP154,AP160,AP166,AP172,AP178,AP184,AP190,AP196)</f>
        <v>50047.314198190252</v>
      </c>
      <c r="AQ197" s="65">
        <f t="shared" si="209"/>
        <v>14</v>
      </c>
      <c r="AR197" s="65" t="str">
        <f t="shared" si="209"/>
        <v/>
      </c>
      <c r="AS197" s="65" t="str">
        <f t="shared" si="209"/>
        <v/>
      </c>
      <c r="AT197" s="65" t="str">
        <f t="shared" si="209"/>
        <v/>
      </c>
      <c r="AU197" s="107">
        <f t="shared" ref="AU197:AW197" si="218">AVERAGE(AU106,AU112,AU118,AU124,AU130,AU136,AU142,AU148,AU154,AU160,AU166,AU172,AU178,AU184,AU190,AU196)</f>
        <v>1.4493959111831927</v>
      </c>
      <c r="AV197" s="114">
        <f t="shared" si="218"/>
        <v>10947.296756783013</v>
      </c>
      <c r="AW197" s="114">
        <f t="shared" si="218"/>
        <v>11065.207770292389</v>
      </c>
      <c r="AX197" s="114">
        <f t="shared" ref="AX197" si="219">AVERAGE(AX106,AX112,AX118,AX124,AX130,AX136,AX142,AX148,AX154,AX160,AX166,AX172,AX178,AX184,AX190,AX196)</f>
        <v>10947296.756783014</v>
      </c>
      <c r="AY197" s="114">
        <f t="shared" ref="AY197" si="220">AVERAGE(AY106,AY112,AY118,AY124,AY130,AY136,AY142,AY148,AY154,AY160,AY166,AY172,AY178,AY184,AY190,AY196)</f>
        <v>11065207.77029239</v>
      </c>
      <c r="AZ197" s="114">
        <f t="shared" ref="AZ197" si="221">AVERAGE(AZ106,AZ112,AZ118,AZ124,AZ130,AZ136,AZ142,AZ148,AZ154,AZ160,AZ166,AZ172,AZ178,AZ184,AZ190,AZ196)</f>
        <v>48413.325599288954</v>
      </c>
      <c r="BA197" s="65">
        <f t="shared" ref="BA197:BD197" si="222">IFERROR(AVERAGE(BA101:BA196),"")</f>
        <v>10</v>
      </c>
      <c r="BB197" s="65" t="str">
        <f t="shared" si="222"/>
        <v/>
      </c>
      <c r="BC197" s="65" t="str">
        <f t="shared" si="222"/>
        <v/>
      </c>
      <c r="BD197" s="65" t="str">
        <f t="shared" si="222"/>
        <v/>
      </c>
      <c r="BE197" s="107">
        <f t="shared" ref="BE197:BG197" si="223">AVERAGE(BE106,BE112,BE118,BE124,BE130,BE136,BE142,BE148,BE154,BE160,BE166,BE172,BE178,BE184,BE190,BE196)</f>
        <v>63.579824379676928</v>
      </c>
      <c r="BF197" s="114">
        <f t="shared" si="223"/>
        <v>651.09457747224269</v>
      </c>
      <c r="BG197" s="114">
        <f t="shared" si="223"/>
        <v>22867.657926331107</v>
      </c>
      <c r="BH197" s="114">
        <f t="shared" ref="BH197" si="224">AVERAGE(BH106,BH112,BH118,BH124,BH130,BH136,BH142,BH148,BH154,BH160,BH166,BH172,BH178,BH184,BH190,BH196)</f>
        <v>651094.57747224276</v>
      </c>
      <c r="BI197" s="114">
        <f t="shared" ref="BI197" si="225">AVERAGE(BI106,BI112,BI118,BI124,BI130,BI136,BI142,BI148,BI154,BI160,BI166,BI172,BI178,BI184,BI190,BI196)</f>
        <v>22867657.92633111</v>
      </c>
      <c r="BJ197" s="114">
        <f t="shared" ref="BJ197" si="226">AVERAGE(BJ106,BJ112,BJ118,BJ124,BJ130,BJ136,BJ142,BJ148,BJ154,BJ160,BJ166,BJ172,BJ178,BJ184,BJ190,BJ196)</f>
        <v>46372.729186643061</v>
      </c>
      <c r="BK197" s="18">
        <f t="shared" si="196"/>
        <v>1.24641456586211</v>
      </c>
    </row>
    <row r="198" spans="1:63" hidden="1" x14ac:dyDescent="0.25">
      <c r="A198" s="260">
        <v>5</v>
      </c>
      <c r="B198" s="256">
        <v>5</v>
      </c>
      <c r="C198" s="256">
        <v>5</v>
      </c>
      <c r="D198" s="93">
        <v>1</v>
      </c>
      <c r="E198" s="105">
        <v>8.2720484930860427E-2</v>
      </c>
      <c r="F198" s="221">
        <f>IFERROR(H198/$B$1,"")</f>
        <v>177.4633965828489</v>
      </c>
      <c r="G198" s="221">
        <f>IFERROR(I198/$B$1,"")</f>
        <v>177.61031669810879</v>
      </c>
      <c r="H198" s="128">
        <v>177463.39658284889</v>
      </c>
      <c r="I198" s="128">
        <v>177610.3166981088</v>
      </c>
      <c r="J198" s="128">
        <v>5058.352527141571</v>
      </c>
      <c r="K198" s="153"/>
      <c r="L198" s="210"/>
      <c r="M198" s="210"/>
      <c r="N198" s="26"/>
      <c r="O198" s="26"/>
      <c r="P198" s="26"/>
      <c r="Q198" s="67">
        <f>IFERROR(100*((S198-R198)/S198),"")</f>
        <v>5.9035090307120938E-2</v>
      </c>
      <c r="R198" s="221">
        <f>IFERROR(T198/$B$1,"")</f>
        <v>177.05881568641271</v>
      </c>
      <c r="S198" s="221">
        <f>IFERROR(U198/$B$1,"")</f>
        <v>177.16340426211002</v>
      </c>
      <c r="T198" s="128">
        <v>177058.81568641271</v>
      </c>
      <c r="U198" s="131">
        <v>177163.40426211001</v>
      </c>
      <c r="V198" s="116"/>
      <c r="W198" s="8"/>
      <c r="X198" s="8"/>
      <c r="Y198" s="8"/>
      <c r="Z198" s="8"/>
      <c r="AA198" s="67">
        <f>IFERROR(100*((AC198-AB198)/AC198),"")</f>
        <v>70.945026049301276</v>
      </c>
      <c r="AB198" s="221">
        <f>IFERROR(AD198/$B$1,"")</f>
        <v>149.3826348458565</v>
      </c>
      <c r="AC198" s="221">
        <f>IFERROR(AE198/$B$1,"")</f>
        <v>514.13790664322414</v>
      </c>
      <c r="AD198" s="127">
        <v>149382.63484585649</v>
      </c>
      <c r="AE198" s="130">
        <v>514137.90664322412</v>
      </c>
      <c r="AF198" s="119"/>
      <c r="AG198" s="12"/>
      <c r="AH198" s="12"/>
      <c r="AI198" s="12"/>
      <c r="AJ198" s="12"/>
      <c r="AK198" s="67">
        <f>IFERROR(100*((AM198-AL198)/AM198),"")</f>
        <v>65.27178485002247</v>
      </c>
      <c r="AL198" s="221">
        <f>IFERROR(AN198/$B$1,"")</f>
        <v>173.83318811562509</v>
      </c>
      <c r="AM198" s="221">
        <f>IFERROR(AO198/$B$1,"")</f>
        <v>500.55318813508779</v>
      </c>
      <c r="AN198" s="127">
        <v>173833.18811562509</v>
      </c>
      <c r="AO198" s="127">
        <v>500553.18813508778</v>
      </c>
      <c r="AP198" s="216"/>
      <c r="AQ198" s="10"/>
      <c r="AR198" s="10"/>
      <c r="AS198" s="10"/>
      <c r="AT198" s="10"/>
      <c r="AU198" s="67">
        <f>IFERROR(100*((AW198-AV198)/AW198),"")</f>
        <v>6.3385024830028946E-2</v>
      </c>
      <c r="AV198" s="221">
        <f>IFERROR(AX198/$B$1,"")</f>
        <v>177.43802461253992</v>
      </c>
      <c r="AW198" s="221">
        <f>IFERROR(AY198/$B$1,"")</f>
        <v>177.55056508230319</v>
      </c>
      <c r="AX198" s="136">
        <v>177438.02461253991</v>
      </c>
      <c r="AY198" s="138">
        <v>177550.56508230319</v>
      </c>
      <c r="AZ198" s="26"/>
      <c r="BA198" s="62"/>
      <c r="BB198" s="64"/>
      <c r="BC198" s="64"/>
      <c r="BD198" s="64"/>
      <c r="BE198" s="67">
        <f>IFERROR(100*((BG198-BF198)/BG198),"")</f>
        <v>79.526178687889441</v>
      </c>
      <c r="BF198" s="221">
        <f>IFERROR(BH198/$B$1,"")</f>
        <v>159.27171873361928</v>
      </c>
      <c r="BG198" s="221">
        <f>IFERROR(BI198/$B$1,"")</f>
        <v>777.92863533202637</v>
      </c>
      <c r="BH198" s="127">
        <v>159271.71873361929</v>
      </c>
      <c r="BI198" s="130">
        <v>777928.6353320264</v>
      </c>
      <c r="BJ198" s="115"/>
      <c r="BK198" s="18">
        <f t="shared" si="196"/>
        <v>5.9035090307120938E-2</v>
      </c>
    </row>
    <row r="199" spans="1:63" hidden="1" x14ac:dyDescent="0.25">
      <c r="A199" s="261"/>
      <c r="B199" s="257"/>
      <c r="C199" s="257"/>
      <c r="D199" s="93">
        <v>2</v>
      </c>
      <c r="E199" s="105">
        <v>0.18621618435446308</v>
      </c>
      <c r="F199" s="221">
        <f t="shared" ref="F199:F202" si="227">IFERROR(H199/$B$1,"")</f>
        <v>175.2497631653257</v>
      </c>
      <c r="G199" s="221">
        <f t="shared" ref="G199:G202" si="228">IFERROR(I199/$B$1,"")</f>
        <v>175.57671542540581</v>
      </c>
      <c r="H199" s="127">
        <v>175249.76316532571</v>
      </c>
      <c r="I199" s="127">
        <v>175576.7154254058</v>
      </c>
      <c r="J199" s="127">
        <v>62417.003684043877</v>
      </c>
      <c r="K199" s="153"/>
      <c r="L199" s="210"/>
      <c r="M199" s="210"/>
      <c r="N199" s="26"/>
      <c r="O199" s="26"/>
      <c r="P199" s="26"/>
      <c r="Q199" s="66">
        <f t="shared" ref="Q199:Q202" si="229">IFERROR(100*((S199-R199)/S199),"")</f>
        <v>5.6637386892436997E-2</v>
      </c>
      <c r="R199" s="221">
        <f t="shared" ref="R199:R203" si="230">IFERROR(T199/$B$1,"")</f>
        <v>167.0226339466841</v>
      </c>
      <c r="S199" s="221">
        <f t="shared" ref="S199:S203" si="231">IFERROR(U199/$B$1,"")</f>
        <v>167.11728480984598</v>
      </c>
      <c r="T199" s="127">
        <v>167022.6339466841</v>
      </c>
      <c r="U199" s="130">
        <v>167117.28480984599</v>
      </c>
      <c r="V199" s="115"/>
      <c r="W199" s="8"/>
      <c r="X199" s="8"/>
      <c r="Y199" s="8"/>
      <c r="Z199" s="8"/>
      <c r="AA199" s="66">
        <f t="shared" ref="AA199:AA202" si="232">IFERROR(100*((AC199-AB199)/AC199),"")</f>
        <v>61.425576573366449</v>
      </c>
      <c r="AB199" s="221">
        <f t="shared" ref="AB199:AB203" si="233">IFERROR(AD199/$B$1,"")</f>
        <v>170.72559645796019</v>
      </c>
      <c r="AC199" s="221">
        <f t="shared" ref="AC199:AC203" si="234">IFERROR(AE199/$B$1,"")</f>
        <v>442.5875523004795</v>
      </c>
      <c r="AD199" s="128">
        <v>170725.5964579602</v>
      </c>
      <c r="AE199" s="131">
        <v>442587.5523004795</v>
      </c>
      <c r="AF199" s="119"/>
      <c r="AG199" s="12"/>
      <c r="AH199" s="12"/>
      <c r="AI199" s="12"/>
      <c r="AJ199" s="12"/>
      <c r="AK199" s="66">
        <f t="shared" ref="AK199:AK202" si="235">IFERROR(100*((AM199-AL199)/AM199),"")</f>
        <v>79.15164705053752</v>
      </c>
      <c r="AL199" s="221">
        <f t="shared" ref="AL199:AL203" si="236">IFERROR(AN199/$B$1,"")</f>
        <v>163.51620414000229</v>
      </c>
      <c r="AM199" s="221">
        <f t="shared" ref="AM199:AM203" si="237">IFERROR(AO199/$B$1,"")</f>
        <v>784.31233650146987</v>
      </c>
      <c r="AN199" s="128">
        <v>163516.20414000229</v>
      </c>
      <c r="AO199" s="128">
        <v>784312.33650146984</v>
      </c>
      <c r="AP199" s="216"/>
      <c r="AQ199" s="10"/>
      <c r="AR199" s="10"/>
      <c r="AS199" s="10"/>
      <c r="AT199" s="10"/>
      <c r="AU199" s="66">
        <f t="shared" ref="AU199:AU202" si="238">IFERROR(100*((AW199-AV199)/AW199),"")</f>
        <v>5.4343011384497805E-2</v>
      </c>
      <c r="AV199" s="221">
        <f t="shared" ref="AV199:AV203" si="239">IFERROR(AX199/$B$1,"")</f>
        <v>167.03149159339969</v>
      </c>
      <c r="AW199" s="221">
        <f t="shared" ref="AW199:AW203" si="240">IFERROR(AY199/$B$1,"")</f>
        <v>167.12231088983259</v>
      </c>
      <c r="AX199" s="134">
        <v>167031.4915933997</v>
      </c>
      <c r="AY199" s="137">
        <v>167122.31088983259</v>
      </c>
      <c r="AZ199" s="26"/>
      <c r="BA199" s="61"/>
      <c r="BB199" s="63"/>
      <c r="BC199" s="63"/>
      <c r="BD199" s="63"/>
      <c r="BE199" s="66">
        <f t="shared" ref="BE199:BE202" si="241">IFERROR(100*((BG199-BF199)/BG199),"")</f>
        <v>81.173006831671842</v>
      </c>
      <c r="BF199" s="221">
        <f t="shared" ref="BF199:BF203" si="242">IFERROR(BH199/$B$1,"")</f>
        <v>147.4330997253951</v>
      </c>
      <c r="BG199" s="221">
        <f t="shared" ref="BG199:BG203" si="243">IFERROR(BI199/$B$1,"")</f>
        <v>783.09424350041922</v>
      </c>
      <c r="BH199" s="128">
        <v>147433.09972539509</v>
      </c>
      <c r="BI199" s="131">
        <v>783094.24350041919</v>
      </c>
      <c r="BJ199" s="116"/>
      <c r="BK199" s="18">
        <f t="shared" si="196"/>
        <v>5.4343011384497805E-2</v>
      </c>
    </row>
    <row r="200" spans="1:63" hidden="1" x14ac:dyDescent="0.25">
      <c r="A200" s="261"/>
      <c r="B200" s="257"/>
      <c r="C200" s="257"/>
      <c r="D200" s="93">
        <v>3</v>
      </c>
      <c r="E200" s="105">
        <v>7.5517955916801327E-2</v>
      </c>
      <c r="F200" s="221">
        <f t="shared" si="227"/>
        <v>167.60869193489779</v>
      </c>
      <c r="G200" s="221">
        <f t="shared" si="228"/>
        <v>167.73536225182002</v>
      </c>
      <c r="H200" s="128">
        <v>167608.6919348978</v>
      </c>
      <c r="I200" s="128">
        <v>167735.36225182001</v>
      </c>
      <c r="J200" s="128">
        <v>4707.6767439842224</v>
      </c>
      <c r="K200" s="153"/>
      <c r="L200" s="210"/>
      <c r="M200" s="210"/>
      <c r="N200" s="26"/>
      <c r="O200" s="26"/>
      <c r="P200" s="26"/>
      <c r="Q200" s="67">
        <f t="shared" si="229"/>
        <v>7.2491617231703484E-2</v>
      </c>
      <c r="R200" s="221">
        <f t="shared" si="230"/>
        <v>167.76125834642559</v>
      </c>
      <c r="S200" s="221">
        <f t="shared" si="231"/>
        <v>167.8829594187647</v>
      </c>
      <c r="T200" s="128">
        <v>167761.2583464256</v>
      </c>
      <c r="U200" s="131">
        <v>167882.95941876469</v>
      </c>
      <c r="V200" s="116"/>
      <c r="W200" s="8"/>
      <c r="X200" s="8"/>
      <c r="Y200" s="8"/>
      <c r="Z200" s="8"/>
      <c r="AA200" s="67">
        <f t="shared" si="232"/>
        <v>76.063234033958352</v>
      </c>
      <c r="AB200" s="221">
        <f t="shared" si="233"/>
        <v>92.008215666535264</v>
      </c>
      <c r="AC200" s="221">
        <f t="shared" si="234"/>
        <v>384.3803118477428</v>
      </c>
      <c r="AD200" s="127">
        <v>92008.215666535267</v>
      </c>
      <c r="AE200" s="127">
        <v>384380.31184774282</v>
      </c>
      <c r="AF200" s="119"/>
      <c r="AG200" s="12"/>
      <c r="AH200" s="12"/>
      <c r="AI200" s="12"/>
      <c r="AJ200" s="12"/>
      <c r="AK200" s="67">
        <f t="shared" si="235"/>
        <v>78.559650129263787</v>
      </c>
      <c r="AL200" s="221">
        <f t="shared" si="236"/>
        <v>169.4756878769897</v>
      </c>
      <c r="AM200" s="221">
        <f t="shared" si="237"/>
        <v>790.45206304355111</v>
      </c>
      <c r="AN200" s="127">
        <v>169475.68787698969</v>
      </c>
      <c r="AO200" s="127">
        <v>790452.06304355105</v>
      </c>
      <c r="AP200" s="216"/>
      <c r="AQ200" s="10"/>
      <c r="AR200" s="10"/>
      <c r="AS200" s="10"/>
      <c r="AT200" s="10"/>
      <c r="AU200" s="67">
        <f t="shared" si="238"/>
        <v>7.4251871727677554E-2</v>
      </c>
      <c r="AV200" s="221">
        <f t="shared" si="239"/>
        <v>167.7708937403321</v>
      </c>
      <c r="AW200" s="221">
        <f t="shared" si="240"/>
        <v>167.8955593356865</v>
      </c>
      <c r="AX200" s="136">
        <v>167770.8937403321</v>
      </c>
      <c r="AY200" s="138">
        <v>167895.5593356865</v>
      </c>
      <c r="AZ200" s="26"/>
      <c r="BA200" s="62"/>
      <c r="BB200" s="64"/>
      <c r="BC200" s="64"/>
      <c r="BD200" s="64"/>
      <c r="BE200" s="67">
        <f t="shared" si="241"/>
        <v>82.32167602984029</v>
      </c>
      <c r="BF200" s="221">
        <f t="shared" si="242"/>
        <v>146.08984898515709</v>
      </c>
      <c r="BG200" s="221">
        <f t="shared" si="243"/>
        <v>826.37838989573277</v>
      </c>
      <c r="BH200" s="127">
        <v>146089.84898515709</v>
      </c>
      <c r="BI200" s="127">
        <v>826378.38989573275</v>
      </c>
      <c r="BJ200" s="115"/>
      <c r="BK200" s="18">
        <f t="shared" si="196"/>
        <v>7.2491617231703484E-2</v>
      </c>
    </row>
    <row r="201" spans="1:63" hidden="1" x14ac:dyDescent="0.25">
      <c r="A201" s="261"/>
      <c r="B201" s="257"/>
      <c r="C201" s="257"/>
      <c r="D201" s="93">
        <v>4</v>
      </c>
      <c r="E201" s="105">
        <v>0.55349331717184347</v>
      </c>
      <c r="F201" s="221">
        <f t="shared" si="227"/>
        <v>170.92146316147139</v>
      </c>
      <c r="G201" s="221">
        <f t="shared" si="228"/>
        <v>171.87276744330839</v>
      </c>
      <c r="H201" s="127">
        <v>170921.46316147139</v>
      </c>
      <c r="I201" s="127">
        <v>171872.7674433084</v>
      </c>
      <c r="J201" s="127">
        <v>61484.227563858032</v>
      </c>
      <c r="K201" s="153"/>
      <c r="L201" s="210"/>
      <c r="M201" s="210"/>
      <c r="N201" s="26"/>
      <c r="O201" s="26"/>
      <c r="P201" s="26"/>
      <c r="Q201" s="66">
        <f t="shared" si="229"/>
        <v>0.54240626475074771</v>
      </c>
      <c r="R201" s="221">
        <f t="shared" si="230"/>
        <v>170.67100105908199</v>
      </c>
      <c r="S201" s="221">
        <f t="shared" si="231"/>
        <v>171.60177986348532</v>
      </c>
      <c r="T201" s="127">
        <v>170671.00105908199</v>
      </c>
      <c r="U201" s="130">
        <v>171601.77986348531</v>
      </c>
      <c r="V201" s="115"/>
      <c r="W201" s="8"/>
      <c r="X201" s="8"/>
      <c r="Y201" s="8"/>
      <c r="Z201" s="8"/>
      <c r="AA201" s="66">
        <f t="shared" si="232"/>
        <v>71.409968912233438</v>
      </c>
      <c r="AB201" s="221">
        <f t="shared" si="233"/>
        <v>127.27528867748519</v>
      </c>
      <c r="AC201" s="221">
        <f t="shared" si="234"/>
        <v>445.17366310925502</v>
      </c>
      <c r="AD201" s="128">
        <v>127275.28867748519</v>
      </c>
      <c r="AE201" s="128">
        <v>445173.66310925502</v>
      </c>
      <c r="AF201" s="119"/>
      <c r="AG201" s="12"/>
      <c r="AH201" s="12"/>
      <c r="AI201" s="12"/>
      <c r="AJ201" s="12"/>
      <c r="AK201" s="66">
        <f t="shared" si="235"/>
        <v>78.416468527306193</v>
      </c>
      <c r="AL201" s="221">
        <f t="shared" si="236"/>
        <v>163.39611154356689</v>
      </c>
      <c r="AM201" s="221">
        <f t="shared" si="237"/>
        <v>757.04067126496841</v>
      </c>
      <c r="AN201" s="128">
        <v>163396.11154356689</v>
      </c>
      <c r="AO201" s="128">
        <v>757040.67126496846</v>
      </c>
      <c r="AP201" s="216"/>
      <c r="AQ201" s="10"/>
      <c r="AR201" s="10"/>
      <c r="AS201" s="10"/>
      <c r="AT201" s="10"/>
      <c r="AU201" s="66">
        <f t="shared" si="238"/>
        <v>0.49345786089891253</v>
      </c>
      <c r="AV201" s="221">
        <f t="shared" si="239"/>
        <v>170.9038819491613</v>
      </c>
      <c r="AW201" s="221">
        <f t="shared" si="240"/>
        <v>171.75140274722162</v>
      </c>
      <c r="AX201" s="134">
        <v>170903.8819491613</v>
      </c>
      <c r="AY201" s="137">
        <v>171751.40274722161</v>
      </c>
      <c r="AZ201" s="26"/>
      <c r="BA201" s="61"/>
      <c r="BB201" s="63"/>
      <c r="BC201" s="63"/>
      <c r="BD201" s="63"/>
      <c r="BE201" s="66">
        <f t="shared" si="241"/>
        <v>80.677617188101181</v>
      </c>
      <c r="BF201" s="221">
        <f t="shared" si="242"/>
        <v>150.8135547358898</v>
      </c>
      <c r="BG201" s="221">
        <f t="shared" si="243"/>
        <v>780.51219771413503</v>
      </c>
      <c r="BH201" s="128">
        <v>150813.5547358898</v>
      </c>
      <c r="BI201" s="128">
        <v>780512.19771413505</v>
      </c>
      <c r="BJ201" s="116"/>
      <c r="BK201" s="18">
        <f t="shared" si="196"/>
        <v>0.49345786089891253</v>
      </c>
    </row>
    <row r="202" spans="1:63" hidden="1" x14ac:dyDescent="0.25">
      <c r="A202" s="261"/>
      <c r="B202" s="257"/>
      <c r="C202" s="257"/>
      <c r="D202" s="93">
        <v>5</v>
      </c>
      <c r="E202" s="105">
        <v>6.3416422605235709E-2</v>
      </c>
      <c r="F202" s="221">
        <f t="shared" si="227"/>
        <v>162.73957656016918</v>
      </c>
      <c r="G202" s="221">
        <f t="shared" si="228"/>
        <v>162.84284566736</v>
      </c>
      <c r="H202" s="129">
        <v>162739.5765601692</v>
      </c>
      <c r="I202" s="129">
        <v>162842.84566736</v>
      </c>
      <c r="J202" s="129">
        <v>4769.4094371795654</v>
      </c>
      <c r="K202" s="153"/>
      <c r="L202" s="210"/>
      <c r="M202" s="210"/>
      <c r="N202" s="26"/>
      <c r="O202" s="26"/>
      <c r="P202" s="26"/>
      <c r="Q202" s="67">
        <f t="shared" si="229"/>
        <v>6.5986747876762758E-2</v>
      </c>
      <c r="R202" s="221">
        <f t="shared" si="230"/>
        <v>162.96570170997688</v>
      </c>
      <c r="S202" s="221">
        <f t="shared" si="231"/>
        <v>163.07330848289979</v>
      </c>
      <c r="T202" s="129">
        <v>162965.70170997689</v>
      </c>
      <c r="U202" s="108">
        <v>163073.3084828998</v>
      </c>
      <c r="V202" s="116"/>
      <c r="W202" s="8"/>
      <c r="X202" s="8"/>
      <c r="Y202" s="8"/>
      <c r="Z202" s="8"/>
      <c r="AA202" s="67">
        <f t="shared" si="232"/>
        <v>79.464205180533469</v>
      </c>
      <c r="AB202" s="221">
        <f t="shared" si="233"/>
        <v>159.9543754924868</v>
      </c>
      <c r="AC202" s="221">
        <f t="shared" si="234"/>
        <v>778.90520867914449</v>
      </c>
      <c r="AD202" s="101">
        <v>159954.37549248681</v>
      </c>
      <c r="AE202" s="101">
        <v>778905.2086791445</v>
      </c>
      <c r="AF202" s="119"/>
      <c r="AG202" s="12"/>
      <c r="AH202" s="12"/>
      <c r="AI202" s="12"/>
      <c r="AJ202" s="12"/>
      <c r="AK202" s="67">
        <f t="shared" si="235"/>
        <v>79.672008121398463</v>
      </c>
      <c r="AL202" s="221">
        <f t="shared" si="236"/>
        <v>158.0233596061247</v>
      </c>
      <c r="AM202" s="221">
        <f t="shared" si="237"/>
        <v>777.36827400285222</v>
      </c>
      <c r="AN202" s="101">
        <v>158023.35960612469</v>
      </c>
      <c r="AO202" s="101">
        <v>777368.27400285227</v>
      </c>
      <c r="AP202" s="216"/>
      <c r="AQ202" s="10"/>
      <c r="AR202" s="10"/>
      <c r="AS202" s="10"/>
      <c r="AT202" s="10"/>
      <c r="AU202" s="67">
        <f t="shared" si="238"/>
        <v>7.0852847931753241E-2</v>
      </c>
      <c r="AV202" s="221">
        <f t="shared" si="239"/>
        <v>162.68931330655391</v>
      </c>
      <c r="AW202" s="221">
        <f t="shared" si="240"/>
        <v>162.80466504830639</v>
      </c>
      <c r="AX202" s="140">
        <v>162689.3133065539</v>
      </c>
      <c r="AY202" s="141">
        <v>162804.6650483064</v>
      </c>
      <c r="AZ202" s="26"/>
      <c r="BA202" s="62"/>
      <c r="BB202" s="64"/>
      <c r="BC202" s="64"/>
      <c r="BD202" s="64"/>
      <c r="BE202" s="67">
        <f t="shared" si="241"/>
        <v>81.60336514797109</v>
      </c>
      <c r="BF202" s="221">
        <f t="shared" si="242"/>
        <v>141.91002531321669</v>
      </c>
      <c r="BG202" s="221">
        <f t="shared" si="243"/>
        <v>771.39121613628049</v>
      </c>
      <c r="BH202" s="101">
        <v>141910.0253132167</v>
      </c>
      <c r="BI202" s="101">
        <v>771391.21613628045</v>
      </c>
      <c r="BJ202" s="115"/>
      <c r="BK202" s="18">
        <f t="shared" si="196"/>
        <v>6.3416422605235709E-2</v>
      </c>
    </row>
    <row r="203" spans="1:63" x14ac:dyDescent="0.25">
      <c r="A203" s="261"/>
      <c r="B203" s="257"/>
      <c r="C203" s="258"/>
      <c r="D203" s="95" t="s">
        <v>23</v>
      </c>
      <c r="E203" s="106">
        <f t="shared" ref="E203:BD203" si="244">IFERROR(AVERAGE(E198:E202),"")</f>
        <v>0.19227287299584078</v>
      </c>
      <c r="F203" s="113">
        <f t="shared" ref="F203" si="245">IFERROR(H203/$B$1,"")</f>
        <v>170.79657828094261</v>
      </c>
      <c r="G203" s="113">
        <f t="shared" ref="G203" si="246">IFERROR(I203/$B$1,"")</f>
        <v>171.1276014972006</v>
      </c>
      <c r="H203" s="113">
        <f t="shared" si="244"/>
        <v>170796.5782809426</v>
      </c>
      <c r="I203" s="113">
        <f t="shared" si="244"/>
        <v>171127.60149720061</v>
      </c>
      <c r="J203" s="113">
        <f t="shared" si="244"/>
        <v>27687.333991241456</v>
      </c>
      <c r="K203" s="232" t="str">
        <f t="shared" si="244"/>
        <v/>
      </c>
      <c r="L203" s="162"/>
      <c r="M203" s="162"/>
      <c r="N203" s="213" t="str">
        <f t="shared" si="244"/>
        <v/>
      </c>
      <c r="O203" s="213" t="str">
        <f t="shared" si="244"/>
        <v/>
      </c>
      <c r="P203" s="213" t="str">
        <f t="shared" si="244"/>
        <v/>
      </c>
      <c r="Q203" s="106">
        <f t="shared" ref="Q203" si="247">IFERROR(AVERAGE(Q198:Q202),"")</f>
        <v>0.15931142141175439</v>
      </c>
      <c r="R203" s="113">
        <f t="shared" si="230"/>
        <v>169.09588214971626</v>
      </c>
      <c r="S203" s="113">
        <f t="shared" si="231"/>
        <v>169.36774736742117</v>
      </c>
      <c r="T203" s="113">
        <f t="shared" si="244"/>
        <v>169095.88214971626</v>
      </c>
      <c r="U203" s="113">
        <f t="shared" si="244"/>
        <v>169367.74736742117</v>
      </c>
      <c r="V203" s="113" t="str">
        <f t="shared" si="244"/>
        <v/>
      </c>
      <c r="W203" s="82" t="str">
        <f t="shared" si="244"/>
        <v/>
      </c>
      <c r="X203" s="82" t="str">
        <f t="shared" si="244"/>
        <v/>
      </c>
      <c r="Y203" s="82" t="str">
        <f t="shared" si="244"/>
        <v/>
      </c>
      <c r="Z203" s="82" t="str">
        <f t="shared" si="244"/>
        <v/>
      </c>
      <c r="AA203" s="106">
        <f t="shared" ref="AA203" si="248">IFERROR(AVERAGE(AA198:AA202),"")</f>
        <v>71.861602149878578</v>
      </c>
      <c r="AB203" s="113">
        <f t="shared" si="233"/>
        <v>139.86922222806481</v>
      </c>
      <c r="AC203" s="113">
        <f t="shared" si="234"/>
        <v>513.03692851596918</v>
      </c>
      <c r="AD203" s="113">
        <f t="shared" si="244"/>
        <v>139869.22222806481</v>
      </c>
      <c r="AE203" s="113">
        <f t="shared" si="244"/>
        <v>513036.92851596919</v>
      </c>
      <c r="AF203" s="113" t="str">
        <f t="shared" si="244"/>
        <v/>
      </c>
      <c r="AG203" s="82" t="str">
        <f t="shared" si="244"/>
        <v/>
      </c>
      <c r="AH203" s="82" t="str">
        <f t="shared" si="244"/>
        <v/>
      </c>
      <c r="AI203" s="82" t="str">
        <f t="shared" si="244"/>
        <v/>
      </c>
      <c r="AJ203" s="82" t="str">
        <f t="shared" si="244"/>
        <v/>
      </c>
      <c r="AK203" s="106">
        <f t="shared" ref="AK203" si="249">IFERROR(AVERAGE(AK198:AK202),"")</f>
        <v>76.214311735705678</v>
      </c>
      <c r="AL203" s="113">
        <f t="shared" si="236"/>
        <v>165.64891025646173</v>
      </c>
      <c r="AM203" s="113">
        <f t="shared" si="237"/>
        <v>721.94530658958593</v>
      </c>
      <c r="AN203" s="113">
        <f t="shared" si="244"/>
        <v>165648.91025646174</v>
      </c>
      <c r="AO203" s="113">
        <f t="shared" si="244"/>
        <v>721945.30658958596</v>
      </c>
      <c r="AP203" s="113" t="str">
        <f t="shared" si="244"/>
        <v/>
      </c>
      <c r="AQ203" s="82" t="str">
        <f t="shared" si="244"/>
        <v/>
      </c>
      <c r="AR203" s="82" t="str">
        <f t="shared" si="244"/>
        <v/>
      </c>
      <c r="AS203" s="82" t="str">
        <f t="shared" si="244"/>
        <v/>
      </c>
      <c r="AT203" s="82" t="str">
        <f t="shared" si="244"/>
        <v/>
      </c>
      <c r="AU203" s="106">
        <f t="shared" si="244"/>
        <v>0.15125812335457403</v>
      </c>
      <c r="AV203" s="113">
        <f t="shared" si="239"/>
        <v>169.16672104039736</v>
      </c>
      <c r="AW203" s="113">
        <f t="shared" si="240"/>
        <v>169.42490062067006</v>
      </c>
      <c r="AX203" s="113">
        <f t="shared" si="244"/>
        <v>169166.72104039736</v>
      </c>
      <c r="AY203" s="113">
        <f t="shared" si="244"/>
        <v>169424.90062067006</v>
      </c>
      <c r="AZ203" s="113" t="str">
        <f t="shared" si="244"/>
        <v/>
      </c>
      <c r="BA203" s="82" t="str">
        <f t="shared" si="244"/>
        <v/>
      </c>
      <c r="BB203" s="82" t="str">
        <f t="shared" si="244"/>
        <v/>
      </c>
      <c r="BC203" s="82" t="str">
        <f t="shared" si="244"/>
        <v/>
      </c>
      <c r="BD203" s="82" t="str">
        <f t="shared" si="244"/>
        <v/>
      </c>
      <c r="BE203" s="106">
        <f t="shared" ref="BE203:BJ203" si="250">IFERROR(AVERAGE(BE198:BE202),"")</f>
        <v>81.06036877709478</v>
      </c>
      <c r="BF203" s="113">
        <f t="shared" si="242"/>
        <v>149.10364949865561</v>
      </c>
      <c r="BG203" s="113">
        <f t="shared" si="243"/>
        <v>787.86093651571866</v>
      </c>
      <c r="BH203" s="113">
        <f t="shared" si="250"/>
        <v>149103.64949865561</v>
      </c>
      <c r="BI203" s="113">
        <f t="shared" si="250"/>
        <v>787860.9365157187</v>
      </c>
      <c r="BJ203" s="113" t="str">
        <f t="shared" si="250"/>
        <v/>
      </c>
      <c r="BK203" s="18">
        <f t="shared" si="196"/>
        <v>0.15125812335457403</v>
      </c>
    </row>
    <row r="204" spans="1:63" hidden="1" x14ac:dyDescent="0.25">
      <c r="A204" s="261"/>
      <c r="B204" s="257"/>
      <c r="C204" s="256">
        <v>10</v>
      </c>
      <c r="D204" s="93">
        <v>1</v>
      </c>
      <c r="E204" s="105">
        <v>1.0938859286288636</v>
      </c>
      <c r="F204" s="221">
        <f>IFERROR(H204/$B$1,"")</f>
        <v>6632.9306420257153</v>
      </c>
      <c r="G204" s="221">
        <f>IFERROR(I204/$B$1,"")</f>
        <v>6706.2898025084278</v>
      </c>
      <c r="H204" s="127">
        <v>6632930.6420257157</v>
      </c>
      <c r="I204" s="127">
        <v>6706289.8025084278</v>
      </c>
      <c r="J204" s="127">
        <v>67565.490641593933</v>
      </c>
      <c r="K204" s="153"/>
      <c r="L204" s="210"/>
      <c r="M204" s="210"/>
      <c r="N204" s="26"/>
      <c r="O204" s="26"/>
      <c r="P204" s="26"/>
      <c r="Q204" s="67">
        <f>IFERROR(100*((S204-R204)/S204),"")</f>
        <v>1.1169277063880814</v>
      </c>
      <c r="R204" s="221">
        <f>IFERROR(T204/$B$1,"")</f>
        <v>6638.4384038278768</v>
      </c>
      <c r="S204" s="221">
        <f>IFERROR(U204/$B$1,"")</f>
        <v>6713.4224795488435</v>
      </c>
      <c r="T204" s="127">
        <v>6638438.4038278768</v>
      </c>
      <c r="U204" s="130">
        <v>6713422.4795488436</v>
      </c>
      <c r="V204" s="116"/>
      <c r="W204" s="8"/>
      <c r="X204" s="8"/>
      <c r="Y204" s="8"/>
      <c r="Z204" s="8"/>
      <c r="AA204" s="67">
        <f>IFERROR(100*((AC204-AB204)/AC204),"")</f>
        <v>78.592508872025164</v>
      </c>
      <c r="AB204" s="221">
        <f>IFERROR(AD204/$B$1,"")</f>
        <v>1438.0653774841578</v>
      </c>
      <c r="AC204" s="221">
        <f>IFERROR(AE204/$B$1,"")</f>
        <v>6717.5801633519068</v>
      </c>
      <c r="AD204" s="128">
        <v>1438065.3774841579</v>
      </c>
      <c r="AE204" s="131">
        <v>6717580.1633519065</v>
      </c>
      <c r="AF204" s="119"/>
      <c r="AG204" s="12"/>
      <c r="AH204" s="12"/>
      <c r="AI204" s="12"/>
      <c r="AJ204" s="12"/>
      <c r="AK204" s="67">
        <f>IFERROR(100*((AM204-AL204)/AM204),"")</f>
        <v>99.455172306444098</v>
      </c>
      <c r="AL204" s="221">
        <f>IFERROR(AN204/$B$1,"")</f>
        <v>207.68868983333331</v>
      </c>
      <c r="AM204" s="221">
        <f>IFERROR(AO204/$B$1,"")</f>
        <v>38120.068471156374</v>
      </c>
      <c r="AN204" s="127">
        <v>207688.68983333331</v>
      </c>
      <c r="AO204" s="127">
        <v>38120068.471156374</v>
      </c>
      <c r="AP204" s="216"/>
      <c r="AQ204" s="10"/>
      <c r="AR204" s="10"/>
      <c r="AS204" s="10"/>
      <c r="AT204" s="10"/>
      <c r="AU204" s="67">
        <f>IFERROR(100*((AW204-AV204)/AW204),"")</f>
        <v>1.0987298501433926</v>
      </c>
      <c r="AV204" s="221">
        <f>IFERROR(AX204/$B$1,"")</f>
        <v>6665.3068312661317</v>
      </c>
      <c r="AW204" s="221">
        <f>IFERROR(AY204/$B$1,"")</f>
        <v>6739.3541267637556</v>
      </c>
      <c r="AX204" s="134">
        <v>6665306.8312661313</v>
      </c>
      <c r="AY204" s="137">
        <v>6739354.1267637555</v>
      </c>
      <c r="AZ204" s="26"/>
      <c r="BA204" s="61"/>
      <c r="BB204" s="63"/>
      <c r="BC204" s="63"/>
      <c r="BD204" s="63"/>
      <c r="BE204" s="67">
        <f>IFERROR(100*((BG204-BF204)/BG204),"")</f>
        <v>99.810921091593897</v>
      </c>
      <c r="BF204" s="221">
        <f>IFERROR(BH204/$B$1,"")</f>
        <v>68.174960753364573</v>
      </c>
      <c r="BG204" s="221">
        <f>IFERROR(BI204/$B$1,"")</f>
        <v>36056.354105313243</v>
      </c>
      <c r="BH204" s="128">
        <v>68174.960753364576</v>
      </c>
      <c r="BI204" s="131">
        <v>36056354.105313241</v>
      </c>
      <c r="BJ204" s="116"/>
      <c r="BK204" s="18">
        <f t="shared" si="196"/>
        <v>1.0938859286288636</v>
      </c>
    </row>
    <row r="205" spans="1:63" hidden="1" x14ac:dyDescent="0.25">
      <c r="A205" s="261"/>
      <c r="B205" s="257"/>
      <c r="C205" s="257"/>
      <c r="D205" s="93">
        <v>2</v>
      </c>
      <c r="E205" s="105">
        <v>1.0475165681033627</v>
      </c>
      <c r="F205" s="221">
        <f t="shared" ref="F205:F209" si="251">IFERROR(H205/$B$1,"")</f>
        <v>6554.7365729251587</v>
      </c>
      <c r="G205" s="221">
        <f t="shared" ref="G205:G209" si="252">IFERROR(I205/$B$1,"")</f>
        <v>6624.1253838125358</v>
      </c>
      <c r="H205" s="128">
        <v>6554736.5729251588</v>
      </c>
      <c r="I205" s="128">
        <v>6624125.3838125356</v>
      </c>
      <c r="J205" s="128">
        <v>59145.738510847092</v>
      </c>
      <c r="K205" s="153"/>
      <c r="L205" s="210"/>
      <c r="M205" s="210"/>
      <c r="N205" s="26"/>
      <c r="O205" s="26"/>
      <c r="P205" s="26"/>
      <c r="Q205" s="66">
        <f t="shared" ref="Q205:Q208" si="253">IFERROR(100*((S205-R205)/S205),"")</f>
        <v>1.0554874055553398</v>
      </c>
      <c r="R205" s="221">
        <f t="shared" ref="R205:R209" si="254">IFERROR(T205/$B$1,"")</f>
        <v>6514.0733809670437</v>
      </c>
      <c r="S205" s="221">
        <f t="shared" ref="S205:S209" si="255">IFERROR(U205/$B$1,"")</f>
        <v>6583.5620492336257</v>
      </c>
      <c r="T205" s="128">
        <v>6514073.3809670433</v>
      </c>
      <c r="U205" s="131">
        <v>6583562.0492336256</v>
      </c>
      <c r="V205" s="115"/>
      <c r="W205" s="8"/>
      <c r="X205" s="8"/>
      <c r="Y205" s="8"/>
      <c r="Z205" s="8"/>
      <c r="AA205" s="66">
        <f t="shared" ref="AA205:AA208" si="256">IFERROR(100*((AC205-AB205)/AC205),"")</f>
        <v>79.85641248016681</v>
      </c>
      <c r="AB205" s="221">
        <f t="shared" ref="AB205:AB209" si="257">IFERROR(AD205/$B$1,"")</f>
        <v>1327.7082290264632</v>
      </c>
      <c r="AC205" s="221">
        <f t="shared" ref="AC205:AC209" si="258">IFERROR(AE205/$B$1,"")</f>
        <v>6591.2202963807449</v>
      </c>
      <c r="AD205" s="127">
        <v>1327708.2290264631</v>
      </c>
      <c r="AE205" s="130">
        <v>6591220.2963807452</v>
      </c>
      <c r="AF205" s="119"/>
      <c r="AG205" s="12"/>
      <c r="AH205" s="12"/>
      <c r="AI205" s="12"/>
      <c r="AJ205" s="12"/>
      <c r="AK205" s="66">
        <f t="shared" ref="AK205:AK208" si="259">IFERROR(100*((AM205-AL205)/AM205),"")</f>
        <v>99.417961743531791</v>
      </c>
      <c r="AL205" s="221">
        <f t="shared" ref="AL205:AL209" si="260">IFERROR(AN205/$B$1,"")</f>
        <v>121.4599355833336</v>
      </c>
      <c r="AM205" s="221">
        <f t="shared" ref="AM205:AM209" si="261">IFERROR(AO205/$B$1,"")</f>
        <v>20868.033025930228</v>
      </c>
      <c r="AN205" s="128">
        <v>121459.9355833336</v>
      </c>
      <c r="AO205" s="128">
        <v>20868033.02593023</v>
      </c>
      <c r="AP205" s="216"/>
      <c r="AQ205" s="10"/>
      <c r="AR205" s="10"/>
      <c r="AS205" s="10"/>
      <c r="AT205" s="10"/>
      <c r="AU205" s="66">
        <f t="shared" ref="AU205:AU208" si="262">IFERROR(100*((AW205-AV205)/AW205),"")</f>
        <v>1.0770167385390184</v>
      </c>
      <c r="AV205" s="221">
        <f t="shared" ref="AV205:AV209" si="263">IFERROR(AX205/$B$1,"")</f>
        <v>6470.6481936824966</v>
      </c>
      <c r="AW205" s="221">
        <f t="shared" ref="AW205:AW209" si="264">IFERROR(AY205/$B$1,"")</f>
        <v>6541.0969022032832</v>
      </c>
      <c r="AX205" s="136">
        <v>6470648.1936824964</v>
      </c>
      <c r="AY205" s="138">
        <v>6541096.9022032833</v>
      </c>
      <c r="AZ205" s="26"/>
      <c r="BA205" s="62"/>
      <c r="BB205" s="64"/>
      <c r="BC205" s="64"/>
      <c r="BD205" s="64"/>
      <c r="BE205" s="66">
        <f t="shared" ref="BE205:BE208" si="265">IFERROR(100*((BG205-BF205)/BG205),"")</f>
        <v>99.62067120747416</v>
      </c>
      <c r="BF205" s="221">
        <f t="shared" ref="BF205:BF209" si="266">IFERROR(BH205/$B$1,"")</f>
        <v>68.745319187462187</v>
      </c>
      <c r="BG205" s="221">
        <f t="shared" ref="BG205:BG209" si="267">IFERROR(BI205/$B$1,"")</f>
        <v>18122.884563997428</v>
      </c>
      <c r="BH205" s="127">
        <v>68745.319187462184</v>
      </c>
      <c r="BI205" s="130">
        <v>18122884.563997429</v>
      </c>
      <c r="BJ205" s="115"/>
      <c r="BK205" s="18">
        <f t="shared" si="196"/>
        <v>1.0475165681033627</v>
      </c>
    </row>
    <row r="206" spans="1:63" hidden="1" x14ac:dyDescent="0.25">
      <c r="A206" s="261"/>
      <c r="B206" s="257"/>
      <c r="C206" s="257"/>
      <c r="D206" s="93">
        <v>3</v>
      </c>
      <c r="E206" s="105">
        <v>1.0481351304616759</v>
      </c>
      <c r="F206" s="221">
        <f t="shared" si="251"/>
        <v>6658.6589349168644</v>
      </c>
      <c r="G206" s="221">
        <f t="shared" si="252"/>
        <v>6729.1899386594459</v>
      </c>
      <c r="H206" s="127">
        <v>6658658.9349168641</v>
      </c>
      <c r="I206" s="127">
        <v>6729189.9386594463</v>
      </c>
      <c r="J206" s="127">
        <v>60195.75253319741</v>
      </c>
      <c r="K206" s="153"/>
      <c r="L206" s="210"/>
      <c r="M206" s="210"/>
      <c r="N206" s="26"/>
      <c r="O206" s="26"/>
      <c r="P206" s="26"/>
      <c r="Q206" s="67">
        <f t="shared" si="253"/>
        <v>1.1049895446691382</v>
      </c>
      <c r="R206" s="221">
        <f t="shared" si="254"/>
        <v>6651.0532309566197</v>
      </c>
      <c r="S206" s="221">
        <f t="shared" si="255"/>
        <v>6725.3678424563022</v>
      </c>
      <c r="T206" s="127">
        <v>6651053.2309566196</v>
      </c>
      <c r="U206" s="130">
        <v>6725367.8424563026</v>
      </c>
      <c r="V206" s="116"/>
      <c r="W206" s="8"/>
      <c r="X206" s="8"/>
      <c r="Y206" s="8"/>
      <c r="Z206" s="8"/>
      <c r="AA206" s="67">
        <f t="shared" si="256"/>
        <v>79.733119189053554</v>
      </c>
      <c r="AB206" s="221">
        <f t="shared" si="257"/>
        <v>1347.9734969984631</v>
      </c>
      <c r="AC206" s="221">
        <f t="shared" si="258"/>
        <v>6651.1147402140023</v>
      </c>
      <c r="AD206" s="128">
        <v>1347973.4969984631</v>
      </c>
      <c r="AE206" s="128">
        <v>6651114.7402140023</v>
      </c>
      <c r="AF206" s="119"/>
      <c r="AG206" s="12"/>
      <c r="AH206" s="12"/>
      <c r="AI206" s="12"/>
      <c r="AJ206" s="12"/>
      <c r="AK206" s="67">
        <f t="shared" si="259"/>
        <v>99.579210645604903</v>
      </c>
      <c r="AL206" s="221">
        <f t="shared" si="260"/>
        <v>122.23958816666641</v>
      </c>
      <c r="AM206" s="221">
        <f t="shared" si="261"/>
        <v>29050.066711500371</v>
      </c>
      <c r="AN206" s="127">
        <v>122239.58816666641</v>
      </c>
      <c r="AO206" s="127">
        <v>29050066.711500369</v>
      </c>
      <c r="AP206" s="216"/>
      <c r="AQ206" s="10"/>
      <c r="AR206" s="10"/>
      <c r="AS206" s="10"/>
      <c r="AT206" s="10"/>
      <c r="AU206" s="67">
        <f t="shared" si="262"/>
        <v>1.0811285993141568</v>
      </c>
      <c r="AV206" s="221">
        <f t="shared" si="263"/>
        <v>6593.5105283450057</v>
      </c>
      <c r="AW206" s="221">
        <f t="shared" si="264"/>
        <v>6665.5739546774594</v>
      </c>
      <c r="AX206" s="134">
        <v>6593510.5283450056</v>
      </c>
      <c r="AY206" s="137">
        <v>6665573.9546774598</v>
      </c>
      <c r="AZ206" s="26"/>
      <c r="BA206" s="61"/>
      <c r="BB206" s="63"/>
      <c r="BC206" s="63"/>
      <c r="BD206" s="63"/>
      <c r="BE206" s="67">
        <f t="shared" si="265"/>
        <v>99.757214853498013</v>
      </c>
      <c r="BF206" s="221">
        <f t="shared" si="266"/>
        <v>67.275247800148648</v>
      </c>
      <c r="BG206" s="221">
        <f t="shared" si="267"/>
        <v>27709.78734467112</v>
      </c>
      <c r="BH206" s="128">
        <v>67275.247800148645</v>
      </c>
      <c r="BI206" s="128">
        <v>27709787.344671119</v>
      </c>
      <c r="BJ206" s="116"/>
      <c r="BK206" s="18">
        <f t="shared" si="196"/>
        <v>1.0481351304616759</v>
      </c>
    </row>
    <row r="207" spans="1:63" hidden="1" x14ac:dyDescent="0.25">
      <c r="A207" s="261"/>
      <c r="B207" s="257"/>
      <c r="C207" s="257"/>
      <c r="D207" s="93">
        <v>4</v>
      </c>
      <c r="E207" s="105">
        <v>1.0855832300785766</v>
      </c>
      <c r="F207" s="221">
        <f t="shared" si="251"/>
        <v>7168.3635731363956</v>
      </c>
      <c r="G207" s="221">
        <f t="shared" si="252"/>
        <v>7247.0361826125645</v>
      </c>
      <c r="H207" s="128">
        <v>7168363.5731363958</v>
      </c>
      <c r="I207" s="128">
        <v>7247036.1826125644</v>
      </c>
      <c r="J207" s="128">
        <v>64436.616883277893</v>
      </c>
      <c r="K207" s="153"/>
      <c r="L207" s="210"/>
      <c r="M207" s="210"/>
      <c r="N207" s="26"/>
      <c r="O207" s="26"/>
      <c r="P207" s="26"/>
      <c r="Q207" s="66">
        <f t="shared" si="253"/>
        <v>1.0705060890847387</v>
      </c>
      <c r="R207" s="221">
        <f t="shared" si="254"/>
        <v>7133.8461170804894</v>
      </c>
      <c r="S207" s="221">
        <f t="shared" si="255"/>
        <v>7211.0407473674395</v>
      </c>
      <c r="T207" s="128">
        <v>7133846.1170804892</v>
      </c>
      <c r="U207" s="131">
        <v>7211040.7473674398</v>
      </c>
      <c r="V207" s="115"/>
      <c r="W207" s="8"/>
      <c r="X207" s="8"/>
      <c r="Y207" s="8"/>
      <c r="Z207" s="8"/>
      <c r="AA207" s="66">
        <f t="shared" si="256"/>
        <v>81.285585153500477</v>
      </c>
      <c r="AB207" s="221">
        <f t="shared" si="257"/>
        <v>1312.293053627986</v>
      </c>
      <c r="AC207" s="221">
        <f t="shared" si="258"/>
        <v>7012.2045727411378</v>
      </c>
      <c r="AD207" s="127">
        <v>1312293.053627986</v>
      </c>
      <c r="AE207" s="127">
        <v>7012204.5727411378</v>
      </c>
      <c r="AF207" s="119"/>
      <c r="AG207" s="12"/>
      <c r="AH207" s="12"/>
      <c r="AI207" s="12"/>
      <c r="AJ207" s="12"/>
      <c r="AK207" s="66">
        <f t="shared" si="259"/>
        <v>99.65803681785755</v>
      </c>
      <c r="AL207" s="221">
        <f t="shared" si="260"/>
        <v>75.362905999998731</v>
      </c>
      <c r="AM207" s="221">
        <f t="shared" si="261"/>
        <v>22038.30995133342</v>
      </c>
      <c r="AN207" s="128">
        <v>75362.905999998737</v>
      </c>
      <c r="AO207" s="128">
        <v>22038309.951333418</v>
      </c>
      <c r="AP207" s="216"/>
      <c r="AQ207" s="10"/>
      <c r="AR207" s="10"/>
      <c r="AS207" s="10"/>
      <c r="AT207" s="10"/>
      <c r="AU207" s="66">
        <f t="shared" si="262"/>
        <v>1.0590577266465924</v>
      </c>
      <c r="AV207" s="221">
        <f t="shared" si="263"/>
        <v>7161.2889952512469</v>
      </c>
      <c r="AW207" s="221">
        <f t="shared" si="264"/>
        <v>7237.9429897343034</v>
      </c>
      <c r="AX207" s="136">
        <v>7161288.9952512467</v>
      </c>
      <c r="AY207" s="138">
        <v>7237942.9897343032</v>
      </c>
      <c r="AZ207" s="26"/>
      <c r="BA207" s="62"/>
      <c r="BB207" s="64"/>
      <c r="BC207" s="64"/>
      <c r="BD207" s="64"/>
      <c r="BE207" s="66">
        <f t="shared" si="265"/>
        <v>99.998867725844477</v>
      </c>
      <c r="BF207" s="221">
        <f t="shared" si="266"/>
        <v>0.27970707995699795</v>
      </c>
      <c r="BG207" s="221">
        <f t="shared" si="267"/>
        <v>24703.123231390247</v>
      </c>
      <c r="BH207" s="127">
        <v>279.70707995699797</v>
      </c>
      <c r="BI207" s="127">
        <v>24703123.231390249</v>
      </c>
      <c r="BJ207" s="115"/>
      <c r="BK207" s="18">
        <f t="shared" si="196"/>
        <v>1.0590577266465924</v>
      </c>
    </row>
    <row r="208" spans="1:63" hidden="1" x14ac:dyDescent="0.25">
      <c r="A208" s="261"/>
      <c r="B208" s="257"/>
      <c r="C208" s="257"/>
      <c r="D208" s="93">
        <v>5</v>
      </c>
      <c r="E208" s="105">
        <v>1.13565661909548</v>
      </c>
      <c r="F208" s="221">
        <f t="shared" si="251"/>
        <v>6778.436781658771</v>
      </c>
      <c r="G208" s="221">
        <f t="shared" si="252"/>
        <v>6856.3008156973356</v>
      </c>
      <c r="H208" s="127">
        <v>6778436.7816587714</v>
      </c>
      <c r="I208" s="127">
        <v>6856300.8156973356</v>
      </c>
      <c r="J208" s="127">
        <v>60836.849056720726</v>
      </c>
      <c r="K208" s="153"/>
      <c r="L208" s="210"/>
      <c r="M208" s="210"/>
      <c r="N208" s="26"/>
      <c r="O208" s="26"/>
      <c r="P208" s="26"/>
      <c r="Q208" s="67">
        <f t="shared" si="253"/>
        <v>1.1471593165815075</v>
      </c>
      <c r="R208" s="221">
        <f t="shared" si="254"/>
        <v>6803.1619389891766</v>
      </c>
      <c r="S208" s="221">
        <f t="shared" si="255"/>
        <v>6882.1107132132565</v>
      </c>
      <c r="T208" s="127">
        <v>6803161.9389891764</v>
      </c>
      <c r="U208" s="130">
        <v>6882110.7132132566</v>
      </c>
      <c r="V208" s="116"/>
      <c r="W208" s="8"/>
      <c r="X208" s="8"/>
      <c r="Y208" s="8"/>
      <c r="Z208" s="8"/>
      <c r="AA208" s="67">
        <f t="shared" si="256"/>
        <v>79.985123284926914</v>
      </c>
      <c r="AB208" s="221">
        <f t="shared" si="257"/>
        <v>1374.8909177830851</v>
      </c>
      <c r="AC208" s="221">
        <f t="shared" si="258"/>
        <v>6869.3449245563561</v>
      </c>
      <c r="AD208" s="128">
        <v>1374890.917783085</v>
      </c>
      <c r="AE208" s="128">
        <v>6869344.9245563559</v>
      </c>
      <c r="AF208" s="119"/>
      <c r="AG208" s="12"/>
      <c r="AH208" s="12"/>
      <c r="AI208" s="12"/>
      <c r="AJ208" s="12"/>
      <c r="AK208" s="67">
        <f t="shared" si="259"/>
        <v>99.439733375930956</v>
      </c>
      <c r="AL208" s="221">
        <f t="shared" si="260"/>
        <v>133.9137583333343</v>
      </c>
      <c r="AM208" s="221">
        <f t="shared" si="261"/>
        <v>23901.791143787861</v>
      </c>
      <c r="AN208" s="127">
        <v>133913.75833333429</v>
      </c>
      <c r="AO208" s="127">
        <v>23901791.143787861</v>
      </c>
      <c r="AP208" s="216"/>
      <c r="AQ208" s="10"/>
      <c r="AR208" s="10"/>
      <c r="AS208" s="10"/>
      <c r="AT208" s="10"/>
      <c r="AU208" s="67">
        <f t="shared" si="262"/>
        <v>1.1458286563134654</v>
      </c>
      <c r="AV208" s="221">
        <f t="shared" si="263"/>
        <v>6791.2779541487898</v>
      </c>
      <c r="AW208" s="221">
        <f t="shared" si="264"/>
        <v>6869.9963409106304</v>
      </c>
      <c r="AX208" s="134">
        <v>6791277.9541487899</v>
      </c>
      <c r="AY208" s="137">
        <v>6869996.3409106303</v>
      </c>
      <c r="AZ208" s="26"/>
      <c r="BA208" s="61"/>
      <c r="BB208" s="63"/>
      <c r="BC208" s="63"/>
      <c r="BD208" s="63"/>
      <c r="BE208" s="67" t="str">
        <f t="shared" si="265"/>
        <v/>
      </c>
      <c r="BF208" s="221">
        <f t="shared" si="266"/>
        <v>0</v>
      </c>
      <c r="BG208" s="221">
        <f t="shared" si="267"/>
        <v>0</v>
      </c>
      <c r="BH208" s="116"/>
      <c r="BI208" s="116"/>
      <c r="BJ208" s="116"/>
      <c r="BK208" s="18">
        <f t="shared" si="196"/>
        <v>1.13565661909548</v>
      </c>
    </row>
    <row r="209" spans="1:63" x14ac:dyDescent="0.25">
      <c r="A209" s="261"/>
      <c r="B209" s="257"/>
      <c r="C209" s="258"/>
      <c r="D209" s="95" t="s">
        <v>23</v>
      </c>
      <c r="E209" s="106">
        <f t="shared" ref="E209:BD209" si="268">IFERROR(AVERAGE(E204:E208),"")</f>
        <v>1.0821554952735917</v>
      </c>
      <c r="F209" s="113">
        <f t="shared" si="251"/>
        <v>6758.6253009325819</v>
      </c>
      <c r="G209" s="113">
        <f t="shared" si="252"/>
        <v>6832.5884246580626</v>
      </c>
      <c r="H209" s="113">
        <f t="shared" si="268"/>
        <v>6758625.3009325815</v>
      </c>
      <c r="I209" s="113">
        <f t="shared" si="268"/>
        <v>6832588.4246580629</v>
      </c>
      <c r="J209" s="113">
        <f t="shared" si="268"/>
        <v>62436.089525127412</v>
      </c>
      <c r="K209" s="232" t="str">
        <f t="shared" si="268"/>
        <v/>
      </c>
      <c r="L209" s="162"/>
      <c r="M209" s="162"/>
      <c r="N209" s="213" t="str">
        <f t="shared" si="268"/>
        <v/>
      </c>
      <c r="O209" s="213" t="str">
        <f t="shared" si="268"/>
        <v/>
      </c>
      <c r="P209" s="213" t="str">
        <f t="shared" si="268"/>
        <v/>
      </c>
      <c r="Q209" s="106">
        <f t="shared" ref="Q209" si="269">IFERROR(AVERAGE(Q204:Q208),"")</f>
        <v>1.0990140124557612</v>
      </c>
      <c r="R209" s="113">
        <f t="shared" si="254"/>
        <v>6748.1146143642409</v>
      </c>
      <c r="S209" s="113">
        <f t="shared" si="255"/>
        <v>6823.1007663638939</v>
      </c>
      <c r="T209" s="113">
        <f t="shared" si="268"/>
        <v>6748114.6143642412</v>
      </c>
      <c r="U209" s="113">
        <f t="shared" si="268"/>
        <v>6823100.7663638936</v>
      </c>
      <c r="V209" s="113" t="str">
        <f t="shared" si="268"/>
        <v/>
      </c>
      <c r="W209" s="82" t="str">
        <f t="shared" si="268"/>
        <v/>
      </c>
      <c r="X209" s="82" t="str">
        <f t="shared" si="268"/>
        <v/>
      </c>
      <c r="Y209" s="82" t="str">
        <f t="shared" si="268"/>
        <v/>
      </c>
      <c r="Z209" s="82" t="str">
        <f t="shared" si="268"/>
        <v/>
      </c>
      <c r="AA209" s="106">
        <f t="shared" ref="AA209" si="270">IFERROR(AVERAGE(AA204:AA208),"")</f>
        <v>79.890549795934589</v>
      </c>
      <c r="AB209" s="113">
        <f t="shared" si="257"/>
        <v>1360.186214984031</v>
      </c>
      <c r="AC209" s="113">
        <f t="shared" si="258"/>
        <v>6768.292939448831</v>
      </c>
      <c r="AD209" s="113">
        <f t="shared" si="268"/>
        <v>1360186.2149840309</v>
      </c>
      <c r="AE209" s="113">
        <f t="shared" si="268"/>
        <v>6768292.9394488307</v>
      </c>
      <c r="AF209" s="113" t="str">
        <f t="shared" si="268"/>
        <v/>
      </c>
      <c r="AG209" s="82" t="str">
        <f t="shared" si="268"/>
        <v/>
      </c>
      <c r="AH209" s="82" t="str">
        <f t="shared" si="268"/>
        <v/>
      </c>
      <c r="AI209" s="82" t="str">
        <f t="shared" si="268"/>
        <v/>
      </c>
      <c r="AJ209" s="82" t="str">
        <f t="shared" si="268"/>
        <v/>
      </c>
      <c r="AK209" s="106">
        <f t="shared" ref="AK209" si="271">IFERROR(AVERAGE(AK204:AK208),"")</f>
        <v>99.510022977873859</v>
      </c>
      <c r="AL209" s="113">
        <f t="shared" si="260"/>
        <v>132.13297558333323</v>
      </c>
      <c r="AM209" s="113">
        <f t="shared" si="261"/>
        <v>26795.653860741648</v>
      </c>
      <c r="AN209" s="113">
        <f t="shared" si="268"/>
        <v>132132.97558333323</v>
      </c>
      <c r="AO209" s="113">
        <f t="shared" si="268"/>
        <v>26795653.860741649</v>
      </c>
      <c r="AP209" s="113" t="str">
        <f t="shared" si="268"/>
        <v/>
      </c>
      <c r="AQ209" s="82" t="str">
        <f t="shared" si="268"/>
        <v/>
      </c>
      <c r="AR209" s="82" t="str">
        <f t="shared" si="268"/>
        <v/>
      </c>
      <c r="AS209" s="82" t="str">
        <f t="shared" si="268"/>
        <v/>
      </c>
      <c r="AT209" s="82" t="str">
        <f t="shared" si="268"/>
        <v/>
      </c>
      <c r="AU209" s="106">
        <f t="shared" si="268"/>
        <v>1.0923523141913249</v>
      </c>
      <c r="AV209" s="113">
        <f t="shared" si="263"/>
        <v>6736.4065005387338</v>
      </c>
      <c r="AW209" s="113">
        <f t="shared" si="264"/>
        <v>6810.7928628578857</v>
      </c>
      <c r="AX209" s="113">
        <f t="shared" si="268"/>
        <v>6736406.5005387338</v>
      </c>
      <c r="AY209" s="113">
        <f t="shared" si="268"/>
        <v>6810792.8628578857</v>
      </c>
      <c r="AZ209" s="113" t="str">
        <f t="shared" si="268"/>
        <v/>
      </c>
      <c r="BA209" s="82" t="str">
        <f t="shared" si="268"/>
        <v/>
      </c>
      <c r="BB209" s="82" t="str">
        <f t="shared" si="268"/>
        <v/>
      </c>
      <c r="BC209" s="82" t="str">
        <f t="shared" si="268"/>
        <v/>
      </c>
      <c r="BD209" s="82" t="str">
        <f t="shared" si="268"/>
        <v/>
      </c>
      <c r="BE209" s="106">
        <f t="shared" ref="BE209:BJ209" si="272">IFERROR(AVERAGE(BE204:BE208),"")</f>
        <v>99.796918719602644</v>
      </c>
      <c r="BF209" s="113">
        <f t="shared" si="266"/>
        <v>51.1188087052331</v>
      </c>
      <c r="BG209" s="113">
        <f t="shared" si="267"/>
        <v>26648.037311343011</v>
      </c>
      <c r="BH209" s="113">
        <f t="shared" si="272"/>
        <v>51118.808705233103</v>
      </c>
      <c r="BI209" s="113">
        <f t="shared" si="272"/>
        <v>26648037.311343011</v>
      </c>
      <c r="BJ209" s="113" t="str">
        <f t="shared" si="272"/>
        <v/>
      </c>
      <c r="BK209" s="18">
        <f t="shared" si="196"/>
        <v>1.0821554952735917</v>
      </c>
    </row>
    <row r="210" spans="1:63" hidden="1" x14ac:dyDescent="0.25">
      <c r="A210" s="261"/>
      <c r="B210" s="257"/>
      <c r="C210" s="256">
        <v>15</v>
      </c>
      <c r="D210" s="93">
        <v>1</v>
      </c>
      <c r="E210" s="105">
        <v>0.72856512321938394</v>
      </c>
      <c r="F210" s="221">
        <f>IFERROR(H210/$B$1,"")</f>
        <v>19440.071752836269</v>
      </c>
      <c r="G210" s="221">
        <f>IFERROR(I210/$B$1,"")</f>
        <v>19582.74480163</v>
      </c>
      <c r="H210" s="128">
        <v>19440071.752836268</v>
      </c>
      <c r="I210" s="128">
        <v>19582744.801630002</v>
      </c>
      <c r="J210" s="128">
        <v>60824.334206581123</v>
      </c>
      <c r="K210" s="153"/>
      <c r="L210" s="210"/>
      <c r="M210" s="210"/>
      <c r="N210" s="26"/>
      <c r="O210" s="26"/>
      <c r="P210" s="26"/>
      <c r="Q210" s="67">
        <f>IFERROR(100*((S210-R210)/S210),"")</f>
        <v>0.52923182458549289</v>
      </c>
      <c r="R210" s="221">
        <f>IFERROR(T210/$B$1,"")</f>
        <v>18691.827298377841</v>
      </c>
      <c r="S210" s="221">
        <f>IFERROR(U210/$B$1,"")</f>
        <v>18791.276714999542</v>
      </c>
      <c r="T210" s="128">
        <v>18691827.298377842</v>
      </c>
      <c r="U210" s="131">
        <v>18791276.714999542</v>
      </c>
      <c r="V210" s="115"/>
      <c r="W210" s="8"/>
      <c r="X210" s="8"/>
      <c r="Y210" s="8"/>
      <c r="Z210" s="8"/>
      <c r="AA210" s="67">
        <f>IFERROR(100*((AC210-AB210)/AC210),"")</f>
        <v>77.271091778559835</v>
      </c>
      <c r="AB210" s="221">
        <f>IFERROR(AD210/$B$1,"")</f>
        <v>4506.2098318569533</v>
      </c>
      <c r="AC210" s="221">
        <f>IFERROR(AE210/$B$1,"")</f>
        <v>19825.896554090737</v>
      </c>
      <c r="AD210" s="127">
        <v>4506209.831856953</v>
      </c>
      <c r="AE210" s="130">
        <v>19825896.554090738</v>
      </c>
      <c r="AF210" s="119"/>
      <c r="AG210" s="12"/>
      <c r="AH210" s="12"/>
      <c r="AI210" s="12"/>
      <c r="AJ210" s="12"/>
      <c r="AK210" s="67">
        <f>IFERROR(100*((AM210-AL210)/AM210),"")</f>
        <v>98.41760220986562</v>
      </c>
      <c r="AL210" s="221">
        <f>IFERROR(AN210/$B$1,"")</f>
        <v>1104.4725469999939</v>
      </c>
      <c r="AM210" s="221">
        <f>IFERROR(AO210/$B$1,"")</f>
        <v>69797.402011424987</v>
      </c>
      <c r="AN210" s="128">
        <v>1104472.546999994</v>
      </c>
      <c r="AO210" s="128">
        <v>69797402.011424989</v>
      </c>
      <c r="AP210" s="216"/>
      <c r="AQ210" s="10"/>
      <c r="AR210" s="10"/>
      <c r="AS210" s="10"/>
      <c r="AT210" s="10"/>
      <c r="AU210" s="67">
        <f>IFERROR(100*((AW210-AV210)/AW210),"")</f>
        <v>0.52901271601381328</v>
      </c>
      <c r="AV210" s="221">
        <f>IFERROR(AX210/$B$1,"")</f>
        <v>18665.969155155479</v>
      </c>
      <c r="AW210" s="221">
        <f>IFERROR(AY210/$B$1,"")</f>
        <v>18765.239659142811</v>
      </c>
      <c r="AX210" s="136">
        <v>18665969.15515548</v>
      </c>
      <c r="AY210" s="138">
        <v>18765239.659142811</v>
      </c>
      <c r="AZ210" s="26"/>
      <c r="BA210" s="62"/>
      <c r="BB210" s="64"/>
      <c r="BC210" s="64"/>
      <c r="BD210" s="64"/>
      <c r="BE210" s="67">
        <f>IFERROR(100*((BG210-BF210)/BG210),"")</f>
        <v>98.413059077141369</v>
      </c>
      <c r="BF210" s="221">
        <f>IFERROR(BH210/$B$1,"")</f>
        <v>1104.4524020140291</v>
      </c>
      <c r="BG210" s="221">
        <f>IFERROR(BI210/$B$1,"")</f>
        <v>69596.3149040555</v>
      </c>
      <c r="BH210" s="128">
        <v>1104452.402014029</v>
      </c>
      <c r="BI210" s="131">
        <v>69596314.904055506</v>
      </c>
      <c r="BJ210" s="115"/>
      <c r="BK210" s="18">
        <f t="shared" si="196"/>
        <v>0.52901271601381328</v>
      </c>
    </row>
    <row r="211" spans="1:63" hidden="1" x14ac:dyDescent="0.25">
      <c r="A211" s="261"/>
      <c r="B211" s="257"/>
      <c r="C211" s="257"/>
      <c r="D211" s="93">
        <v>2</v>
      </c>
      <c r="E211" s="105">
        <v>0.51999126690577813</v>
      </c>
      <c r="F211" s="221">
        <f t="shared" ref="F211:F215" si="273">IFERROR(H211/$B$1,"")</f>
        <v>19391.04302441698</v>
      </c>
      <c r="G211" s="221">
        <f t="shared" ref="G211:G215" si="274">IFERROR(I211/$B$1,"")</f>
        <v>19492.40181154721</v>
      </c>
      <c r="H211" s="127">
        <v>19391043.024416979</v>
      </c>
      <c r="I211" s="127">
        <v>19492401.811547209</v>
      </c>
      <c r="J211" s="127">
        <v>64177.106496095657</v>
      </c>
      <c r="K211" s="153"/>
      <c r="L211" s="210"/>
      <c r="M211" s="210"/>
      <c r="N211" s="26"/>
      <c r="O211" s="26"/>
      <c r="P211" s="26"/>
      <c r="Q211" s="66">
        <f t="shared" ref="Q211:Q214" si="275">IFERROR(100*((S211-R211)/S211),"")</f>
        <v>0.51260825556690115</v>
      </c>
      <c r="R211" s="221">
        <f t="shared" ref="R211:R215" si="276">IFERROR(T211/$B$1,"")</f>
        <v>19349.926776722081</v>
      </c>
      <c r="S211" s="221">
        <f t="shared" ref="S211:S215" si="277">IFERROR(U211/$B$1,"")</f>
        <v>19449.62717127904</v>
      </c>
      <c r="T211" s="127">
        <v>19349926.776722081</v>
      </c>
      <c r="U211" s="130">
        <v>19449627.171279039</v>
      </c>
      <c r="V211" s="116"/>
      <c r="W211" s="8"/>
      <c r="X211" s="8"/>
      <c r="Y211" s="8"/>
      <c r="Z211" s="8"/>
      <c r="AA211" s="66">
        <f t="shared" ref="AA211:AA214" si="278">IFERROR(100*((AC211-AB211)/AC211),"")</f>
        <v>78.214480942596836</v>
      </c>
      <c r="AB211" s="221">
        <f t="shared" ref="AB211:AB215" si="279">IFERROR(AD211/$B$1,"")</f>
        <v>5224.5879636443315</v>
      </c>
      <c r="AC211" s="221">
        <f t="shared" ref="AC211:AC215" si="280">IFERROR(AE211/$B$1,"")</f>
        <v>23981.930152216919</v>
      </c>
      <c r="AD211" s="128">
        <v>5224587.9636443313</v>
      </c>
      <c r="AE211" s="131">
        <v>23981930.152216919</v>
      </c>
      <c r="AF211" s="119"/>
      <c r="AG211" s="12"/>
      <c r="AH211" s="12"/>
      <c r="AI211" s="12"/>
      <c r="AJ211" s="12"/>
      <c r="AK211" s="66">
        <f t="shared" ref="AK211:AK214" si="281">IFERROR(100*((AM211-AL211)/AM211),"")</f>
        <v>98.479506144668719</v>
      </c>
      <c r="AL211" s="221">
        <f t="shared" ref="AL211:AL215" si="282">IFERROR(AN211/$B$1,"")</f>
        <v>1748.667555666663</v>
      </c>
      <c r="AM211" s="221">
        <f t="shared" ref="AM211:AM215" si="283">IFERROR(AO211/$B$1,"")</f>
        <v>115006.5519525338</v>
      </c>
      <c r="AN211" s="127">
        <v>1748667.555666663</v>
      </c>
      <c r="AO211" s="127">
        <v>115006551.9525338</v>
      </c>
      <c r="AP211" s="216"/>
      <c r="AQ211" s="10"/>
      <c r="AR211" s="10"/>
      <c r="AS211" s="10"/>
      <c r="AT211" s="10"/>
      <c r="AU211" s="66">
        <f t="shared" ref="AU211:AU214" si="284">IFERROR(100*((AW211-AV211)/AW211),"")</f>
        <v>0.52139713029688106</v>
      </c>
      <c r="AV211" s="221">
        <f t="shared" ref="AV211:AV215" si="285">IFERROR(AX211/$B$1,"")</f>
        <v>19346.439002386131</v>
      </c>
      <c r="AW211" s="221">
        <f t="shared" ref="AW211:AW215" si="286">IFERROR(AY211/$B$1,"")</f>
        <v>19447.839479336133</v>
      </c>
      <c r="AX211" s="134">
        <v>19346439.00238613</v>
      </c>
      <c r="AY211" s="137">
        <v>19447839.479336131</v>
      </c>
      <c r="AZ211" s="26"/>
      <c r="BA211" s="61"/>
      <c r="BB211" s="63"/>
      <c r="BC211" s="63"/>
      <c r="BD211" s="63"/>
      <c r="BE211" s="66" t="str">
        <f t="shared" ref="BE211:BE214" si="287">IFERROR(100*((BG211-BF211)/BG211),"")</f>
        <v/>
      </c>
      <c r="BF211" s="221">
        <f t="shared" ref="BF211:BF215" si="288">IFERROR(BH211/$B$1,"")</f>
        <v>0</v>
      </c>
      <c r="BG211" s="221">
        <f t="shared" ref="BG211:BG215" si="289">IFERROR(BI211/$B$1,"")</f>
        <v>0</v>
      </c>
      <c r="BH211" s="116"/>
      <c r="BI211" s="116"/>
      <c r="BJ211" s="116"/>
      <c r="BK211" s="18">
        <f t="shared" si="196"/>
        <v>0.51260825556690115</v>
      </c>
    </row>
    <row r="212" spans="1:63" hidden="1" x14ac:dyDescent="0.25">
      <c r="A212" s="261"/>
      <c r="B212" s="257"/>
      <c r="C212" s="257"/>
      <c r="D212" s="93">
        <v>3</v>
      </c>
      <c r="E212" s="105">
        <v>0.50277221541836059</v>
      </c>
      <c r="F212" s="221">
        <f t="shared" si="273"/>
        <v>18708.564623951701</v>
      </c>
      <c r="G212" s="221">
        <f t="shared" si="274"/>
        <v>18803.101393394631</v>
      </c>
      <c r="H212" s="128">
        <v>18708564.6239517</v>
      </c>
      <c r="I212" s="128">
        <v>18803101.39339463</v>
      </c>
      <c r="J212" s="128">
        <v>60967.846935987473</v>
      </c>
      <c r="K212" s="153"/>
      <c r="L212" s="210"/>
      <c r="M212" s="210"/>
      <c r="N212" s="26"/>
      <c r="O212" s="26"/>
      <c r="P212" s="26"/>
      <c r="Q212" s="67">
        <f t="shared" si="275"/>
        <v>0.51216115559403985</v>
      </c>
      <c r="R212" s="221">
        <f t="shared" si="276"/>
        <v>18774.73070373054</v>
      </c>
      <c r="S212" s="221">
        <f t="shared" si="277"/>
        <v>18871.382594905179</v>
      </c>
      <c r="T212" s="128">
        <v>18774730.703730538</v>
      </c>
      <c r="U212" s="131">
        <v>18871382.594905179</v>
      </c>
      <c r="V212" s="115"/>
      <c r="W212" s="8"/>
      <c r="X212" s="8"/>
      <c r="Y212" s="8"/>
      <c r="Z212" s="8"/>
      <c r="AA212" s="67">
        <f t="shared" si="278"/>
        <v>76.902600635960866</v>
      </c>
      <c r="AB212" s="221">
        <f t="shared" si="279"/>
        <v>4676.1880636133756</v>
      </c>
      <c r="AC212" s="221">
        <f t="shared" si="280"/>
        <v>20245.517644267089</v>
      </c>
      <c r="AD212" s="127">
        <v>4676188.0636133756</v>
      </c>
      <c r="AE212" s="127">
        <v>20245517.64426709</v>
      </c>
      <c r="AF212" s="119"/>
      <c r="AG212" s="12"/>
      <c r="AH212" s="12"/>
      <c r="AI212" s="12"/>
      <c r="AJ212" s="12"/>
      <c r="AK212" s="67">
        <f t="shared" si="281"/>
        <v>97.793084889827583</v>
      </c>
      <c r="AL212" s="221">
        <f t="shared" si="282"/>
        <v>1249.336005666665</v>
      </c>
      <c r="AM212" s="221">
        <f t="shared" si="283"/>
        <v>56610.061705955784</v>
      </c>
      <c r="AN212" s="128">
        <v>1249336.005666665</v>
      </c>
      <c r="AO212" s="128">
        <v>56610061.705955781</v>
      </c>
      <c r="AP212" s="216"/>
      <c r="AQ212" s="10"/>
      <c r="AR212" s="10"/>
      <c r="AS212" s="10"/>
      <c r="AT212" s="10"/>
      <c r="AU212" s="67">
        <f t="shared" si="284"/>
        <v>0.50239089104709966</v>
      </c>
      <c r="AV212" s="221">
        <f t="shared" si="285"/>
        <v>18791.715014773352</v>
      </c>
      <c r="AW212" s="221">
        <f t="shared" si="286"/>
        <v>18886.599570644812</v>
      </c>
      <c r="AX212" s="136">
        <v>18791715.01477335</v>
      </c>
      <c r="AY212" s="138">
        <v>18886599.570644811</v>
      </c>
      <c r="AZ212" s="26"/>
      <c r="BA212" s="62"/>
      <c r="BB212" s="64"/>
      <c r="BC212" s="64"/>
      <c r="BD212" s="64"/>
      <c r="BE212" s="67">
        <f t="shared" si="287"/>
        <v>98.171241005081782</v>
      </c>
      <c r="BF212" s="221">
        <f t="shared" si="288"/>
        <v>1242.0324495747939</v>
      </c>
      <c r="BG212" s="221">
        <f t="shared" si="289"/>
        <v>67916.683008869717</v>
      </c>
      <c r="BH212" s="127">
        <v>1242032.4495747939</v>
      </c>
      <c r="BI212" s="130">
        <v>67916683.008869722</v>
      </c>
      <c r="BJ212" s="115"/>
      <c r="BK212" s="18">
        <f t="shared" si="196"/>
        <v>0.50239089104709966</v>
      </c>
    </row>
    <row r="213" spans="1:63" hidden="1" x14ac:dyDescent="0.25">
      <c r="A213" s="261"/>
      <c r="B213" s="257"/>
      <c r="C213" s="257"/>
      <c r="D213" s="93">
        <v>4</v>
      </c>
      <c r="E213" s="105">
        <v>0.93582035684291798</v>
      </c>
      <c r="F213" s="221">
        <f t="shared" si="273"/>
        <v>20133.568852893459</v>
      </c>
      <c r="G213" s="221">
        <f t="shared" si="274"/>
        <v>20323.762762097631</v>
      </c>
      <c r="H213" s="127">
        <v>20133568.852893461</v>
      </c>
      <c r="I213" s="127">
        <v>20323762.762097631</v>
      </c>
      <c r="J213" s="127">
        <v>68995.503178119659</v>
      </c>
      <c r="K213" s="153"/>
      <c r="L213" s="210"/>
      <c r="M213" s="210"/>
      <c r="N213" s="26"/>
      <c r="O213" s="26"/>
      <c r="P213" s="26"/>
      <c r="Q213" s="66">
        <f t="shared" si="275"/>
        <v>0.52193856731316146</v>
      </c>
      <c r="R213" s="221">
        <f t="shared" si="276"/>
        <v>18655.69145939565</v>
      </c>
      <c r="S213" s="221">
        <f t="shared" si="277"/>
        <v>18753.573592725541</v>
      </c>
      <c r="T213" s="127">
        <v>18655691.459395651</v>
      </c>
      <c r="U213" s="130">
        <v>18753573.592725541</v>
      </c>
      <c r="V213" s="116"/>
      <c r="W213" s="8"/>
      <c r="X213" s="8"/>
      <c r="Y213" s="8"/>
      <c r="Z213" s="8"/>
      <c r="AA213" s="66">
        <f t="shared" si="278"/>
        <v>77.001043548385042</v>
      </c>
      <c r="AB213" s="221">
        <f t="shared" si="279"/>
        <v>4683.0147230399862</v>
      </c>
      <c r="AC213" s="221">
        <f t="shared" si="280"/>
        <v>20361.857429888521</v>
      </c>
      <c r="AD213" s="128">
        <v>4683014.7230399866</v>
      </c>
      <c r="AE213" s="128">
        <v>20361857.42988852</v>
      </c>
      <c r="AF213" s="119"/>
      <c r="AG213" s="12"/>
      <c r="AH213" s="12"/>
      <c r="AI213" s="12"/>
      <c r="AJ213" s="12"/>
      <c r="AK213" s="66">
        <f t="shared" si="281"/>
        <v>98.280990901802369</v>
      </c>
      <c r="AL213" s="221">
        <f t="shared" si="282"/>
        <v>1321.7702388888679</v>
      </c>
      <c r="AM213" s="221">
        <f t="shared" si="283"/>
        <v>76891.404488477419</v>
      </c>
      <c r="AN213" s="127">
        <v>1321770.2388888679</v>
      </c>
      <c r="AO213" s="127">
        <v>76891404.488477424</v>
      </c>
      <c r="AP213" s="216"/>
      <c r="AQ213" s="10"/>
      <c r="AR213" s="10"/>
      <c r="AS213" s="10"/>
      <c r="AT213" s="10"/>
      <c r="AU213" s="66">
        <f t="shared" si="284"/>
        <v>0.52114194110072098</v>
      </c>
      <c r="AV213" s="221">
        <f t="shared" si="285"/>
        <v>18679.58444247986</v>
      </c>
      <c r="AW213" s="221">
        <f t="shared" si="286"/>
        <v>18777.441565945683</v>
      </c>
      <c r="AX213" s="134">
        <v>18679584.44247986</v>
      </c>
      <c r="AY213" s="137">
        <v>18777441.565945681</v>
      </c>
      <c r="AZ213" s="26"/>
      <c r="BA213" s="61"/>
      <c r="BB213" s="63"/>
      <c r="BC213" s="63"/>
      <c r="BD213" s="63"/>
      <c r="BE213" s="66" t="str">
        <f t="shared" si="287"/>
        <v/>
      </c>
      <c r="BF213" s="221">
        <f t="shared" si="288"/>
        <v>0</v>
      </c>
      <c r="BG213" s="221">
        <f t="shared" si="289"/>
        <v>0</v>
      </c>
      <c r="BH213" s="116"/>
      <c r="BI213" s="116"/>
      <c r="BJ213" s="116"/>
      <c r="BK213" s="18">
        <f t="shared" si="196"/>
        <v>0.52114194110072098</v>
      </c>
    </row>
    <row r="214" spans="1:63" hidden="1" x14ac:dyDescent="0.25">
      <c r="A214" s="261"/>
      <c r="B214" s="257"/>
      <c r="C214" s="257"/>
      <c r="D214" s="93">
        <v>5</v>
      </c>
      <c r="E214" s="105">
        <v>0.64286127868571419</v>
      </c>
      <c r="F214" s="221">
        <f t="shared" si="273"/>
        <v>18819.060072290009</v>
      </c>
      <c r="G214" s="221">
        <f t="shared" si="274"/>
        <v>18940.823291092733</v>
      </c>
      <c r="H214" s="128">
        <v>18819060.072290011</v>
      </c>
      <c r="I214" s="128">
        <v>18940823.291092731</v>
      </c>
      <c r="J214" s="128">
        <v>67654.131660699844</v>
      </c>
      <c r="K214" s="153"/>
      <c r="L214" s="210"/>
      <c r="M214" s="210"/>
      <c r="N214" s="26"/>
      <c r="O214" s="26"/>
      <c r="P214" s="26"/>
      <c r="Q214" s="67">
        <f t="shared" si="275"/>
        <v>0.48608299067302085</v>
      </c>
      <c r="R214" s="221">
        <f t="shared" si="276"/>
        <v>18309.13339136777</v>
      </c>
      <c r="S214" s="221">
        <f t="shared" si="277"/>
        <v>18398.565689713269</v>
      </c>
      <c r="T214" s="128">
        <v>18309133.391367771</v>
      </c>
      <c r="U214" s="131">
        <v>18398565.689713269</v>
      </c>
      <c r="V214" s="115"/>
      <c r="W214" s="8"/>
      <c r="X214" s="8"/>
      <c r="Y214" s="8"/>
      <c r="Z214" s="8"/>
      <c r="AA214" s="67">
        <f t="shared" si="278"/>
        <v>77.113007489374453</v>
      </c>
      <c r="AB214" s="221">
        <f t="shared" si="279"/>
        <v>4361.2453267879991</v>
      </c>
      <c r="AC214" s="221">
        <f t="shared" si="280"/>
        <v>19055.56321899105</v>
      </c>
      <c r="AD214" s="127">
        <v>4361245.3267879989</v>
      </c>
      <c r="AE214" s="127">
        <v>19055563.218991049</v>
      </c>
      <c r="AF214" s="119"/>
      <c r="AG214" s="12"/>
      <c r="AH214" s="12"/>
      <c r="AI214" s="12"/>
      <c r="AJ214" s="12"/>
      <c r="AK214" s="67">
        <f t="shared" si="281"/>
        <v>97.83540044638977</v>
      </c>
      <c r="AL214" s="221">
        <f t="shared" si="282"/>
        <v>990.27754122222586</v>
      </c>
      <c r="AM214" s="221">
        <f t="shared" si="283"/>
        <v>45748.763995196488</v>
      </c>
      <c r="AN214" s="128">
        <v>990277.54122222587</v>
      </c>
      <c r="AO214" s="128">
        <v>45748763.995196491</v>
      </c>
      <c r="AP214" s="216"/>
      <c r="AQ214" s="10"/>
      <c r="AR214" s="10"/>
      <c r="AS214" s="10"/>
      <c r="AT214" s="10"/>
      <c r="AU214" s="67">
        <f t="shared" si="284"/>
        <v>0.46450515392245451</v>
      </c>
      <c r="AV214" s="221">
        <f t="shared" si="285"/>
        <v>18243.12925191328</v>
      </c>
      <c r="AW214" s="221">
        <f t="shared" si="286"/>
        <v>18328.264987404338</v>
      </c>
      <c r="AX214" s="136">
        <v>18243129.251913279</v>
      </c>
      <c r="AY214" s="138">
        <v>18328264.987404339</v>
      </c>
      <c r="AZ214" s="26"/>
      <c r="BA214" s="62"/>
      <c r="BB214" s="64"/>
      <c r="BC214" s="64"/>
      <c r="BD214" s="64"/>
      <c r="BE214" s="67">
        <f t="shared" si="287"/>
        <v>97.773698424710943</v>
      </c>
      <c r="BF214" s="221">
        <f t="shared" si="288"/>
        <v>990.27758822219243</v>
      </c>
      <c r="BG214" s="221">
        <f t="shared" si="289"/>
        <v>44480.83760142031</v>
      </c>
      <c r="BH214" s="128">
        <v>990277.58822219248</v>
      </c>
      <c r="BI214" s="131">
        <v>44480837.601420313</v>
      </c>
      <c r="BJ214" s="115"/>
      <c r="BK214" s="18">
        <f t="shared" si="196"/>
        <v>0.46450515392245451</v>
      </c>
    </row>
    <row r="215" spans="1:63" x14ac:dyDescent="0.25">
      <c r="A215" s="261"/>
      <c r="B215" s="257"/>
      <c r="C215" s="258"/>
      <c r="D215" s="95" t="s">
        <v>23</v>
      </c>
      <c r="E215" s="106">
        <f t="shared" ref="E215:BD215" si="290">IFERROR(AVERAGE(E210:E214),"")</f>
        <v>0.66600204821443099</v>
      </c>
      <c r="F215" s="113">
        <f t="shared" si="273"/>
        <v>19298.461665277682</v>
      </c>
      <c r="G215" s="113">
        <f t="shared" si="274"/>
        <v>19428.566811952442</v>
      </c>
      <c r="H215" s="113">
        <f t="shared" si="290"/>
        <v>19298461.665277682</v>
      </c>
      <c r="I215" s="113">
        <f t="shared" si="290"/>
        <v>19428566.811952442</v>
      </c>
      <c r="J215" s="113">
        <f t="shared" si="290"/>
        <v>64523.784495496751</v>
      </c>
      <c r="K215" s="232" t="str">
        <f t="shared" si="290"/>
        <v/>
      </c>
      <c r="L215" s="162"/>
      <c r="M215" s="162"/>
      <c r="N215" s="213" t="str">
        <f t="shared" si="290"/>
        <v/>
      </c>
      <c r="O215" s="213" t="str">
        <f t="shared" si="290"/>
        <v/>
      </c>
      <c r="P215" s="213" t="str">
        <f t="shared" si="290"/>
        <v/>
      </c>
      <c r="Q215" s="106">
        <f t="shared" ref="Q215" si="291">IFERROR(AVERAGE(Q210:Q214),"")</f>
        <v>0.51240455874652324</v>
      </c>
      <c r="R215" s="113">
        <f t="shared" si="276"/>
        <v>18756.261925918778</v>
      </c>
      <c r="S215" s="113">
        <f t="shared" si="277"/>
        <v>18852.885152724517</v>
      </c>
      <c r="T215" s="113">
        <f t="shared" si="290"/>
        <v>18756261.925918777</v>
      </c>
      <c r="U215" s="113">
        <f t="shared" si="290"/>
        <v>18852885.152724516</v>
      </c>
      <c r="V215" s="113" t="str">
        <f t="shared" si="290"/>
        <v/>
      </c>
      <c r="W215" s="82" t="str">
        <f t="shared" si="290"/>
        <v/>
      </c>
      <c r="X215" s="82" t="str">
        <f t="shared" si="290"/>
        <v/>
      </c>
      <c r="Y215" s="82" t="str">
        <f t="shared" si="290"/>
        <v/>
      </c>
      <c r="Z215" s="82" t="str">
        <f t="shared" si="290"/>
        <v/>
      </c>
      <c r="AA215" s="106">
        <f t="shared" ref="AA215" si="292">IFERROR(AVERAGE(AA210:AA214),"")</f>
        <v>77.300444878975412</v>
      </c>
      <c r="AB215" s="113">
        <f t="shared" si="279"/>
        <v>4690.2491817885293</v>
      </c>
      <c r="AC215" s="113">
        <f t="shared" si="280"/>
        <v>20694.152999890863</v>
      </c>
      <c r="AD215" s="113">
        <f t="shared" si="290"/>
        <v>4690249.1817885293</v>
      </c>
      <c r="AE215" s="113">
        <f t="shared" si="290"/>
        <v>20694152.999890864</v>
      </c>
      <c r="AF215" s="113" t="str">
        <f t="shared" si="290"/>
        <v/>
      </c>
      <c r="AG215" s="82" t="str">
        <f t="shared" si="290"/>
        <v/>
      </c>
      <c r="AH215" s="82" t="str">
        <f t="shared" si="290"/>
        <v/>
      </c>
      <c r="AI215" s="82" t="str">
        <f t="shared" si="290"/>
        <v/>
      </c>
      <c r="AJ215" s="82" t="str">
        <f t="shared" si="290"/>
        <v/>
      </c>
      <c r="AK215" s="106">
        <f t="shared" ref="AK215" si="293">IFERROR(AVERAGE(AK210:AK214),"")</f>
        <v>98.161316918510821</v>
      </c>
      <c r="AL215" s="113">
        <f t="shared" si="282"/>
        <v>1282.9047776888833</v>
      </c>
      <c r="AM215" s="113">
        <f t="shared" si="283"/>
        <v>72810.836830717715</v>
      </c>
      <c r="AN215" s="113">
        <f t="shared" si="290"/>
        <v>1282904.7776888832</v>
      </c>
      <c r="AO215" s="113">
        <f t="shared" si="290"/>
        <v>72810836.830717713</v>
      </c>
      <c r="AP215" s="113" t="str">
        <f t="shared" si="290"/>
        <v/>
      </c>
      <c r="AQ215" s="82" t="str">
        <f t="shared" si="290"/>
        <v/>
      </c>
      <c r="AR215" s="82" t="str">
        <f t="shared" si="290"/>
        <v/>
      </c>
      <c r="AS215" s="82" t="str">
        <f t="shared" si="290"/>
        <v/>
      </c>
      <c r="AT215" s="82" t="str">
        <f t="shared" si="290"/>
        <v/>
      </c>
      <c r="AU215" s="106">
        <f t="shared" si="290"/>
        <v>0.50768956647619379</v>
      </c>
      <c r="AV215" s="113">
        <f t="shared" si="285"/>
        <v>18745.367373341622</v>
      </c>
      <c r="AW215" s="113">
        <f t="shared" si="286"/>
        <v>18841.077052494755</v>
      </c>
      <c r="AX215" s="113">
        <f t="shared" si="290"/>
        <v>18745367.37334162</v>
      </c>
      <c r="AY215" s="113">
        <f t="shared" si="290"/>
        <v>18841077.052494753</v>
      </c>
      <c r="AZ215" s="113" t="str">
        <f t="shared" si="290"/>
        <v/>
      </c>
      <c r="BA215" s="82" t="str">
        <f t="shared" si="290"/>
        <v/>
      </c>
      <c r="BB215" s="82" t="str">
        <f t="shared" si="290"/>
        <v/>
      </c>
      <c r="BC215" s="82" t="str">
        <f t="shared" si="290"/>
        <v/>
      </c>
      <c r="BD215" s="82" t="str">
        <f t="shared" si="290"/>
        <v/>
      </c>
      <c r="BE215" s="106">
        <f t="shared" ref="BE215:BJ215" si="294">IFERROR(AVERAGE(BE210:BE214),"")</f>
        <v>98.119332835644698</v>
      </c>
      <c r="BF215" s="113">
        <f t="shared" si="288"/>
        <v>1112.2541466036719</v>
      </c>
      <c r="BG215" s="113">
        <f t="shared" si="289"/>
        <v>60664.611838115183</v>
      </c>
      <c r="BH215" s="113">
        <f t="shared" si="294"/>
        <v>1112254.1466036718</v>
      </c>
      <c r="BI215" s="113">
        <f t="shared" si="294"/>
        <v>60664611.838115185</v>
      </c>
      <c r="BJ215" s="113" t="str">
        <f t="shared" si="294"/>
        <v/>
      </c>
      <c r="BK215" s="18">
        <f t="shared" si="196"/>
        <v>0.50768956647619379</v>
      </c>
    </row>
    <row r="216" spans="1:63" hidden="1" x14ac:dyDescent="0.25">
      <c r="A216" s="261"/>
      <c r="B216" s="257"/>
      <c r="C216" s="256">
        <v>20</v>
      </c>
      <c r="D216" s="93">
        <v>1</v>
      </c>
      <c r="E216" s="105">
        <v>0.30657914084580029</v>
      </c>
      <c r="F216" s="221">
        <f>IFERROR(H216/$B$1,"")</f>
        <v>34798.995937522392</v>
      </c>
      <c r="G216" s="221">
        <f>IFERROR(I216/$B$1,"")</f>
        <v>34906.010484569524</v>
      </c>
      <c r="H216" s="127">
        <v>34798995.937522389</v>
      </c>
      <c r="I216" s="127">
        <v>34906010.484569527</v>
      </c>
      <c r="J216" s="127">
        <v>60992.271391868591</v>
      </c>
      <c r="K216" s="153"/>
      <c r="L216" s="210"/>
      <c r="M216" s="210"/>
      <c r="N216" s="26"/>
      <c r="O216" s="26"/>
      <c r="P216" s="26"/>
      <c r="Q216" s="67">
        <f>IFERROR(100*((S216-R216)/S216),"")</f>
        <v>0.30265363099657566</v>
      </c>
      <c r="R216" s="221">
        <f>IFERROR(T216/$B$1,"")</f>
        <v>34776.469692431572</v>
      </c>
      <c r="S216" s="221">
        <f>IFERROR(U216/$B$1,"")</f>
        <v>34882.041457468331</v>
      </c>
      <c r="T216" s="127">
        <v>34776469.692431569</v>
      </c>
      <c r="U216" s="130">
        <v>34882041.457468331</v>
      </c>
      <c r="V216" s="116"/>
      <c r="W216" s="8"/>
      <c r="X216" s="8"/>
      <c r="Y216" s="8"/>
      <c r="Z216" s="8"/>
      <c r="AA216" s="67">
        <f>IFERROR(100*((AC216-AB216)/AC216),"")</f>
        <v>90.879034628596884</v>
      </c>
      <c r="AB216" s="221">
        <f>IFERROR(AD216/$B$1,"")</f>
        <v>13620.680337548551</v>
      </c>
      <c r="AC216" s="221">
        <f>IFERROR(AE216/$B$1,"")</f>
        <v>149333.75780872221</v>
      </c>
      <c r="AD216" s="128">
        <v>13620680.33754855</v>
      </c>
      <c r="AE216" s="131">
        <v>149333757.8087222</v>
      </c>
      <c r="AF216" s="119"/>
      <c r="AG216" s="12"/>
      <c r="AH216" s="12"/>
      <c r="AI216" s="12"/>
      <c r="AJ216" s="12"/>
      <c r="AK216" s="67" t="str">
        <f>IFERROR(100*((AM216-AL216)/AM216),"")</f>
        <v/>
      </c>
      <c r="AL216" s="221">
        <f>IFERROR(AN216/$B$1,"")</f>
        <v>0</v>
      </c>
      <c r="AM216" s="221">
        <f>IFERROR(AO216/$B$1,"")</f>
        <v>0</v>
      </c>
      <c r="AN216" s="216"/>
      <c r="AO216" s="216"/>
      <c r="AP216" s="216"/>
      <c r="AQ216" s="10"/>
      <c r="AR216" s="10"/>
      <c r="AS216" s="10"/>
      <c r="AT216" s="10"/>
      <c r="AU216" s="67">
        <f>IFERROR(100*((AW216-AV216)/AW216),"")</f>
        <v>0.31375720208781405</v>
      </c>
      <c r="AV216" s="221">
        <f>IFERROR(AX216/$B$1,"")</f>
        <v>34755.373435557187</v>
      </c>
      <c r="AW216" s="221">
        <f>IFERROR(AY216/$B$1,"")</f>
        <v>34864.764144050074</v>
      </c>
      <c r="AX216" s="134">
        <v>34755373.435557187</v>
      </c>
      <c r="AY216" s="137">
        <v>34864764.144050077</v>
      </c>
      <c r="AZ216" s="26"/>
      <c r="BA216" s="61"/>
      <c r="BB216" s="63"/>
      <c r="BC216" s="63"/>
      <c r="BD216" s="63"/>
      <c r="BE216" s="67" t="str">
        <f>IFERROR(100*((BG216-BF216)/BG216),"")</f>
        <v/>
      </c>
      <c r="BF216" s="221">
        <f>IFERROR(BH216/$B$1,"")</f>
        <v>0</v>
      </c>
      <c r="BG216" s="221">
        <f>IFERROR(BI216/$B$1,"")</f>
        <v>0</v>
      </c>
      <c r="BH216" s="116"/>
      <c r="BI216" s="116"/>
      <c r="BJ216" s="116"/>
      <c r="BK216" s="18">
        <f t="shared" si="196"/>
        <v>0.30265363099657566</v>
      </c>
    </row>
    <row r="217" spans="1:63" hidden="1" x14ac:dyDescent="0.25">
      <c r="A217" s="261"/>
      <c r="B217" s="257"/>
      <c r="C217" s="257"/>
      <c r="D217" s="93">
        <v>2</v>
      </c>
      <c r="E217" s="105">
        <v>0.42262504119091615</v>
      </c>
      <c r="F217" s="221">
        <f t="shared" ref="F217:F221" si="295">IFERROR(H217/$B$1,"")</f>
        <v>36360.49623885531</v>
      </c>
      <c r="G217" s="221">
        <f t="shared" ref="G217:G221" si="296">IFERROR(I217/$B$1,"")</f>
        <v>36514.816999239134</v>
      </c>
      <c r="H217" s="128">
        <v>36360496.23885531</v>
      </c>
      <c r="I217" s="128">
        <v>36514816.999239132</v>
      </c>
      <c r="J217" s="128">
        <v>61428.96213054657</v>
      </c>
      <c r="K217" s="153"/>
      <c r="L217" s="210"/>
      <c r="M217" s="210"/>
      <c r="N217" s="26"/>
      <c r="O217" s="26"/>
      <c r="P217" s="26"/>
      <c r="Q217" s="66">
        <f t="shared" ref="Q217:Q220" si="297">IFERROR(100*((S217-R217)/S217),"")</f>
        <v>0.42443589234876977</v>
      </c>
      <c r="R217" s="221">
        <f t="shared" ref="R217:R221" si="298">IFERROR(T217/$B$1,"")</f>
        <v>36349.672070984132</v>
      </c>
      <c r="S217" s="221">
        <f t="shared" ref="S217:S221" si="299">IFERROR(U217/$B$1,"")</f>
        <v>36504.610741332552</v>
      </c>
      <c r="T217" s="128">
        <v>36349672.070984133</v>
      </c>
      <c r="U217" s="131">
        <v>36504610.741332553</v>
      </c>
      <c r="V217" s="115"/>
      <c r="W217" s="8"/>
      <c r="X217" s="8"/>
      <c r="Y217" s="8"/>
      <c r="Z217" s="8"/>
      <c r="AA217" s="66">
        <f t="shared" ref="AA217:AA220" si="300">IFERROR(100*((AC217-AB217)/AC217),"")</f>
        <v>91.954840607177786</v>
      </c>
      <c r="AB217" s="221">
        <f t="shared" ref="AB217:AB221" si="301">IFERROR(AD217/$B$1,"")</f>
        <v>13982.69485578738</v>
      </c>
      <c r="AC217" s="221">
        <f t="shared" ref="AC217:AC221" si="302">IFERROR(AE217/$B$1,"")</f>
        <v>173802.5833057152</v>
      </c>
      <c r="AD217" s="127">
        <v>13982694.85578738</v>
      </c>
      <c r="AE217" s="130">
        <v>173802583.3057152</v>
      </c>
      <c r="AF217" s="119"/>
      <c r="AG217" s="12"/>
      <c r="AH217" s="12"/>
      <c r="AI217" s="12"/>
      <c r="AJ217" s="12"/>
      <c r="AK217" s="66" t="str">
        <f t="shared" ref="AK217:AK220" si="303">IFERROR(100*((AM217-AL217)/AM217),"")</f>
        <v/>
      </c>
      <c r="AL217" s="221">
        <f t="shared" ref="AL217:AL221" si="304">IFERROR(AN217/$B$1,"")</f>
        <v>0</v>
      </c>
      <c r="AM217" s="221">
        <f t="shared" ref="AM217:AM221" si="305">IFERROR(AO217/$B$1,"")</f>
        <v>0</v>
      </c>
      <c r="AN217" s="216"/>
      <c r="AO217" s="216"/>
      <c r="AP217" s="216"/>
      <c r="AQ217" s="10"/>
      <c r="AR217" s="10"/>
      <c r="AS217" s="10"/>
      <c r="AT217" s="10"/>
      <c r="AU217" s="66">
        <f t="shared" ref="AU217:AU220" si="306">IFERROR(100*((AW217-AV217)/AW217),"")</f>
        <v>0.4315713837500938</v>
      </c>
      <c r="AV217" s="221">
        <f t="shared" ref="AV217:AV221" si="307">IFERROR(AX217/$B$1,"")</f>
        <v>36234.032782505878</v>
      </c>
      <c r="AW217" s="221">
        <f t="shared" ref="AW217:AW221" si="308">IFERROR(AY217/$B$1,"")</f>
        <v>36391.086297200396</v>
      </c>
      <c r="AX217" s="101">
        <v>36234032.782505877</v>
      </c>
      <c r="AY217" s="101">
        <v>36391086.297200397</v>
      </c>
      <c r="AZ217" s="26"/>
      <c r="BA217" s="62"/>
      <c r="BB217" s="64"/>
      <c r="BC217" s="64"/>
      <c r="BD217" s="64"/>
      <c r="BE217" s="66" t="str">
        <f t="shared" ref="BE217:BE220" si="309">IFERROR(100*((BG217-BF217)/BG217),"")</f>
        <v/>
      </c>
      <c r="BF217" s="221">
        <f t="shared" ref="BF217:BF221" si="310">IFERROR(BH217/$B$1,"")</f>
        <v>0</v>
      </c>
      <c r="BG217" s="221">
        <f t="shared" ref="BG217:BG221" si="311">IFERROR(BI217/$B$1,"")</f>
        <v>0</v>
      </c>
      <c r="BH217" s="115"/>
      <c r="BI217" s="115"/>
      <c r="BJ217" s="115"/>
      <c r="BK217" s="18">
        <f t="shared" si="196"/>
        <v>0.42262504119091615</v>
      </c>
    </row>
    <row r="218" spans="1:63" hidden="1" x14ac:dyDescent="0.25">
      <c r="A218" s="261"/>
      <c r="B218" s="257"/>
      <c r="C218" s="257"/>
      <c r="D218" s="93">
        <v>3</v>
      </c>
      <c r="E218" s="105">
        <v>1.68</v>
      </c>
      <c r="F218" s="221">
        <f t="shared" si="295"/>
        <v>68673.009569851871</v>
      </c>
      <c r="G218" s="221">
        <f t="shared" si="296"/>
        <v>69847.297068703469</v>
      </c>
      <c r="H218" s="127">
        <v>68673009.569851875</v>
      </c>
      <c r="I218" s="127">
        <v>69847297.068703473</v>
      </c>
      <c r="J218" s="127">
        <v>56968</v>
      </c>
      <c r="K218" s="153"/>
      <c r="L218" s="210"/>
      <c r="M218" s="210"/>
      <c r="N218" s="26"/>
      <c r="O218" s="26"/>
      <c r="P218" s="26"/>
      <c r="Q218" s="67">
        <f t="shared" si="297"/>
        <v>1.6593472083707328</v>
      </c>
      <c r="R218" s="221">
        <f t="shared" si="298"/>
        <v>66202.789877716656</v>
      </c>
      <c r="S218" s="221">
        <f t="shared" si="299"/>
        <v>67319.860096913879</v>
      </c>
      <c r="T218" s="127">
        <v>66202789.877716653</v>
      </c>
      <c r="U218" s="130">
        <v>67319860.096913874</v>
      </c>
      <c r="V218" s="116"/>
      <c r="W218" s="8"/>
      <c r="X218" s="8"/>
      <c r="Y218" s="8"/>
      <c r="Z218" s="8"/>
      <c r="AA218" s="67">
        <f t="shared" si="300"/>
        <v>91.113072052338396</v>
      </c>
      <c r="AB218" s="221">
        <f t="shared" si="301"/>
        <v>23740.896870700828</v>
      </c>
      <c r="AC218" s="221">
        <f t="shared" si="302"/>
        <v>267144.02333989547</v>
      </c>
      <c r="AD218" s="128">
        <v>23740896.870700829</v>
      </c>
      <c r="AE218" s="128">
        <v>267144023.33989549</v>
      </c>
      <c r="AF218" s="119"/>
      <c r="AG218" s="12"/>
      <c r="AH218" s="12"/>
      <c r="AI218" s="12"/>
      <c r="AJ218" s="12"/>
      <c r="AK218" s="67" t="str">
        <f t="shared" si="303"/>
        <v/>
      </c>
      <c r="AL218" s="221">
        <f t="shared" si="304"/>
        <v>0</v>
      </c>
      <c r="AM218" s="221">
        <f t="shared" si="305"/>
        <v>0</v>
      </c>
      <c r="AN218" s="216"/>
      <c r="AO218" s="216"/>
      <c r="AP218" s="216"/>
      <c r="AQ218" s="10"/>
      <c r="AR218" s="10"/>
      <c r="AS218" s="10"/>
      <c r="AT218" s="10"/>
      <c r="AU218" s="67" t="str">
        <f t="shared" si="306"/>
        <v/>
      </c>
      <c r="AV218" s="221">
        <f t="shared" si="307"/>
        <v>0</v>
      </c>
      <c r="AW218" s="221">
        <f t="shared" si="308"/>
        <v>0</v>
      </c>
      <c r="AX218" s="26"/>
      <c r="AY218" s="26"/>
      <c r="AZ218" s="26"/>
      <c r="BA218" s="61"/>
      <c r="BB218" s="63"/>
      <c r="BC218" s="63"/>
      <c r="BD218" s="63"/>
      <c r="BE218" s="67" t="str">
        <f t="shared" si="309"/>
        <v/>
      </c>
      <c r="BF218" s="221">
        <f t="shared" si="310"/>
        <v>0</v>
      </c>
      <c r="BG218" s="221">
        <f t="shared" si="311"/>
        <v>0</v>
      </c>
      <c r="BH218" s="116"/>
      <c r="BI218" s="116"/>
      <c r="BJ218" s="116"/>
      <c r="BK218" s="18">
        <f t="shared" si="196"/>
        <v>1.6593472083707328</v>
      </c>
    </row>
    <row r="219" spans="1:63" hidden="1" x14ac:dyDescent="0.25">
      <c r="A219" s="261"/>
      <c r="B219" s="257"/>
      <c r="C219" s="257"/>
      <c r="D219" s="93">
        <v>4</v>
      </c>
      <c r="E219" s="105">
        <v>0.29039999999999999</v>
      </c>
      <c r="F219" s="221">
        <f t="shared" si="295"/>
        <v>35347.556116411673</v>
      </c>
      <c r="G219" s="221">
        <f t="shared" si="296"/>
        <v>35450.515405418126</v>
      </c>
      <c r="H219" s="128">
        <v>35347556.116411671</v>
      </c>
      <c r="I219" s="128">
        <v>35450515.405418128</v>
      </c>
      <c r="J219" s="128">
        <v>66731</v>
      </c>
      <c r="K219" s="153"/>
      <c r="L219" s="210"/>
      <c r="M219" s="210"/>
      <c r="N219" s="26"/>
      <c r="O219" s="26"/>
      <c r="P219" s="26"/>
      <c r="Q219" s="66">
        <f t="shared" si="297"/>
        <v>0.29365773907027493</v>
      </c>
      <c r="R219" s="221">
        <f t="shared" si="298"/>
        <v>35211.148020516506</v>
      </c>
      <c r="S219" s="221">
        <f t="shared" si="299"/>
        <v>35314.852818860367</v>
      </c>
      <c r="T219" s="128">
        <v>35211148.020516507</v>
      </c>
      <c r="U219" s="128">
        <v>35314852.818860367</v>
      </c>
      <c r="V219" s="115"/>
      <c r="W219" s="8"/>
      <c r="X219" s="8"/>
      <c r="Y219" s="8"/>
      <c r="Z219" s="8"/>
      <c r="AA219" s="66">
        <f t="shared" si="300"/>
        <v>87.608170633587989</v>
      </c>
      <c r="AB219" s="221">
        <f t="shared" si="301"/>
        <v>14321.449369939779</v>
      </c>
      <c r="AC219" s="221">
        <f t="shared" si="302"/>
        <v>115571.7121860796</v>
      </c>
      <c r="AD219" s="127">
        <v>14321449.36993978</v>
      </c>
      <c r="AE219" s="127">
        <v>115571712.18607961</v>
      </c>
      <c r="AF219" s="119"/>
      <c r="AG219" s="12"/>
      <c r="AH219" s="12"/>
      <c r="AI219" s="12"/>
      <c r="AJ219" s="12"/>
      <c r="AK219" s="66" t="str">
        <f t="shared" si="303"/>
        <v/>
      </c>
      <c r="AL219" s="221">
        <f t="shared" si="304"/>
        <v>0</v>
      </c>
      <c r="AM219" s="221">
        <f t="shared" si="305"/>
        <v>0</v>
      </c>
      <c r="AN219" s="216"/>
      <c r="AO219" s="216"/>
      <c r="AP219" s="216"/>
      <c r="AQ219" s="10"/>
      <c r="AR219" s="10"/>
      <c r="AS219" s="10"/>
      <c r="AT219" s="10"/>
      <c r="AU219" s="66" t="str">
        <f t="shared" si="306"/>
        <v/>
      </c>
      <c r="AV219" s="221">
        <f t="shared" si="307"/>
        <v>0</v>
      </c>
      <c r="AW219" s="221">
        <f t="shared" si="308"/>
        <v>0</v>
      </c>
      <c r="AX219" s="26"/>
      <c r="AY219" s="26"/>
      <c r="AZ219" s="26"/>
      <c r="BA219" s="62"/>
      <c r="BB219" s="64"/>
      <c r="BC219" s="64"/>
      <c r="BD219" s="64"/>
      <c r="BE219" s="66" t="str">
        <f t="shared" si="309"/>
        <v/>
      </c>
      <c r="BF219" s="221">
        <f t="shared" si="310"/>
        <v>0</v>
      </c>
      <c r="BG219" s="221">
        <f t="shared" si="311"/>
        <v>0</v>
      </c>
      <c r="BH219" s="115"/>
      <c r="BI219" s="115"/>
      <c r="BJ219" s="115"/>
      <c r="BK219" s="18">
        <f t="shared" si="196"/>
        <v>0.29039999999999999</v>
      </c>
    </row>
    <row r="220" spans="1:63" hidden="1" x14ac:dyDescent="0.25">
      <c r="A220" s="261"/>
      <c r="B220" s="257"/>
      <c r="C220" s="257"/>
      <c r="D220" s="93">
        <v>5</v>
      </c>
      <c r="E220" s="105">
        <v>0.29670000000000002</v>
      </c>
      <c r="F220" s="221">
        <f t="shared" si="295"/>
        <v>33877.605058285902</v>
      </c>
      <c r="G220" s="221">
        <f t="shared" si="296"/>
        <v>33978.45167619823</v>
      </c>
      <c r="H220" s="127">
        <v>33877605.058285899</v>
      </c>
      <c r="I220" s="127">
        <v>33978451.676198229</v>
      </c>
      <c r="J220" s="127">
        <v>60341</v>
      </c>
      <c r="K220" s="153"/>
      <c r="L220" s="210"/>
      <c r="M220" s="210"/>
      <c r="N220" s="26"/>
      <c r="O220" s="26"/>
      <c r="P220" s="26"/>
      <c r="Q220" s="67">
        <f t="shared" si="297"/>
        <v>0.31394586993533546</v>
      </c>
      <c r="R220" s="221">
        <f t="shared" si="298"/>
        <v>33561.946456706748</v>
      </c>
      <c r="S220" s="221">
        <f t="shared" si="299"/>
        <v>33667.644636547695</v>
      </c>
      <c r="T220" s="127">
        <v>33561946.456706747</v>
      </c>
      <c r="U220" s="127">
        <v>33667644.636547692</v>
      </c>
      <c r="V220" s="116"/>
      <c r="W220" s="8"/>
      <c r="X220" s="8"/>
      <c r="Y220" s="8"/>
      <c r="Z220" s="8"/>
      <c r="AA220" s="67">
        <f t="shared" si="300"/>
        <v>92.409432265040834</v>
      </c>
      <c r="AB220" s="221">
        <f t="shared" si="301"/>
        <v>14793.19427782168</v>
      </c>
      <c r="AC220" s="221">
        <f t="shared" si="302"/>
        <v>194889.1676401234</v>
      </c>
      <c r="AD220" s="128">
        <v>14793194.277821681</v>
      </c>
      <c r="AE220" s="128">
        <v>194889167.6401234</v>
      </c>
      <c r="AF220" s="119"/>
      <c r="AG220" s="12"/>
      <c r="AH220" s="12"/>
      <c r="AI220" s="12"/>
      <c r="AJ220" s="12"/>
      <c r="AK220" s="67" t="str">
        <f t="shared" si="303"/>
        <v/>
      </c>
      <c r="AL220" s="221">
        <f t="shared" si="304"/>
        <v>0</v>
      </c>
      <c r="AM220" s="221">
        <f t="shared" si="305"/>
        <v>0</v>
      </c>
      <c r="AN220" s="216"/>
      <c r="AO220" s="216"/>
      <c r="AP220" s="216"/>
      <c r="AQ220" s="10"/>
      <c r="AR220" s="10"/>
      <c r="AS220" s="10"/>
      <c r="AT220" s="10"/>
      <c r="AU220" s="67" t="str">
        <f t="shared" si="306"/>
        <v/>
      </c>
      <c r="AV220" s="221">
        <f t="shared" si="307"/>
        <v>0</v>
      </c>
      <c r="AW220" s="221">
        <f t="shared" si="308"/>
        <v>0</v>
      </c>
      <c r="AX220" s="26"/>
      <c r="AY220" s="26"/>
      <c r="AZ220" s="26"/>
      <c r="BA220" s="61"/>
      <c r="BB220" s="63"/>
      <c r="BC220" s="63"/>
      <c r="BD220" s="63"/>
      <c r="BE220" s="67" t="str">
        <f t="shared" si="309"/>
        <v/>
      </c>
      <c r="BF220" s="221">
        <f t="shared" si="310"/>
        <v>0</v>
      </c>
      <c r="BG220" s="221">
        <f t="shared" si="311"/>
        <v>0</v>
      </c>
      <c r="BH220" s="116"/>
      <c r="BI220" s="116"/>
      <c r="BJ220" s="116"/>
      <c r="BK220" s="18">
        <f t="shared" si="196"/>
        <v>0.29670000000000002</v>
      </c>
    </row>
    <row r="221" spans="1:63" x14ac:dyDescent="0.25">
      <c r="A221" s="261"/>
      <c r="B221" s="258"/>
      <c r="C221" s="258"/>
      <c r="D221" s="95" t="s">
        <v>23</v>
      </c>
      <c r="E221" s="106">
        <f t="shared" ref="E221" si="312">IFERROR(AVERAGE(E216:E220),"")</f>
        <v>0.59926083640734329</v>
      </c>
      <c r="F221" s="113">
        <f t="shared" si="295"/>
        <v>41811.532584185436</v>
      </c>
      <c r="G221" s="113">
        <f t="shared" si="296"/>
        <v>42139.418326825704</v>
      </c>
      <c r="H221" s="113">
        <f t="shared" ref="H221:BD221" si="313">IFERROR(AVERAGE(H216:H220),"")</f>
        <v>41811532.584185436</v>
      </c>
      <c r="I221" s="113">
        <f t="shared" si="313"/>
        <v>42139418.326825701</v>
      </c>
      <c r="J221" s="113">
        <f t="shared" si="313"/>
        <v>61292.246704483034</v>
      </c>
      <c r="K221" s="232" t="str">
        <f t="shared" si="313"/>
        <v/>
      </c>
      <c r="L221" s="162"/>
      <c r="M221" s="162"/>
      <c r="N221" s="213" t="str">
        <f t="shared" si="313"/>
        <v/>
      </c>
      <c r="O221" s="213" t="str">
        <f t="shared" si="313"/>
        <v/>
      </c>
      <c r="P221" s="213" t="str">
        <f t="shared" si="313"/>
        <v/>
      </c>
      <c r="Q221" s="106">
        <f t="shared" ref="Q221" si="314">IFERROR(AVERAGE(Q216:Q220),"")</f>
        <v>0.59880806814433762</v>
      </c>
      <c r="R221" s="113">
        <f t="shared" si="298"/>
        <v>41220.405223671121</v>
      </c>
      <c r="S221" s="113">
        <f t="shared" si="299"/>
        <v>41537.801950224566</v>
      </c>
      <c r="T221" s="113">
        <f t="shared" si="313"/>
        <v>41220405.223671123</v>
      </c>
      <c r="U221" s="113">
        <f t="shared" si="313"/>
        <v>41537801.950224563</v>
      </c>
      <c r="V221" s="113" t="str">
        <f t="shared" si="313"/>
        <v/>
      </c>
      <c r="W221" s="82" t="str">
        <f t="shared" si="313"/>
        <v/>
      </c>
      <c r="X221" s="82" t="str">
        <f t="shared" si="313"/>
        <v/>
      </c>
      <c r="Y221" s="82" t="str">
        <f t="shared" si="313"/>
        <v/>
      </c>
      <c r="Z221" s="82" t="str">
        <f t="shared" si="313"/>
        <v/>
      </c>
      <c r="AA221" s="106">
        <f t="shared" ref="AA221" si="315">IFERROR(AVERAGE(AA216:AA220),"")</f>
        <v>90.792910037348378</v>
      </c>
      <c r="AB221" s="113">
        <f t="shared" si="301"/>
        <v>16091.783142359644</v>
      </c>
      <c r="AC221" s="113">
        <f t="shared" si="302"/>
        <v>180148.24885610718</v>
      </c>
      <c r="AD221" s="113">
        <f t="shared" si="313"/>
        <v>16091783.142359644</v>
      </c>
      <c r="AE221" s="113">
        <f t="shared" si="313"/>
        <v>180148248.85610718</v>
      </c>
      <c r="AF221" s="113" t="str">
        <f t="shared" si="313"/>
        <v/>
      </c>
      <c r="AG221" s="82" t="str">
        <f t="shared" si="313"/>
        <v/>
      </c>
      <c r="AH221" s="82" t="str">
        <f t="shared" si="313"/>
        <v/>
      </c>
      <c r="AI221" s="82" t="str">
        <f t="shared" si="313"/>
        <v/>
      </c>
      <c r="AJ221" s="82" t="str">
        <f t="shared" si="313"/>
        <v/>
      </c>
      <c r="AK221" s="106" t="str">
        <f t="shared" ref="AK221" si="316">IFERROR(AVERAGE(AK216:AK220),"")</f>
        <v/>
      </c>
      <c r="AL221" s="113" t="str">
        <f t="shared" si="304"/>
        <v/>
      </c>
      <c r="AM221" s="113" t="str">
        <f t="shared" si="305"/>
        <v/>
      </c>
      <c r="AN221" s="113" t="str">
        <f t="shared" si="313"/>
        <v/>
      </c>
      <c r="AO221" s="113" t="str">
        <f t="shared" si="313"/>
        <v/>
      </c>
      <c r="AP221" s="113" t="str">
        <f t="shared" si="313"/>
        <v/>
      </c>
      <c r="AQ221" s="82" t="str">
        <f t="shared" si="313"/>
        <v/>
      </c>
      <c r="AR221" s="82" t="str">
        <f t="shared" si="313"/>
        <v/>
      </c>
      <c r="AS221" s="82" t="str">
        <f t="shared" si="313"/>
        <v/>
      </c>
      <c r="AT221" s="82" t="str">
        <f t="shared" si="313"/>
        <v/>
      </c>
      <c r="AU221" s="106">
        <f t="shared" si="313"/>
        <v>0.37266429291895392</v>
      </c>
      <c r="AV221" s="113">
        <f t="shared" si="307"/>
        <v>35494.703109031529</v>
      </c>
      <c r="AW221" s="113">
        <f t="shared" si="308"/>
        <v>35627.925220625235</v>
      </c>
      <c r="AX221" s="113">
        <f t="shared" si="313"/>
        <v>35494703.109031528</v>
      </c>
      <c r="AY221" s="113">
        <f t="shared" si="313"/>
        <v>35627925.220625237</v>
      </c>
      <c r="AZ221" s="113" t="str">
        <f t="shared" si="313"/>
        <v/>
      </c>
      <c r="BA221" s="82" t="str">
        <f t="shared" si="313"/>
        <v/>
      </c>
      <c r="BB221" s="82" t="str">
        <f t="shared" si="313"/>
        <v/>
      </c>
      <c r="BC221" s="82" t="str">
        <f t="shared" si="313"/>
        <v/>
      </c>
      <c r="BD221" s="82" t="str">
        <f t="shared" si="313"/>
        <v/>
      </c>
      <c r="BE221" s="106" t="str">
        <f t="shared" ref="BE221:BJ221" si="317">IFERROR(AVERAGE(BE216:BE220),"")</f>
        <v/>
      </c>
      <c r="BF221" s="113" t="str">
        <f t="shared" si="310"/>
        <v/>
      </c>
      <c r="BG221" s="113" t="str">
        <f t="shared" si="311"/>
        <v/>
      </c>
      <c r="BH221" s="113" t="str">
        <f t="shared" si="317"/>
        <v/>
      </c>
      <c r="BI221" s="113" t="str">
        <f t="shared" si="317"/>
        <v/>
      </c>
      <c r="BJ221" s="113" t="str">
        <f t="shared" si="317"/>
        <v/>
      </c>
      <c r="BK221" s="18">
        <f t="shared" si="196"/>
        <v>0.37266429291895392</v>
      </c>
    </row>
    <row r="222" spans="1:63" hidden="1" x14ac:dyDescent="0.25">
      <c r="A222" s="261"/>
      <c r="B222" s="256">
        <v>10</v>
      </c>
      <c r="C222" s="256">
        <v>5</v>
      </c>
      <c r="D222" s="93">
        <v>1</v>
      </c>
      <c r="E222" s="105">
        <v>1.0195510630921638</v>
      </c>
      <c r="F222" s="221">
        <f>IFERROR(H222/$B$1,"")</f>
        <v>167.49392069877291</v>
      </c>
      <c r="G222" s="221">
        <f>IFERROR(I222/$B$1,"")</f>
        <v>169.21919681889599</v>
      </c>
      <c r="H222" s="128">
        <v>167493.92069877291</v>
      </c>
      <c r="I222" s="128">
        <v>169219.19681889599</v>
      </c>
      <c r="J222" s="128">
        <v>64753.524749040604</v>
      </c>
      <c r="K222" s="153"/>
      <c r="L222" s="210"/>
      <c r="M222" s="210"/>
      <c r="N222" s="26"/>
      <c r="O222" s="26"/>
      <c r="P222" s="26"/>
      <c r="Q222" s="67">
        <f>IFERROR(100*((S222-R222)/S222),"")</f>
        <v>1.0890531791502567</v>
      </c>
      <c r="R222" s="221">
        <f>IFERROR(T222/$B$1,"")</f>
        <v>167.44637182909389</v>
      </c>
      <c r="S222" s="221">
        <f>IFERROR(U222/$B$1,"")</f>
        <v>169.29003028590699</v>
      </c>
      <c r="T222" s="128">
        <v>167446.3718290939</v>
      </c>
      <c r="U222" s="131">
        <v>169290.03028590701</v>
      </c>
      <c r="V222" s="116"/>
      <c r="W222" s="8"/>
      <c r="X222" s="8"/>
      <c r="Y222" s="8"/>
      <c r="Z222" s="8"/>
      <c r="AA222" s="67" t="str">
        <f>IFERROR(100*((AC222-AB222)/AC222),"")</f>
        <v/>
      </c>
      <c r="AB222" s="221">
        <f>IFERROR(AD222/$B$1,"")</f>
        <v>0</v>
      </c>
      <c r="AC222" s="221">
        <f>IFERROR(AE222/$B$1,"")</f>
        <v>0</v>
      </c>
      <c r="AD222" s="119"/>
      <c r="AE222" s="119"/>
      <c r="AF222" s="119"/>
      <c r="AG222" s="12"/>
      <c r="AH222" s="12"/>
      <c r="AI222" s="12"/>
      <c r="AJ222" s="12"/>
      <c r="AK222" s="67">
        <f>IFERROR(100*((AM222-AL222)/AM222),"")</f>
        <v>5.1796935073963164E-2</v>
      </c>
      <c r="AL222" s="221">
        <f>IFERROR(AN222/$B$1,"")</f>
        <v>177.2977868775061</v>
      </c>
      <c r="AM222" s="221">
        <f>IFERROR(AO222/$B$1,"")</f>
        <v>177.38966928933581</v>
      </c>
      <c r="AN222" s="128">
        <v>177297.78687750609</v>
      </c>
      <c r="AO222" s="131">
        <v>177389.66928933581</v>
      </c>
      <c r="AP222" s="216"/>
      <c r="AQ222" s="10"/>
      <c r="AR222" s="10"/>
      <c r="AS222" s="10"/>
      <c r="AT222" s="10"/>
      <c r="AU222" s="67">
        <f>IFERROR(100*((AW222-AV222)/AW222),"")</f>
        <v>1.0137004205109628</v>
      </c>
      <c r="AV222" s="221">
        <f>IFERROR(AX222/$B$1,"")</f>
        <v>167.43159064987262</v>
      </c>
      <c r="AW222" s="221">
        <f>IFERROR(AY222/$B$1,"")</f>
        <v>169.14622666081169</v>
      </c>
      <c r="AX222" s="128">
        <v>167431.59064987261</v>
      </c>
      <c r="AY222" s="128">
        <v>169146.22666081169</v>
      </c>
      <c r="AZ222" s="26"/>
      <c r="BA222" s="61"/>
      <c r="BB222" s="63"/>
      <c r="BC222" s="63"/>
      <c r="BD222" s="63"/>
      <c r="BE222" s="67">
        <f>IFERROR(100*((BG222-BF222)/BG222),"")</f>
        <v>6.6853779176654191</v>
      </c>
      <c r="BF222" s="221">
        <f>IFERROR(BH222/$B$1,"")</f>
        <v>161.03982115435892</v>
      </c>
      <c r="BG222" s="221">
        <f>IFERROR(BI222/$B$1,"")</f>
        <v>172.5772634135175</v>
      </c>
      <c r="BH222" s="127">
        <v>161039.82115435891</v>
      </c>
      <c r="BI222" s="130">
        <v>172577.2634135175</v>
      </c>
      <c r="BJ222" s="116"/>
      <c r="BK222" s="18">
        <f t="shared" si="196"/>
        <v>5.1796935073963164E-2</v>
      </c>
    </row>
    <row r="223" spans="1:63" hidden="1" x14ac:dyDescent="0.25">
      <c r="A223" s="261"/>
      <c r="B223" s="257"/>
      <c r="C223" s="257"/>
      <c r="D223" s="93">
        <v>2</v>
      </c>
      <c r="E223" s="105">
        <v>0.55350516211956824</v>
      </c>
      <c r="F223" s="221">
        <f t="shared" ref="F223:F227" si="318">IFERROR(H223/$B$1,"")</f>
        <v>170.74588654659331</v>
      </c>
      <c r="G223" s="221">
        <f t="shared" ref="G223:G227" si="319">IFERROR(I223/$B$1,"")</f>
        <v>171.69623406530968</v>
      </c>
      <c r="H223" s="127">
        <v>170745.8865465933</v>
      </c>
      <c r="I223" s="127">
        <v>171696.23406530969</v>
      </c>
      <c r="J223" s="127">
        <v>67072.129739761367</v>
      </c>
      <c r="K223" s="153"/>
      <c r="L223" s="210"/>
      <c r="M223" s="210"/>
      <c r="N223" s="26"/>
      <c r="O223" s="26"/>
      <c r="P223" s="26"/>
      <c r="Q223" s="66">
        <f t="shared" ref="Q223:Q226" si="320">IFERROR(100*((S223-R223)/S223),"")</f>
        <v>0.96737969557844428</v>
      </c>
      <c r="R223" s="221">
        <f t="shared" ref="R223:R227" si="321">IFERROR(T223/$B$1,"")</f>
        <v>171.17010791901302</v>
      </c>
      <c r="S223" s="221">
        <f t="shared" ref="S223:S227" si="322">IFERROR(U223/$B$1,"")</f>
        <v>172.84214776186298</v>
      </c>
      <c r="T223" s="127">
        <v>171170.10791901301</v>
      </c>
      <c r="U223" s="130">
        <v>172842.14776186299</v>
      </c>
      <c r="V223" s="115"/>
      <c r="W223" s="8"/>
      <c r="X223" s="8"/>
      <c r="Y223" s="8"/>
      <c r="Z223" s="8"/>
      <c r="AA223" s="66">
        <f t="shared" ref="AA223:AA226" si="323">IFERROR(100*((AC223-AB223)/AC223),"")</f>
        <v>62.529926902994092</v>
      </c>
      <c r="AB223" s="221">
        <f t="shared" ref="AB223:AB227" si="324">IFERROR(AD223/$B$1,"")</f>
        <v>174.4048064822629</v>
      </c>
      <c r="AC223" s="221">
        <f t="shared" ref="AC223:AC227" si="325">IFERROR(AE223/$B$1,"")</f>
        <v>465.45093742077302</v>
      </c>
      <c r="AD223" s="128">
        <v>174404.80648226291</v>
      </c>
      <c r="AE223" s="131">
        <v>465450.93742077303</v>
      </c>
      <c r="AF223" s="119"/>
      <c r="AG223" s="12"/>
      <c r="AH223" s="12"/>
      <c r="AI223" s="12"/>
      <c r="AJ223" s="12"/>
      <c r="AK223" s="66">
        <f t="shared" ref="AK223:AK226" si="326">IFERROR(100*((AM223-AL223)/AM223),"")</f>
        <v>1.2732332306795122</v>
      </c>
      <c r="AL223" s="221">
        <f t="shared" ref="AL223:AL227" si="327">IFERROR(AN223/$B$1,"")</f>
        <v>178.57291830394189</v>
      </c>
      <c r="AM223" s="221">
        <f t="shared" ref="AM223:AM227" si="328">IFERROR(AO223/$B$1,"")</f>
        <v>180.87589024482642</v>
      </c>
      <c r="AN223" s="127">
        <v>178572.9183039419</v>
      </c>
      <c r="AO223" s="130">
        <v>180875.89024482641</v>
      </c>
      <c r="AP223" s="216"/>
      <c r="AQ223" s="10"/>
      <c r="AR223" s="10"/>
      <c r="AS223" s="10"/>
      <c r="AT223" s="10"/>
      <c r="AU223" s="66">
        <f t="shared" ref="AU223:AU226" si="329">IFERROR(100*((AW223-AV223)/AW223),"")</f>
        <v>1.786651253070485</v>
      </c>
      <c r="AV223" s="221">
        <f t="shared" ref="AV223:AV227" si="330">IFERROR(AX223/$B$1,"")</f>
        <v>170.12077676671001</v>
      </c>
      <c r="AW223" s="221">
        <f t="shared" ref="AW223:AW227" si="331">IFERROR(AY223/$B$1,"")</f>
        <v>173.2155342804443</v>
      </c>
      <c r="AX223" s="127">
        <v>170120.77676671001</v>
      </c>
      <c r="AY223" s="127">
        <v>173215.53428044429</v>
      </c>
      <c r="AZ223" s="26"/>
      <c r="BA223" s="62"/>
      <c r="BB223" s="64"/>
      <c r="BC223" s="64"/>
      <c r="BD223" s="64"/>
      <c r="BE223" s="66">
        <f t="shared" ref="BE223:BE226" si="332">IFERROR(100*((BG223-BF223)/BG223),"")</f>
        <v>28.999364052063019</v>
      </c>
      <c r="BF223" s="221">
        <f t="shared" ref="BF223:BF227" si="333">IFERROR(BH223/$B$1,"")</f>
        <v>167.49446655877799</v>
      </c>
      <c r="BG223" s="221">
        <f t="shared" ref="BG223:BG227" si="334">IFERROR(BI223/$B$1,"")</f>
        <v>235.90558636911021</v>
      </c>
      <c r="BH223" s="128">
        <v>167494.46655877799</v>
      </c>
      <c r="BI223" s="131">
        <v>235905.58636911021</v>
      </c>
      <c r="BJ223" s="115"/>
      <c r="BK223" s="18">
        <f t="shared" si="196"/>
        <v>0.55350516211956824</v>
      </c>
    </row>
    <row r="224" spans="1:63" hidden="1" x14ac:dyDescent="0.25">
      <c r="A224" s="261"/>
      <c r="B224" s="257"/>
      <c r="C224" s="257"/>
      <c r="D224" s="93">
        <v>3</v>
      </c>
      <c r="E224" s="105">
        <v>1.305136592423213</v>
      </c>
      <c r="F224" s="221">
        <f t="shared" si="318"/>
        <v>164.85803991843292</v>
      </c>
      <c r="G224" s="221">
        <f t="shared" si="319"/>
        <v>167.03811548694722</v>
      </c>
      <c r="H224" s="128">
        <v>164858.03991843291</v>
      </c>
      <c r="I224" s="128">
        <v>167038.11548694721</v>
      </c>
      <c r="J224" s="128">
        <v>62108.538515329361</v>
      </c>
      <c r="K224" s="153"/>
      <c r="L224" s="210"/>
      <c r="M224" s="210"/>
      <c r="N224" s="26"/>
      <c r="O224" s="26"/>
      <c r="P224" s="26"/>
      <c r="Q224" s="67">
        <f t="shared" si="320"/>
        <v>1.5107599141411525</v>
      </c>
      <c r="R224" s="221">
        <f t="shared" si="321"/>
        <v>164.75698428001462</v>
      </c>
      <c r="S224" s="221">
        <f t="shared" si="322"/>
        <v>167.2842476359715</v>
      </c>
      <c r="T224" s="128">
        <v>164756.98428001461</v>
      </c>
      <c r="U224" s="128">
        <v>167284.24763597149</v>
      </c>
      <c r="V224" s="116"/>
      <c r="W224" s="8"/>
      <c r="X224" s="8"/>
      <c r="Y224" s="8"/>
      <c r="Z224" s="8"/>
      <c r="AA224" s="67">
        <f t="shared" si="323"/>
        <v>50.603309871695771</v>
      </c>
      <c r="AB224" s="221">
        <f t="shared" si="324"/>
        <v>173.4089311184961</v>
      </c>
      <c r="AC224" s="221">
        <f t="shared" si="325"/>
        <v>351.05374604670732</v>
      </c>
      <c r="AD224" s="127">
        <v>173408.93111849611</v>
      </c>
      <c r="AE224" s="130">
        <v>351053.74604670733</v>
      </c>
      <c r="AF224" s="119"/>
      <c r="AG224" s="12"/>
      <c r="AH224" s="12"/>
      <c r="AI224" s="12"/>
      <c r="AJ224" s="12"/>
      <c r="AK224" s="67">
        <f t="shared" si="326"/>
        <v>7.1931994118900389E-2</v>
      </c>
      <c r="AL224" s="221">
        <f t="shared" si="327"/>
        <v>175.56429820367302</v>
      </c>
      <c r="AM224" s="221">
        <f t="shared" si="328"/>
        <v>175.69067601040828</v>
      </c>
      <c r="AN224" s="128">
        <v>175564.29820367301</v>
      </c>
      <c r="AO224" s="131">
        <v>175690.67601040829</v>
      </c>
      <c r="AP224" s="216"/>
      <c r="AQ224" s="10"/>
      <c r="AR224" s="10"/>
      <c r="AS224" s="10"/>
      <c r="AT224" s="10"/>
      <c r="AU224" s="67">
        <f t="shared" si="329"/>
        <v>1.2841092473663054</v>
      </c>
      <c r="AV224" s="221">
        <f t="shared" si="330"/>
        <v>164.85855530296101</v>
      </c>
      <c r="AW224" s="221">
        <f t="shared" si="331"/>
        <v>167.00305700129911</v>
      </c>
      <c r="AX224" s="128">
        <v>164858.555302961</v>
      </c>
      <c r="AY224" s="128">
        <v>167003.05700129911</v>
      </c>
      <c r="AZ224" s="26"/>
      <c r="BA224" s="61"/>
      <c r="BB224" s="63"/>
      <c r="BC224" s="63"/>
      <c r="BD224" s="63"/>
      <c r="BE224" s="67">
        <f t="shared" si="332"/>
        <v>28.097089555337806</v>
      </c>
      <c r="BF224" s="221">
        <f t="shared" si="333"/>
        <v>145.83039041368792</v>
      </c>
      <c r="BG224" s="221">
        <f t="shared" si="334"/>
        <v>202.81569899165859</v>
      </c>
      <c r="BH224" s="127">
        <v>145830.39041368791</v>
      </c>
      <c r="BI224" s="127">
        <v>202815.6989916586</v>
      </c>
      <c r="BJ224" s="116"/>
      <c r="BK224" s="18">
        <f t="shared" si="196"/>
        <v>7.1931994118900389E-2</v>
      </c>
    </row>
    <row r="225" spans="1:63" hidden="1" x14ac:dyDescent="0.25">
      <c r="A225" s="261"/>
      <c r="B225" s="257"/>
      <c r="C225" s="257"/>
      <c r="D225" s="93">
        <v>4</v>
      </c>
      <c r="E225" s="105">
        <v>1.9537932777964622</v>
      </c>
      <c r="F225" s="221">
        <f t="shared" si="318"/>
        <v>166.70049087528159</v>
      </c>
      <c r="G225" s="221">
        <f t="shared" si="319"/>
        <v>170.02237664084012</v>
      </c>
      <c r="H225" s="127">
        <v>166700.4908752816</v>
      </c>
      <c r="I225" s="127">
        <v>170022.37664084011</v>
      </c>
      <c r="J225" s="127">
        <v>64811.013367891333</v>
      </c>
      <c r="K225" s="153"/>
      <c r="L225" s="210"/>
      <c r="M225" s="210"/>
      <c r="N225" s="26"/>
      <c r="O225" s="26"/>
      <c r="P225" s="26"/>
      <c r="Q225" s="66">
        <f t="shared" si="320"/>
        <v>1.9891371285063464</v>
      </c>
      <c r="R225" s="221">
        <f t="shared" si="321"/>
        <v>166.56027182011232</v>
      </c>
      <c r="S225" s="221">
        <f t="shared" si="322"/>
        <v>169.94062386584312</v>
      </c>
      <c r="T225" s="127">
        <v>166560.27182011231</v>
      </c>
      <c r="U225" s="127">
        <v>169940.62386584311</v>
      </c>
      <c r="V225" s="115"/>
      <c r="W225" s="8"/>
      <c r="X225" s="8"/>
      <c r="Y225" s="8"/>
      <c r="Z225" s="8"/>
      <c r="AA225" s="66">
        <f t="shared" si="323"/>
        <v>38.806963475189107</v>
      </c>
      <c r="AB225" s="221">
        <f t="shared" si="324"/>
        <v>174.78997888653379</v>
      </c>
      <c r="AC225" s="221">
        <f t="shared" si="325"/>
        <v>285.63704109644027</v>
      </c>
      <c r="AD225" s="128">
        <v>174789.97888653379</v>
      </c>
      <c r="AE225" s="131">
        <v>285637.04109644028</v>
      </c>
      <c r="AF225" s="119"/>
      <c r="AG225" s="12"/>
      <c r="AH225" s="12"/>
      <c r="AI225" s="12"/>
      <c r="AJ225" s="12"/>
      <c r="AK225" s="66">
        <f t="shared" si="326"/>
        <v>0.33291848549665504</v>
      </c>
      <c r="AL225" s="221">
        <f t="shared" si="327"/>
        <v>178.54805868620329</v>
      </c>
      <c r="AM225" s="221">
        <f t="shared" si="328"/>
        <v>179.1444637216766</v>
      </c>
      <c r="AN225" s="127">
        <v>178548.05868620329</v>
      </c>
      <c r="AO225" s="130">
        <v>179144.46372167661</v>
      </c>
      <c r="AP225" s="216"/>
      <c r="AQ225" s="10"/>
      <c r="AR225" s="10"/>
      <c r="AS225" s="10"/>
      <c r="AT225" s="10"/>
      <c r="AU225" s="66">
        <f t="shared" si="329"/>
        <v>1.8908124120159826</v>
      </c>
      <c r="AV225" s="221">
        <f t="shared" si="330"/>
        <v>166.73242684775772</v>
      </c>
      <c r="AW225" s="221">
        <f t="shared" si="331"/>
        <v>169.94578280268868</v>
      </c>
      <c r="AX225" s="127">
        <v>166732.42684775771</v>
      </c>
      <c r="AY225" s="127">
        <v>169945.78280268869</v>
      </c>
      <c r="AZ225" s="26"/>
      <c r="BA225" s="62"/>
      <c r="BB225" s="64"/>
      <c r="BC225" s="64"/>
      <c r="BD225" s="64"/>
      <c r="BE225" s="66">
        <f t="shared" si="332"/>
        <v>99.999999122135478</v>
      </c>
      <c r="BF225" s="221">
        <f t="shared" si="333"/>
        <v>3.2932341548806536E-4</v>
      </c>
      <c r="BG225" s="221">
        <f t="shared" si="334"/>
        <v>37514.150309584642</v>
      </c>
      <c r="BH225" s="128">
        <v>0.32932341548806537</v>
      </c>
      <c r="BI225" s="128">
        <v>37514150.30958464</v>
      </c>
      <c r="BJ225" s="115"/>
      <c r="BK225" s="18">
        <f t="shared" si="196"/>
        <v>0.33291848549665504</v>
      </c>
    </row>
    <row r="226" spans="1:63" hidden="1" x14ac:dyDescent="0.25">
      <c r="A226" s="261"/>
      <c r="B226" s="257"/>
      <c r="C226" s="257"/>
      <c r="D226" s="93">
        <v>5</v>
      </c>
      <c r="E226" s="105">
        <v>2.017193250765891</v>
      </c>
      <c r="F226" s="221">
        <f t="shared" si="318"/>
        <v>159.25379674693221</v>
      </c>
      <c r="G226" s="221">
        <f t="shared" si="319"/>
        <v>162.53238913078698</v>
      </c>
      <c r="H226" s="128">
        <v>159253.7967469322</v>
      </c>
      <c r="I226" s="128">
        <v>162532.38913078699</v>
      </c>
      <c r="J226" s="128">
        <v>63325.555017709732</v>
      </c>
      <c r="K226" s="153"/>
      <c r="L226" s="210"/>
      <c r="M226" s="210"/>
      <c r="N226" s="26"/>
      <c r="O226" s="26"/>
      <c r="P226" s="26"/>
      <c r="Q226" s="67">
        <f t="shared" si="320"/>
        <v>2.0843106661202908</v>
      </c>
      <c r="R226" s="221">
        <f t="shared" si="321"/>
        <v>159.27960786402798</v>
      </c>
      <c r="S226" s="221">
        <f t="shared" si="322"/>
        <v>162.6701593458688</v>
      </c>
      <c r="T226" s="128">
        <v>159279.60786402799</v>
      </c>
      <c r="U226" s="128">
        <v>162670.1593458688</v>
      </c>
      <c r="V226" s="116"/>
      <c r="W226" s="8"/>
      <c r="X226" s="8"/>
      <c r="Y226" s="8"/>
      <c r="Z226" s="8"/>
      <c r="AA226" s="67">
        <f t="shared" si="323"/>
        <v>66.377524385749226</v>
      </c>
      <c r="AB226" s="221">
        <f t="shared" si="324"/>
        <v>168.791977168686</v>
      </c>
      <c r="AC226" s="221">
        <f t="shared" si="325"/>
        <v>502.02126430316758</v>
      </c>
      <c r="AD226" s="127">
        <v>168791.97716868599</v>
      </c>
      <c r="AE226" s="130">
        <v>502021.26430316758</v>
      </c>
      <c r="AF226" s="119"/>
      <c r="AG226" s="12"/>
      <c r="AH226" s="12"/>
      <c r="AI226" s="12"/>
      <c r="AJ226" s="12"/>
      <c r="AK226" s="67">
        <f t="shared" si="326"/>
        <v>0.18659924005585357</v>
      </c>
      <c r="AL226" s="221">
        <f t="shared" si="327"/>
        <v>172.2933989303834</v>
      </c>
      <c r="AM226" s="221">
        <f t="shared" si="328"/>
        <v>172.61549813812778</v>
      </c>
      <c r="AN226" s="128">
        <v>172293.39893038341</v>
      </c>
      <c r="AO226" s="131">
        <v>172615.49813812779</v>
      </c>
      <c r="AP226" s="216"/>
      <c r="AQ226" s="10"/>
      <c r="AR226" s="10"/>
      <c r="AS226" s="10"/>
      <c r="AT226" s="10"/>
      <c r="AU226" s="67">
        <f t="shared" si="329"/>
        <v>2.0036212121625669</v>
      </c>
      <c r="AV226" s="221">
        <f t="shared" si="330"/>
        <v>159.27086104485579</v>
      </c>
      <c r="AW226" s="221">
        <f t="shared" si="331"/>
        <v>162.52729234993251</v>
      </c>
      <c r="AX226" s="128">
        <v>159270.86104485579</v>
      </c>
      <c r="AY226" s="128">
        <v>162527.29234993251</v>
      </c>
      <c r="AZ226" s="26"/>
      <c r="BA226" s="61"/>
      <c r="BB226" s="63"/>
      <c r="BC226" s="63"/>
      <c r="BD226" s="63"/>
      <c r="BE226" s="67" t="str">
        <f t="shared" si="332"/>
        <v/>
      </c>
      <c r="BF226" s="221">
        <f t="shared" si="333"/>
        <v>0</v>
      </c>
      <c r="BG226" s="221">
        <f t="shared" si="334"/>
        <v>0</v>
      </c>
      <c r="BH226" s="116"/>
      <c r="BI226" s="116"/>
      <c r="BJ226" s="116"/>
      <c r="BK226" s="18">
        <f t="shared" si="196"/>
        <v>0.18659924005585357</v>
      </c>
    </row>
    <row r="227" spans="1:63" x14ac:dyDescent="0.25">
      <c r="A227" s="261"/>
      <c r="B227" s="257"/>
      <c r="C227" s="258"/>
      <c r="D227" s="95" t="s">
        <v>23</v>
      </c>
      <c r="E227" s="106">
        <f t="shared" ref="E227" si="335">IFERROR(AVERAGE(E222:E226),"")</f>
        <v>1.3698358692394597</v>
      </c>
      <c r="F227" s="113">
        <f t="shared" si="318"/>
        <v>165.81042695720259</v>
      </c>
      <c r="G227" s="113">
        <f t="shared" si="319"/>
        <v>168.10166242855598</v>
      </c>
      <c r="H227" s="113">
        <f t="shared" ref="H227:BD227" si="336">IFERROR(AVERAGE(H222:H226),"")</f>
        <v>165810.42695720258</v>
      </c>
      <c r="I227" s="113">
        <f t="shared" si="336"/>
        <v>168101.66242855598</v>
      </c>
      <c r="J227" s="113">
        <f t="shared" si="336"/>
        <v>64414.152277946472</v>
      </c>
      <c r="K227" s="232" t="str">
        <f t="shared" si="336"/>
        <v/>
      </c>
      <c r="L227" s="162"/>
      <c r="M227" s="162"/>
      <c r="N227" s="213" t="str">
        <f t="shared" si="336"/>
        <v/>
      </c>
      <c r="O227" s="213" t="str">
        <f t="shared" si="336"/>
        <v/>
      </c>
      <c r="P227" s="213" t="str">
        <f t="shared" si="336"/>
        <v/>
      </c>
      <c r="Q227" s="106">
        <f t="shared" ref="Q227" si="337">IFERROR(AVERAGE(Q222:Q226),"")</f>
        <v>1.5281281166992982</v>
      </c>
      <c r="R227" s="113">
        <f t="shared" si="321"/>
        <v>165.84266874245233</v>
      </c>
      <c r="S227" s="113">
        <f t="shared" si="322"/>
        <v>168.40544177909064</v>
      </c>
      <c r="T227" s="113">
        <f t="shared" si="336"/>
        <v>165842.66874245234</v>
      </c>
      <c r="U227" s="113">
        <f t="shared" si="336"/>
        <v>168405.44177909064</v>
      </c>
      <c r="V227" s="113" t="str">
        <f t="shared" si="336"/>
        <v/>
      </c>
      <c r="W227" s="82" t="str">
        <f t="shared" si="336"/>
        <v/>
      </c>
      <c r="X227" s="82" t="str">
        <f t="shared" si="336"/>
        <v/>
      </c>
      <c r="Y227" s="82" t="str">
        <f t="shared" si="336"/>
        <v/>
      </c>
      <c r="Z227" s="82" t="str">
        <f t="shared" si="336"/>
        <v/>
      </c>
      <c r="AA227" s="106">
        <f t="shared" ref="AA227" si="338">IFERROR(AVERAGE(AA222:AA226),"")</f>
        <v>54.579431158907042</v>
      </c>
      <c r="AB227" s="113">
        <f t="shared" si="324"/>
        <v>172.8489234139947</v>
      </c>
      <c r="AC227" s="113">
        <f t="shared" si="325"/>
        <v>401.04074721677205</v>
      </c>
      <c r="AD227" s="113">
        <f t="shared" si="336"/>
        <v>172848.92341399469</v>
      </c>
      <c r="AE227" s="113">
        <f t="shared" si="336"/>
        <v>401040.74721677206</v>
      </c>
      <c r="AF227" s="113" t="str">
        <f t="shared" si="336"/>
        <v/>
      </c>
      <c r="AG227" s="82" t="str">
        <f t="shared" si="336"/>
        <v/>
      </c>
      <c r="AH227" s="82" t="str">
        <f t="shared" si="336"/>
        <v/>
      </c>
      <c r="AI227" s="82" t="str">
        <f t="shared" si="336"/>
        <v/>
      </c>
      <c r="AJ227" s="82" t="str">
        <f t="shared" si="336"/>
        <v/>
      </c>
      <c r="AK227" s="106">
        <f t="shared" ref="AK227" si="339">IFERROR(AVERAGE(AK222:AK226),"")</f>
        <v>0.38329597708497687</v>
      </c>
      <c r="AL227" s="113">
        <f t="shared" si="327"/>
        <v>176.45529220034152</v>
      </c>
      <c r="AM227" s="113">
        <f t="shared" si="328"/>
        <v>177.14323948087497</v>
      </c>
      <c r="AN227" s="113">
        <f t="shared" si="336"/>
        <v>176455.29220034153</v>
      </c>
      <c r="AO227" s="113">
        <f t="shared" si="336"/>
        <v>177143.23948087497</v>
      </c>
      <c r="AP227" s="113" t="str">
        <f t="shared" si="336"/>
        <v/>
      </c>
      <c r="AQ227" s="82" t="str">
        <f t="shared" si="336"/>
        <v/>
      </c>
      <c r="AR227" s="82" t="str">
        <f t="shared" si="336"/>
        <v/>
      </c>
      <c r="AS227" s="82" t="str">
        <f t="shared" si="336"/>
        <v/>
      </c>
      <c r="AT227" s="82" t="str">
        <f t="shared" si="336"/>
        <v/>
      </c>
      <c r="AU227" s="106">
        <f t="shared" si="336"/>
        <v>1.5957789090252603</v>
      </c>
      <c r="AV227" s="113">
        <f t="shared" si="330"/>
        <v>165.68284212243142</v>
      </c>
      <c r="AW227" s="113">
        <f t="shared" si="331"/>
        <v>168.36757861903524</v>
      </c>
      <c r="AX227" s="113">
        <f t="shared" si="336"/>
        <v>165682.84212243144</v>
      </c>
      <c r="AY227" s="113">
        <f t="shared" si="336"/>
        <v>168367.57861903525</v>
      </c>
      <c r="AZ227" s="113" t="str">
        <f t="shared" si="336"/>
        <v/>
      </c>
      <c r="BA227" s="82" t="str">
        <f t="shared" si="336"/>
        <v/>
      </c>
      <c r="BB227" s="82" t="str">
        <f t="shared" si="336"/>
        <v/>
      </c>
      <c r="BC227" s="82" t="str">
        <f t="shared" si="336"/>
        <v/>
      </c>
      <c r="BD227" s="82" t="str">
        <f t="shared" si="336"/>
        <v/>
      </c>
      <c r="BE227" s="106">
        <f t="shared" ref="BE227:BJ227" si="340">IFERROR(AVERAGE(BE222:BE226),"")</f>
        <v>40.945457661800432</v>
      </c>
      <c r="BF227" s="113">
        <f t="shared" si="333"/>
        <v>118.59125186256007</v>
      </c>
      <c r="BG227" s="113">
        <f t="shared" si="334"/>
        <v>9531.3622145897316</v>
      </c>
      <c r="BH227" s="113">
        <f t="shared" si="340"/>
        <v>118591.25186256006</v>
      </c>
      <c r="BI227" s="113">
        <f t="shared" si="340"/>
        <v>9531362.2145897318</v>
      </c>
      <c r="BJ227" s="113" t="str">
        <f t="shared" si="340"/>
        <v/>
      </c>
      <c r="BK227" s="18">
        <f t="shared" si="196"/>
        <v>0.38329597708497687</v>
      </c>
    </row>
    <row r="228" spans="1:63" hidden="1" x14ac:dyDescent="0.25">
      <c r="A228" s="261"/>
      <c r="B228" s="257"/>
      <c r="C228" s="256">
        <v>10</v>
      </c>
      <c r="D228" s="93">
        <v>1</v>
      </c>
      <c r="E228" s="105">
        <v>1.1281245377383593</v>
      </c>
      <c r="F228" s="221">
        <f>IFERROR(H228/$B$1,"")</f>
        <v>6493.4123010869052</v>
      </c>
      <c r="G228" s="221">
        <f>IFERROR(I228/$B$1,"")</f>
        <v>6567.5019015547787</v>
      </c>
      <c r="H228" s="127">
        <v>6493412.3010869054</v>
      </c>
      <c r="I228" s="127">
        <v>6567501.9015547782</v>
      </c>
      <c r="J228" s="127">
        <v>64883.869526863098</v>
      </c>
      <c r="K228" s="153"/>
      <c r="L228" s="210"/>
      <c r="M228" s="210"/>
      <c r="N228" s="26"/>
      <c r="O228" s="26"/>
      <c r="P228" s="26"/>
      <c r="Q228" s="67">
        <f>IFERROR(100*((S228-R228)/S228),"")</f>
        <v>1.1034842563314375</v>
      </c>
      <c r="R228" s="221">
        <f>IFERROR(T228/$B$1,"")</f>
        <v>6532.1711185786235</v>
      </c>
      <c r="S228" s="221">
        <f>IFERROR(U228/$B$1,"")</f>
        <v>6605.0568813864593</v>
      </c>
      <c r="T228" s="127">
        <v>6532171.118578623</v>
      </c>
      <c r="U228" s="130">
        <v>6605056.8813864589</v>
      </c>
      <c r="V228" s="116"/>
      <c r="W228" s="8"/>
      <c r="X228" s="8"/>
      <c r="Y228" s="8"/>
      <c r="Z228" s="8"/>
      <c r="AA228" s="67">
        <f>IFERROR(100*((AC228-AB228)/AC228),"")</f>
        <v>1.2504691452776395</v>
      </c>
      <c r="AB228" s="221">
        <f>IFERROR(AD228/$B$1,"")</f>
        <v>8537.944910853239</v>
      </c>
      <c r="AC228" s="221">
        <f>IFERROR(AE228/$B$1,"")</f>
        <v>8646.0612389278413</v>
      </c>
      <c r="AD228" s="127">
        <v>8537944.9108532388</v>
      </c>
      <c r="AE228" s="130">
        <v>8646061.2389278412</v>
      </c>
      <c r="AF228" s="119"/>
      <c r="AG228" s="12"/>
      <c r="AH228" s="12"/>
      <c r="AI228" s="12"/>
      <c r="AJ228" s="12"/>
      <c r="AK228" s="67">
        <f>IFERROR(100*((AM228-AL228)/AM228),"")</f>
        <v>99.999995058430244</v>
      </c>
      <c r="AL228" s="221">
        <f>IFERROR(AN228/$B$1,"")</f>
        <v>8.7694315988404408E-4</v>
      </c>
      <c r="AM228" s="221">
        <f>IFERROR(AO228/$B$1,"")</f>
        <v>17746.246687987001</v>
      </c>
      <c r="AN228" s="127">
        <v>0.87694315988404403</v>
      </c>
      <c r="AO228" s="130">
        <v>17746246.687987</v>
      </c>
      <c r="AP228" s="216"/>
      <c r="AQ228" s="10"/>
      <c r="AR228" s="10"/>
      <c r="AS228" s="10"/>
      <c r="AT228" s="10"/>
      <c r="AU228" s="67">
        <f>IFERROR(100*((AW228-AV228)/AW228),"")</f>
        <v>1.1623505644813483</v>
      </c>
      <c r="AV228" s="221">
        <f>IFERROR(AX228/$B$1,"")</f>
        <v>6467.4852457785619</v>
      </c>
      <c r="AW228" s="221">
        <f>IFERROR(AY228/$B$1,"")</f>
        <v>6543.5441683565405</v>
      </c>
      <c r="AX228" s="127">
        <v>6467485.2457785616</v>
      </c>
      <c r="AY228" s="127">
        <v>6543544.1683565406</v>
      </c>
      <c r="AZ228" s="26"/>
      <c r="BA228" s="61"/>
      <c r="BB228" s="63"/>
      <c r="BC228" s="63"/>
      <c r="BD228" s="63"/>
      <c r="BE228" s="67" t="str">
        <f>IFERROR(100*((BG228-BF228)/BG228),"")</f>
        <v/>
      </c>
      <c r="BF228" s="221">
        <f>IFERROR(BH228/$B$1,"")</f>
        <v>0</v>
      </c>
      <c r="BG228" s="221">
        <f>IFERROR(BI228/$B$1,"")</f>
        <v>0</v>
      </c>
      <c r="BH228" s="116"/>
      <c r="BI228" s="116"/>
      <c r="BJ228" s="116"/>
      <c r="BK228" s="18">
        <f t="shared" si="196"/>
        <v>1.1034842563314375</v>
      </c>
    </row>
    <row r="229" spans="1:63" hidden="1" x14ac:dyDescent="0.25">
      <c r="A229" s="261"/>
      <c r="B229" s="257"/>
      <c r="C229" s="257"/>
      <c r="D229" s="93">
        <v>2</v>
      </c>
      <c r="E229" s="105">
        <v>1.1816945153149527</v>
      </c>
      <c r="F229" s="221">
        <f t="shared" ref="F229:F233" si="341">IFERROR(H229/$B$1,"")</f>
        <v>6456.3733144717971</v>
      </c>
      <c r="G229" s="221">
        <f t="shared" ref="G229:G233" si="342">IFERROR(I229/$B$1,"")</f>
        <v>6533.5802742260257</v>
      </c>
      <c r="H229" s="128">
        <v>6456373.3144717971</v>
      </c>
      <c r="I229" s="128">
        <v>6533580.2742260257</v>
      </c>
      <c r="J229" s="128">
        <v>64673.465083122253</v>
      </c>
      <c r="K229" s="153"/>
      <c r="L229" s="210"/>
      <c r="M229" s="210"/>
      <c r="N229" s="26"/>
      <c r="O229" s="26"/>
      <c r="P229" s="26"/>
      <c r="Q229" s="66">
        <f t="shared" ref="Q229:Q232" si="343">IFERROR(100*((S229-R229)/S229),"")</f>
        <v>1.1500672464505626</v>
      </c>
      <c r="R229" s="221">
        <f t="shared" ref="R229:R233" si="344">IFERROR(T229/$B$1,"")</f>
        <v>6425.2521361706158</v>
      </c>
      <c r="S229" s="221">
        <f t="shared" ref="S229:S233" si="345">IFERROR(U229/$B$1,"")</f>
        <v>6500.0065828976522</v>
      </c>
      <c r="T229" s="128">
        <v>6425252.1361706154</v>
      </c>
      <c r="U229" s="131">
        <v>6500006.5828976519</v>
      </c>
      <c r="V229" s="115"/>
      <c r="W229" s="8"/>
      <c r="X229" s="8"/>
      <c r="Y229" s="8"/>
      <c r="Z229" s="8"/>
      <c r="AA229" s="66">
        <f t="shared" ref="AA229:AA232" si="346">IFERROR(100*((AC229-AB229)/AC229),"")</f>
        <v>1.3694360535208312</v>
      </c>
      <c r="AB229" s="221">
        <f t="shared" ref="AB229:AB233" si="347">IFERROR(AD229/$B$1,"")</f>
        <v>8009.0418672757205</v>
      </c>
      <c r="AC229" s="221">
        <f t="shared" ref="AC229:AC233" si="348">IFERROR(AE229/$B$1,"")</f>
        <v>8120.2434081404444</v>
      </c>
      <c r="AD229" s="128">
        <v>8009041.8672757205</v>
      </c>
      <c r="AE229" s="131">
        <v>8120243.4081404442</v>
      </c>
      <c r="AF229" s="119"/>
      <c r="AG229" s="12"/>
      <c r="AH229" s="12"/>
      <c r="AI229" s="12"/>
      <c r="AJ229" s="12"/>
      <c r="AK229" s="66">
        <f t="shared" ref="AK229:AK232" si="349">IFERROR(100*((AM229-AL229)/AM229),"")</f>
        <v>99.999994642921536</v>
      </c>
      <c r="AL229" s="221">
        <f t="shared" ref="AL229:AL233" si="350">IFERROR(AN229/$B$1,"")</f>
        <v>5.0637646375186873E-4</v>
      </c>
      <c r="AM229" s="221">
        <f t="shared" ref="AM229:AM233" si="351">IFERROR(AO229/$B$1,"")</f>
        <v>9452.4742752153288</v>
      </c>
      <c r="AN229" s="128">
        <v>0.50637646375186873</v>
      </c>
      <c r="AO229" s="131">
        <v>9452474.2752153296</v>
      </c>
      <c r="AP229" s="216"/>
      <c r="AQ229" s="10"/>
      <c r="AR229" s="10"/>
      <c r="AS229" s="10"/>
      <c r="AT229" s="10"/>
      <c r="AU229" s="66">
        <f t="shared" ref="AU229:AU232" si="352">IFERROR(100*((AW229-AV229)/AW229),"")</f>
        <v>1.1774573379057705</v>
      </c>
      <c r="AV229" s="221">
        <f t="shared" ref="AV229:AV233" si="353">IFERROR(AX229/$B$1,"")</f>
        <v>6442.5184002576189</v>
      </c>
      <c r="AW229" s="221">
        <f t="shared" ref="AW229:AW233" si="354">IFERROR(AY229/$B$1,"")</f>
        <v>6519.2801426761935</v>
      </c>
      <c r="AX229" s="128">
        <v>6442518.4002576191</v>
      </c>
      <c r="AY229" s="128">
        <v>6519280.1426761933</v>
      </c>
      <c r="AZ229" s="26"/>
      <c r="BA229" s="62"/>
      <c r="BB229" s="64"/>
      <c r="BC229" s="64"/>
      <c r="BD229" s="64"/>
      <c r="BE229" s="66" t="str">
        <f t="shared" ref="BE229:BE232" si="355">IFERROR(100*((BG229-BF229)/BG229),"")</f>
        <v/>
      </c>
      <c r="BF229" s="221">
        <f t="shared" ref="BF229:BF233" si="356">IFERROR(BH229/$B$1,"")</f>
        <v>0</v>
      </c>
      <c r="BG229" s="221">
        <f t="shared" ref="BG229:BG233" si="357">IFERROR(BI229/$B$1,"")</f>
        <v>0</v>
      </c>
      <c r="BH229" s="115"/>
      <c r="BI229" s="115"/>
      <c r="BJ229" s="115"/>
      <c r="BK229" s="18">
        <f t="shared" si="196"/>
        <v>1.1500672464505626</v>
      </c>
    </row>
    <row r="230" spans="1:63" hidden="1" x14ac:dyDescent="0.25">
      <c r="A230" s="261"/>
      <c r="B230" s="257"/>
      <c r="C230" s="257"/>
      <c r="D230" s="93">
        <v>3</v>
      </c>
      <c r="E230" s="105">
        <v>1.0364077020652536</v>
      </c>
      <c r="F230" s="221">
        <f t="shared" si="341"/>
        <v>6351.2589431266979</v>
      </c>
      <c r="G230" s="221">
        <f t="shared" si="342"/>
        <v>6417.7732392796752</v>
      </c>
      <c r="H230" s="127">
        <v>6351258.943126698</v>
      </c>
      <c r="I230" s="127">
        <v>6417773.2392796753</v>
      </c>
      <c r="J230" s="127">
        <v>63587.880393028259</v>
      </c>
      <c r="K230" s="153"/>
      <c r="L230" s="210"/>
      <c r="M230" s="210"/>
      <c r="N230" s="26"/>
      <c r="O230" s="26"/>
      <c r="P230" s="26"/>
      <c r="Q230" s="67">
        <f t="shared" si="343"/>
        <v>1.0320320626031172</v>
      </c>
      <c r="R230" s="221">
        <f t="shared" si="344"/>
        <v>6324.5751844521592</v>
      </c>
      <c r="S230" s="221">
        <f t="shared" si="345"/>
        <v>6390.5274769840971</v>
      </c>
      <c r="T230" s="127">
        <v>6324575.1844521593</v>
      </c>
      <c r="U230" s="127">
        <v>6390527.4769840967</v>
      </c>
      <c r="V230" s="116"/>
      <c r="W230" s="8"/>
      <c r="X230" s="8"/>
      <c r="Y230" s="8"/>
      <c r="Z230" s="8"/>
      <c r="AA230" s="67">
        <f t="shared" si="346"/>
        <v>1.1034114385012357</v>
      </c>
      <c r="AB230" s="221">
        <f t="shared" si="347"/>
        <v>8804.8769210334613</v>
      </c>
      <c r="AC230" s="221">
        <f t="shared" si="348"/>
        <v>8903.1149093258718</v>
      </c>
      <c r="AD230" s="127">
        <v>8804876.9210334606</v>
      </c>
      <c r="AE230" s="130">
        <v>8903114.9093258716</v>
      </c>
      <c r="AF230" s="119"/>
      <c r="AG230" s="12"/>
      <c r="AH230" s="12"/>
      <c r="AI230" s="12"/>
      <c r="AJ230" s="12"/>
      <c r="AK230" s="67">
        <f t="shared" si="349"/>
        <v>1.015657289082915</v>
      </c>
      <c r="AL230" s="221">
        <f t="shared" si="350"/>
        <v>9290.5794321050525</v>
      </c>
      <c r="AM230" s="221">
        <f t="shared" si="351"/>
        <v>9385.9080917858992</v>
      </c>
      <c r="AN230" s="127">
        <v>9290579.4321050532</v>
      </c>
      <c r="AO230" s="130">
        <v>9385908.0917858984</v>
      </c>
      <c r="AP230" s="216"/>
      <c r="AQ230" s="10"/>
      <c r="AR230" s="10"/>
      <c r="AS230" s="10"/>
      <c r="AT230" s="10"/>
      <c r="AU230" s="67">
        <f t="shared" si="352"/>
        <v>0.97680497744792816</v>
      </c>
      <c r="AV230" s="221">
        <f t="shared" si="353"/>
        <v>6355.4110193206479</v>
      </c>
      <c r="AW230" s="221">
        <f t="shared" si="354"/>
        <v>6418.1033725211882</v>
      </c>
      <c r="AX230" s="127">
        <v>6355411.0193206482</v>
      </c>
      <c r="AY230" s="127">
        <v>6418103.3725211881</v>
      </c>
      <c r="AZ230" s="26"/>
      <c r="BA230" s="61"/>
      <c r="BB230" s="63"/>
      <c r="BC230" s="63"/>
      <c r="BD230" s="63"/>
      <c r="BE230" s="67">
        <f t="shared" si="355"/>
        <v>80.685176962803382</v>
      </c>
      <c r="BF230" s="221">
        <f t="shared" si="356"/>
        <v>5619.0376081540644</v>
      </c>
      <c r="BG230" s="221">
        <f t="shared" si="357"/>
        <v>29091.841003838781</v>
      </c>
      <c r="BH230" s="127">
        <v>5619037.608154064</v>
      </c>
      <c r="BI230" s="127">
        <v>29091841.003838781</v>
      </c>
      <c r="BJ230" s="130">
        <v>29091841.003838781</v>
      </c>
      <c r="BK230" s="18">
        <f t="shared" si="196"/>
        <v>0.97680497744792816</v>
      </c>
    </row>
    <row r="231" spans="1:63" hidden="1" x14ac:dyDescent="0.25">
      <c r="A231" s="261"/>
      <c r="B231" s="257"/>
      <c r="C231" s="257"/>
      <c r="D231" s="93">
        <v>4</v>
      </c>
      <c r="E231" s="105">
        <v>1.1711102848753687</v>
      </c>
      <c r="F231" s="221">
        <f t="shared" si="341"/>
        <v>6431.7066543133578</v>
      </c>
      <c r="G231" s="221">
        <f t="shared" si="342"/>
        <v>6507.9215934255899</v>
      </c>
      <c r="H231" s="128">
        <v>6431706.6543133575</v>
      </c>
      <c r="I231" s="128">
        <v>6507921.5934255896</v>
      </c>
      <c r="J231" s="128">
        <v>69239.883768081665</v>
      </c>
      <c r="K231" s="153"/>
      <c r="L231" s="210"/>
      <c r="M231" s="210"/>
      <c r="N231" s="26"/>
      <c r="O231" s="26"/>
      <c r="P231" s="26"/>
      <c r="Q231" s="66">
        <f t="shared" si="343"/>
        <v>1.1614765890456211</v>
      </c>
      <c r="R231" s="221">
        <f t="shared" si="344"/>
        <v>6403.6627554185652</v>
      </c>
      <c r="S231" s="221">
        <f t="shared" si="345"/>
        <v>6478.913822693592</v>
      </c>
      <c r="T231" s="128">
        <v>6403662.7554185651</v>
      </c>
      <c r="U231" s="128">
        <v>6478913.8226935919</v>
      </c>
      <c r="V231" s="115"/>
      <c r="W231" s="8"/>
      <c r="X231" s="8"/>
      <c r="Y231" s="8"/>
      <c r="Z231" s="8"/>
      <c r="AA231" s="66" t="str">
        <f t="shared" si="346"/>
        <v/>
      </c>
      <c r="AB231" s="221">
        <f t="shared" si="347"/>
        <v>0</v>
      </c>
      <c r="AC231" s="221">
        <f t="shared" si="348"/>
        <v>0</v>
      </c>
      <c r="AD231" s="119"/>
      <c r="AE231" s="119"/>
      <c r="AF231" s="119"/>
      <c r="AG231" s="12"/>
      <c r="AH231" s="12"/>
      <c r="AI231" s="12"/>
      <c r="AJ231" s="12"/>
      <c r="AK231" s="66">
        <f t="shared" si="349"/>
        <v>99.99999854829997</v>
      </c>
      <c r="AL231" s="221">
        <f t="shared" si="350"/>
        <v>4.2342676121186049E-4</v>
      </c>
      <c r="AM231" s="221">
        <f t="shared" si="351"/>
        <v>29167.648567904529</v>
      </c>
      <c r="AN231" s="128">
        <v>0.42342676121186051</v>
      </c>
      <c r="AO231" s="131">
        <v>29167648.567904528</v>
      </c>
      <c r="AP231" s="216"/>
      <c r="AQ231" s="10"/>
      <c r="AR231" s="10"/>
      <c r="AS231" s="10"/>
      <c r="AT231" s="10"/>
      <c r="AU231" s="66">
        <f t="shared" si="352"/>
        <v>1.1508026027236016</v>
      </c>
      <c r="AV231" s="221">
        <f t="shared" si="353"/>
        <v>6454.0778733228799</v>
      </c>
      <c r="AW231" s="221">
        <f t="shared" si="354"/>
        <v>6529.2162640267525</v>
      </c>
      <c r="AX231" s="128">
        <v>6454077.8733228799</v>
      </c>
      <c r="AY231" s="128">
        <v>6529216.2640267527</v>
      </c>
      <c r="AZ231" s="26"/>
      <c r="BA231" s="62"/>
      <c r="BB231" s="64"/>
      <c r="BC231" s="64"/>
      <c r="BD231" s="64"/>
      <c r="BE231" s="66" t="str">
        <f t="shared" si="355"/>
        <v/>
      </c>
      <c r="BF231" s="221">
        <f t="shared" si="356"/>
        <v>0</v>
      </c>
      <c r="BG231" s="221">
        <f t="shared" si="357"/>
        <v>0</v>
      </c>
      <c r="BH231" s="115"/>
      <c r="BI231" s="115"/>
      <c r="BJ231" s="115"/>
      <c r="BK231" s="18">
        <f t="shared" si="196"/>
        <v>1.1508026027236016</v>
      </c>
    </row>
    <row r="232" spans="1:63" hidden="1" x14ac:dyDescent="0.25">
      <c r="A232" s="261"/>
      <c r="B232" s="257"/>
      <c r="C232" s="257"/>
      <c r="D232" s="93">
        <v>5</v>
      </c>
      <c r="E232" s="105">
        <v>1.1752664642702897</v>
      </c>
      <c r="F232" s="221">
        <f t="shared" si="341"/>
        <v>6402.9619443733918</v>
      </c>
      <c r="G232" s="221">
        <f t="shared" si="342"/>
        <v>6479.1087365375233</v>
      </c>
      <c r="H232" s="127">
        <v>6402961.9443733916</v>
      </c>
      <c r="I232" s="127">
        <v>6479108.7365375236</v>
      </c>
      <c r="J232" s="127">
        <v>69003.783114910126</v>
      </c>
      <c r="K232" s="153"/>
      <c r="L232" s="210"/>
      <c r="M232" s="210"/>
      <c r="N232" s="26"/>
      <c r="O232" s="26"/>
      <c r="P232" s="26"/>
      <c r="Q232" s="67">
        <f t="shared" si="343"/>
        <v>1.1389423245453576</v>
      </c>
      <c r="R232" s="221">
        <f t="shared" si="344"/>
        <v>6482.0843247696766</v>
      </c>
      <c r="S232" s="221">
        <f t="shared" si="345"/>
        <v>6556.762063025204</v>
      </c>
      <c r="T232" s="127">
        <v>6482084.3247696767</v>
      </c>
      <c r="U232" s="127">
        <v>6556762.0630252045</v>
      </c>
      <c r="V232" s="116"/>
      <c r="W232" s="8"/>
      <c r="X232" s="8"/>
      <c r="Y232" s="8"/>
      <c r="Z232" s="8"/>
      <c r="AA232" s="67" t="str">
        <f t="shared" si="346"/>
        <v/>
      </c>
      <c r="AB232" s="221">
        <f t="shared" si="347"/>
        <v>0</v>
      </c>
      <c r="AC232" s="221">
        <f t="shared" si="348"/>
        <v>0</v>
      </c>
      <c r="AD232" s="119"/>
      <c r="AE232" s="119"/>
      <c r="AF232" s="119"/>
      <c r="AG232" s="12"/>
      <c r="AH232" s="12"/>
      <c r="AI232" s="12"/>
      <c r="AJ232" s="12"/>
      <c r="AK232" s="67">
        <f t="shared" si="349"/>
        <v>99.999996242257268</v>
      </c>
      <c r="AL232" s="221">
        <f t="shared" si="350"/>
        <v>4.929842020366884E-4</v>
      </c>
      <c r="AM232" s="221">
        <f t="shared" si="351"/>
        <v>13119.157898184971</v>
      </c>
      <c r="AN232" s="127">
        <v>0.49298420203668841</v>
      </c>
      <c r="AO232" s="130">
        <v>13119157.89818497</v>
      </c>
      <c r="AP232" s="216"/>
      <c r="AQ232" s="10"/>
      <c r="AR232" s="10"/>
      <c r="AS232" s="10"/>
      <c r="AT232" s="10"/>
      <c r="AU232" s="67">
        <f t="shared" si="352"/>
        <v>1.1732744523656504</v>
      </c>
      <c r="AV232" s="221">
        <f t="shared" si="353"/>
        <v>6386.5896244685346</v>
      </c>
      <c r="AW232" s="221">
        <f t="shared" si="354"/>
        <v>6462.4114469827364</v>
      </c>
      <c r="AX232" s="127">
        <v>6386589.6244685343</v>
      </c>
      <c r="AY232" s="127">
        <v>6462411.4469827367</v>
      </c>
      <c r="AZ232" s="26"/>
      <c r="BA232" s="61"/>
      <c r="BB232" s="63"/>
      <c r="BC232" s="63"/>
      <c r="BD232" s="63"/>
      <c r="BE232" s="67">
        <f t="shared" si="355"/>
        <v>1.1332498440639172</v>
      </c>
      <c r="BF232" s="221">
        <f t="shared" si="356"/>
        <v>6611.6459967766641</v>
      </c>
      <c r="BG232" s="221">
        <f t="shared" si="357"/>
        <v>6687.4313015736288</v>
      </c>
      <c r="BH232" s="128">
        <v>6611645.9967766637</v>
      </c>
      <c r="BI232" s="131">
        <v>6687431.3015736286</v>
      </c>
      <c r="BJ232" s="116"/>
      <c r="BK232" s="18">
        <f t="shared" si="196"/>
        <v>1.1389423245453576</v>
      </c>
    </row>
    <row r="233" spans="1:63" x14ac:dyDescent="0.25">
      <c r="A233" s="261"/>
      <c r="B233" s="257"/>
      <c r="C233" s="258"/>
      <c r="D233" s="95" t="s">
        <v>23</v>
      </c>
      <c r="E233" s="106">
        <f t="shared" ref="E233" si="358">IFERROR(AVERAGE(E228:E232),"")</f>
        <v>1.1385207008528448</v>
      </c>
      <c r="F233" s="113">
        <f t="shared" si="341"/>
        <v>6427.1426314744294</v>
      </c>
      <c r="G233" s="113">
        <f t="shared" si="342"/>
        <v>6501.1771490047186</v>
      </c>
      <c r="H233" s="113">
        <f t="shared" ref="H233:BD233" si="359">IFERROR(AVERAGE(H228:H232),"")</f>
        <v>6427142.6314744297</v>
      </c>
      <c r="I233" s="113">
        <f t="shared" si="359"/>
        <v>6501177.1490047183</v>
      </c>
      <c r="J233" s="113">
        <f t="shared" si="359"/>
        <v>66277.77637720108</v>
      </c>
      <c r="K233" s="232" t="str">
        <f t="shared" si="359"/>
        <v/>
      </c>
      <c r="L233" s="162"/>
      <c r="M233" s="162"/>
      <c r="N233" s="213" t="str">
        <f t="shared" si="359"/>
        <v/>
      </c>
      <c r="O233" s="213" t="str">
        <f t="shared" si="359"/>
        <v/>
      </c>
      <c r="P233" s="213" t="str">
        <f t="shared" si="359"/>
        <v/>
      </c>
      <c r="Q233" s="106">
        <f t="shared" ref="Q233" si="360">IFERROR(AVERAGE(Q228:Q232),"")</f>
        <v>1.1172004957952193</v>
      </c>
      <c r="R233" s="113">
        <f t="shared" si="344"/>
        <v>6433.5491038779282</v>
      </c>
      <c r="S233" s="113">
        <f t="shared" si="345"/>
        <v>6506.2533653974015</v>
      </c>
      <c r="T233" s="113">
        <f t="shared" si="359"/>
        <v>6433549.1038779281</v>
      </c>
      <c r="U233" s="113">
        <f t="shared" si="359"/>
        <v>6506253.3653974012</v>
      </c>
      <c r="V233" s="113" t="str">
        <f t="shared" si="359"/>
        <v/>
      </c>
      <c r="W233" s="82" t="str">
        <f t="shared" si="359"/>
        <v/>
      </c>
      <c r="X233" s="82" t="str">
        <f t="shared" si="359"/>
        <v/>
      </c>
      <c r="Y233" s="82" t="str">
        <f t="shared" si="359"/>
        <v/>
      </c>
      <c r="Z233" s="82" t="str">
        <f t="shared" si="359"/>
        <v/>
      </c>
      <c r="AA233" s="106">
        <f t="shared" ref="AA233" si="361">IFERROR(AVERAGE(AA228:AA232),"")</f>
        <v>1.2411055457665687</v>
      </c>
      <c r="AB233" s="113">
        <f t="shared" si="347"/>
        <v>8450.6212330541402</v>
      </c>
      <c r="AC233" s="113">
        <f t="shared" si="348"/>
        <v>8556.4731854647198</v>
      </c>
      <c r="AD233" s="113">
        <f t="shared" si="359"/>
        <v>8450621.2330541406</v>
      </c>
      <c r="AE233" s="113">
        <f t="shared" si="359"/>
        <v>8556473.1854647193</v>
      </c>
      <c r="AF233" s="113" t="str">
        <f t="shared" si="359"/>
        <v/>
      </c>
      <c r="AG233" s="82" t="str">
        <f t="shared" si="359"/>
        <v/>
      </c>
      <c r="AH233" s="82" t="str">
        <f t="shared" si="359"/>
        <v/>
      </c>
      <c r="AI233" s="82" t="str">
        <f t="shared" si="359"/>
        <v/>
      </c>
      <c r="AJ233" s="82" t="str">
        <f t="shared" si="359"/>
        <v/>
      </c>
      <c r="AK233" s="106">
        <f t="shared" ref="AK233" si="362">IFERROR(AVERAGE(AK228:AK232),"")</f>
        <v>80.203128356198391</v>
      </c>
      <c r="AL233" s="113">
        <f t="shared" si="350"/>
        <v>1858.1163463671278</v>
      </c>
      <c r="AM233" s="113">
        <f t="shared" si="351"/>
        <v>15774.287104215544</v>
      </c>
      <c r="AN233" s="113">
        <f t="shared" si="359"/>
        <v>1858116.3463671277</v>
      </c>
      <c r="AO233" s="113">
        <f t="shared" si="359"/>
        <v>15774287.104215544</v>
      </c>
      <c r="AP233" s="113" t="str">
        <f t="shared" si="359"/>
        <v/>
      </c>
      <c r="AQ233" s="82" t="str">
        <f t="shared" si="359"/>
        <v/>
      </c>
      <c r="AR233" s="82" t="str">
        <f t="shared" si="359"/>
        <v/>
      </c>
      <c r="AS233" s="82" t="str">
        <f t="shared" si="359"/>
        <v/>
      </c>
      <c r="AT233" s="82" t="str">
        <f t="shared" si="359"/>
        <v/>
      </c>
      <c r="AU233" s="106">
        <f t="shared" si="359"/>
        <v>1.1281379869848596</v>
      </c>
      <c r="AV233" s="113">
        <f t="shared" si="353"/>
        <v>6421.2164326296497</v>
      </c>
      <c r="AW233" s="113">
        <f t="shared" si="354"/>
        <v>6494.5110789126829</v>
      </c>
      <c r="AX233" s="113">
        <f t="shared" si="359"/>
        <v>6421216.4326296495</v>
      </c>
      <c r="AY233" s="113">
        <f t="shared" si="359"/>
        <v>6494511.0789126828</v>
      </c>
      <c r="AZ233" s="113" t="str">
        <f t="shared" si="359"/>
        <v/>
      </c>
      <c r="BA233" s="82" t="str">
        <f t="shared" si="359"/>
        <v/>
      </c>
      <c r="BB233" s="82" t="str">
        <f t="shared" si="359"/>
        <v/>
      </c>
      <c r="BC233" s="82" t="str">
        <f t="shared" si="359"/>
        <v/>
      </c>
      <c r="BD233" s="82" t="str">
        <f t="shared" si="359"/>
        <v/>
      </c>
      <c r="BE233" s="106">
        <f t="shared" ref="BE233:BJ233" si="363">IFERROR(AVERAGE(BE228:BE232),"")</f>
        <v>40.909213403433647</v>
      </c>
      <c r="BF233" s="113">
        <f t="shared" si="356"/>
        <v>6115.3418024653647</v>
      </c>
      <c r="BG233" s="113">
        <f t="shared" si="357"/>
        <v>17889.636152706207</v>
      </c>
      <c r="BH233" s="113">
        <f t="shared" si="363"/>
        <v>6115341.8024653643</v>
      </c>
      <c r="BI233" s="113">
        <f t="shared" si="363"/>
        <v>17889636.152706206</v>
      </c>
      <c r="BJ233" s="113">
        <f t="shared" si="363"/>
        <v>29091841.003838781</v>
      </c>
      <c r="BK233" s="18">
        <f t="shared" si="196"/>
        <v>1.1172004957952193</v>
      </c>
    </row>
    <row r="234" spans="1:63" hidden="1" x14ac:dyDescent="0.25">
      <c r="A234" s="261"/>
      <c r="B234" s="257"/>
      <c r="C234" s="256">
        <v>15</v>
      </c>
      <c r="D234" s="93">
        <v>1</v>
      </c>
      <c r="E234" s="105">
        <v>0.57471897014740903</v>
      </c>
      <c r="F234" s="221">
        <f>IFERROR(H234/$B$1,"")</f>
        <v>18505.044983220498</v>
      </c>
      <c r="G234" s="221">
        <f>IFERROR(I234/$B$1,"")</f>
        <v>18612.011745447649</v>
      </c>
      <c r="H234" s="128">
        <v>18505044.983220499</v>
      </c>
      <c r="I234" s="128">
        <v>18612011.745447651</v>
      </c>
      <c r="J234" s="128">
        <v>72868.828546762466</v>
      </c>
      <c r="K234" s="153"/>
      <c r="L234" s="210"/>
      <c r="M234" s="210"/>
      <c r="N234" s="26"/>
      <c r="O234" s="26"/>
      <c r="P234" s="26"/>
      <c r="Q234" s="67">
        <f>IFERROR(100*((S234-R234)/S234),"")</f>
        <v>0.51006039955850557</v>
      </c>
      <c r="R234" s="221">
        <f>IFERROR(T234/$B$1,"")</f>
        <v>17894.619901082548</v>
      </c>
      <c r="S234" s="221">
        <f>IFERROR(U234/$B$1,"")</f>
        <v>17986.361206920603</v>
      </c>
      <c r="T234" s="128">
        <v>17894619.901082549</v>
      </c>
      <c r="U234" s="131">
        <v>17986361.206920601</v>
      </c>
      <c r="V234" s="115"/>
      <c r="W234" s="8"/>
      <c r="X234" s="8"/>
      <c r="Y234" s="8"/>
      <c r="Z234" s="8"/>
      <c r="AA234" s="67">
        <f>IFERROR(100*((AC234-AB234)/AC234),"")</f>
        <v>1.0757415452908248</v>
      </c>
      <c r="AB234" s="221">
        <f>IFERROR(AD234/$B$1,"")</f>
        <v>31782.849190033729</v>
      </c>
      <c r="AC234" s="221">
        <f>IFERROR(AE234/$B$1,"")</f>
        <v>32128.468473266319</v>
      </c>
      <c r="AD234" s="122">
        <v>31782849.19003373</v>
      </c>
      <c r="AE234" s="127">
        <v>32128468.473266318</v>
      </c>
      <c r="AF234" s="119"/>
      <c r="AG234" s="12"/>
      <c r="AH234" s="12"/>
      <c r="AI234" s="12"/>
      <c r="AJ234" s="12"/>
      <c r="AK234" s="67" t="str">
        <f>IFERROR(100*((AM234-AL234)/AM234),"")</f>
        <v/>
      </c>
      <c r="AL234" s="221">
        <f>IFERROR(AN234/$B$1,"")</f>
        <v>0</v>
      </c>
      <c r="AM234" s="221">
        <f>IFERROR(AO234/$B$1,"")</f>
        <v>0</v>
      </c>
      <c r="AN234" s="216"/>
      <c r="AO234" s="216"/>
      <c r="AP234" s="216"/>
      <c r="AQ234" s="10"/>
      <c r="AR234" s="10"/>
      <c r="AS234" s="10"/>
      <c r="AT234" s="10"/>
      <c r="AU234" s="67">
        <f>IFERROR(100*((AW234-AV234)/AW234),"")</f>
        <v>0.53342122279779125</v>
      </c>
      <c r="AV234" s="221">
        <f>IFERROR(AX234/$B$1,"")</f>
        <v>18262.20125368876</v>
      </c>
      <c r="AW234" s="221">
        <f>IFERROR(AY234/$B$1,"")</f>
        <v>18360.13812699313</v>
      </c>
      <c r="AX234" s="128">
        <v>18262201.25368876</v>
      </c>
      <c r="AY234" s="128">
        <v>18360138.126993131</v>
      </c>
      <c r="AZ234" s="26"/>
      <c r="BA234" s="62"/>
      <c r="BB234" s="64"/>
      <c r="BC234" s="64"/>
      <c r="BD234" s="64"/>
      <c r="BE234" s="67" t="str">
        <f>IFERROR(100*((BG234-BF234)/BG234),"")</f>
        <v/>
      </c>
      <c r="BF234" s="221">
        <f>IFERROR(BH234/$B$1,"")</f>
        <v>0</v>
      </c>
      <c r="BG234" s="221">
        <f>IFERROR(BI234/$B$1,"")</f>
        <v>0</v>
      </c>
      <c r="BH234" s="115"/>
      <c r="BI234" s="115"/>
      <c r="BJ234" s="115"/>
      <c r="BK234" s="18">
        <f t="shared" si="196"/>
        <v>0.51006039955850557</v>
      </c>
    </row>
    <row r="235" spans="1:63" hidden="1" x14ac:dyDescent="0.25">
      <c r="A235" s="261"/>
      <c r="B235" s="257"/>
      <c r="C235" s="257"/>
      <c r="D235" s="93">
        <v>2</v>
      </c>
      <c r="E235" s="105">
        <v>0.67823300926471974</v>
      </c>
      <c r="F235" s="221">
        <f t="shared" ref="F235:F239" si="364">IFERROR(H235/$B$1,"")</f>
        <v>20703.699010274569</v>
      </c>
      <c r="G235" s="221">
        <f t="shared" ref="G235:G239" si="365">IFERROR(I235/$B$1,"")</f>
        <v>20845.07720468345</v>
      </c>
      <c r="H235" s="127">
        <v>20703699.01027457</v>
      </c>
      <c r="I235" s="127">
        <v>20845077.204683449</v>
      </c>
      <c r="J235" s="127">
        <v>72144.813389062881</v>
      </c>
      <c r="K235" s="153"/>
      <c r="L235" s="210"/>
      <c r="M235" s="210"/>
      <c r="N235" s="26"/>
      <c r="O235" s="26"/>
      <c r="P235" s="26"/>
      <c r="Q235" s="66">
        <f t="shared" ref="Q235:Q238" si="366">IFERROR(100*((S235-R235)/S235),"")</f>
        <v>0.50700535036083105</v>
      </c>
      <c r="R235" s="221">
        <f t="shared" ref="R235:R239" si="367">IFERROR(T235/$B$1,"")</f>
        <v>18705.87446975959</v>
      </c>
      <c r="S235" s="221">
        <f t="shared" ref="S235:S239" si="368">IFERROR(U235/$B$1,"")</f>
        <v>18801.197547256088</v>
      </c>
      <c r="T235" s="127">
        <v>18705874.469759591</v>
      </c>
      <c r="U235" s="130">
        <v>18801197.54725609</v>
      </c>
      <c r="V235" s="116"/>
      <c r="W235" s="8"/>
      <c r="X235" s="8"/>
      <c r="Y235" s="8"/>
      <c r="Z235" s="8"/>
      <c r="AA235" s="66">
        <f t="shared" ref="AA235:AA238" si="369">IFERROR(100*((AC235-AB235)/AC235),"")</f>
        <v>0.89084930065723333</v>
      </c>
      <c r="AB235" s="221">
        <f t="shared" ref="AB235:AB239" si="370">IFERROR(AD235/$B$1,"")</f>
        <v>31845.558994714171</v>
      </c>
      <c r="AC235" s="221">
        <f t="shared" ref="AC235:AC239" si="371">IFERROR(AE235/$B$1,"")</f>
        <v>32131.80495443934</v>
      </c>
      <c r="AD235" s="124">
        <v>31845558.994714171</v>
      </c>
      <c r="AE235" s="128">
        <v>32131804.954439338</v>
      </c>
      <c r="AF235" s="119"/>
      <c r="AG235" s="12"/>
      <c r="AH235" s="12"/>
      <c r="AI235" s="12"/>
      <c r="AJ235" s="12"/>
      <c r="AK235" s="66">
        <f t="shared" ref="AK235:AK238" si="372">IFERROR(100*((AM235-AL235)/AM235),"")</f>
        <v>99.999998812454166</v>
      </c>
      <c r="AL235" s="221">
        <f t="shared" ref="AL235:AL239" si="373">IFERROR(AN235/$B$1,"")</f>
        <v>7.7444084657897407E-4</v>
      </c>
      <c r="AM235" s="221">
        <f t="shared" ref="AM235:AM239" si="374">IFERROR(AO235/$B$1,"")</f>
        <v>65213.553997799172</v>
      </c>
      <c r="AN235" s="128">
        <v>0.77444084657897405</v>
      </c>
      <c r="AO235" s="131">
        <v>65213553.997799173</v>
      </c>
      <c r="AP235" s="216"/>
      <c r="AQ235" s="10"/>
      <c r="AR235" s="10"/>
      <c r="AS235" s="10"/>
      <c r="AT235" s="10"/>
      <c r="AU235" s="66">
        <f t="shared" ref="AU235:AU238" si="375">IFERROR(100*((AW235-AV235)/AW235),"")</f>
        <v>0.56377756361180331</v>
      </c>
      <c r="AV235" s="221">
        <f t="shared" ref="AV235:AV239" si="376">IFERROR(AX235/$B$1,"")</f>
        <v>18000.14231620494</v>
      </c>
      <c r="AW235" s="221">
        <f t="shared" ref="AW235:AW239" si="377">IFERROR(AY235/$B$1,"")</f>
        <v>18102.198449584179</v>
      </c>
      <c r="AX235" s="127">
        <v>18000142.316204939</v>
      </c>
      <c r="AY235" s="127">
        <v>18102198.449584179</v>
      </c>
      <c r="AZ235" s="26"/>
      <c r="BA235" s="61"/>
      <c r="BB235" s="63"/>
      <c r="BC235" s="63"/>
      <c r="BD235" s="63"/>
      <c r="BE235" s="66" t="str">
        <f t="shared" ref="BE235:BE238" si="378">IFERROR(100*((BG235-BF235)/BG235),"")</f>
        <v/>
      </c>
      <c r="BF235" s="221">
        <f t="shared" ref="BF235:BF239" si="379">IFERROR(BH235/$B$1,"")</f>
        <v>0</v>
      </c>
      <c r="BG235" s="221">
        <f t="shared" ref="BG235:BG239" si="380">IFERROR(BI235/$B$1,"")</f>
        <v>0</v>
      </c>
      <c r="BH235" s="116"/>
      <c r="BI235" s="116"/>
      <c r="BJ235" s="116"/>
      <c r="BK235" s="18">
        <f t="shared" si="196"/>
        <v>0.50700535036083105</v>
      </c>
    </row>
    <row r="236" spans="1:63" hidden="1" x14ac:dyDescent="0.25">
      <c r="A236" s="261"/>
      <c r="B236" s="257"/>
      <c r="C236" s="257"/>
      <c r="D236" s="93">
        <v>3</v>
      </c>
      <c r="E236" s="105">
        <v>0.50819109736209034</v>
      </c>
      <c r="F236" s="221">
        <f t="shared" si="364"/>
        <v>17865.832794923088</v>
      </c>
      <c r="G236" s="221">
        <f t="shared" si="365"/>
        <v>17957.089123192531</v>
      </c>
      <c r="H236" s="128">
        <v>17865832.794923089</v>
      </c>
      <c r="I236" s="128">
        <v>17957089.12319253</v>
      </c>
      <c r="J236" s="128">
        <v>64907.670469760887</v>
      </c>
      <c r="K236" s="153"/>
      <c r="L236" s="210"/>
      <c r="M236" s="210"/>
      <c r="N236" s="26"/>
      <c r="O236" s="26"/>
      <c r="P236" s="26"/>
      <c r="Q236" s="67">
        <f t="shared" si="366"/>
        <v>0.55526601615748061</v>
      </c>
      <c r="R236" s="221">
        <f t="shared" si="367"/>
        <v>18221.85726635743</v>
      </c>
      <c r="S236" s="221">
        <f t="shared" si="368"/>
        <v>18323.60200120608</v>
      </c>
      <c r="T236" s="128">
        <v>18221857.266357429</v>
      </c>
      <c r="U236" s="128">
        <v>18323602.001206081</v>
      </c>
      <c r="V236" s="115"/>
      <c r="W236" s="8"/>
      <c r="X236" s="8"/>
      <c r="Y236" s="8"/>
      <c r="Z236" s="8"/>
      <c r="AA236" s="67" t="str">
        <f t="shared" si="369"/>
        <v/>
      </c>
      <c r="AB236" s="221">
        <f t="shared" si="370"/>
        <v>0</v>
      </c>
      <c r="AC236" s="221">
        <f t="shared" si="371"/>
        <v>0</v>
      </c>
      <c r="AD236" s="119"/>
      <c r="AE236" s="119"/>
      <c r="AF236" s="119"/>
      <c r="AG236" s="12"/>
      <c r="AH236" s="12"/>
      <c r="AI236" s="12"/>
      <c r="AJ236" s="12"/>
      <c r="AK236" s="67">
        <f t="shared" si="372"/>
        <v>99.999995213548146</v>
      </c>
      <c r="AL236" s="221">
        <f t="shared" si="373"/>
        <v>1.10985676293831E-3</v>
      </c>
      <c r="AM236" s="221">
        <f t="shared" si="374"/>
        <v>23187.463180565788</v>
      </c>
      <c r="AN236" s="127">
        <v>1.10985676293831</v>
      </c>
      <c r="AO236" s="130">
        <v>23187463.180565789</v>
      </c>
      <c r="AP236" s="216"/>
      <c r="AQ236" s="10"/>
      <c r="AR236" s="10"/>
      <c r="AS236" s="10"/>
      <c r="AT236" s="10"/>
      <c r="AU236" s="67">
        <f t="shared" si="375"/>
        <v>0.53497495389508376</v>
      </c>
      <c r="AV236" s="221">
        <f t="shared" si="376"/>
        <v>17965.57027964832</v>
      </c>
      <c r="AW236" s="221">
        <f t="shared" si="377"/>
        <v>18062.198517841582</v>
      </c>
      <c r="AX236" s="128">
        <v>17965570.279648319</v>
      </c>
      <c r="AY236" s="128">
        <v>18062198.517841581</v>
      </c>
      <c r="AZ236" s="26"/>
      <c r="BA236" s="62"/>
      <c r="BB236" s="64"/>
      <c r="BC236" s="64"/>
      <c r="BD236" s="64"/>
      <c r="BE236" s="67" t="str">
        <f t="shared" si="378"/>
        <v/>
      </c>
      <c r="BF236" s="221">
        <f t="shared" si="379"/>
        <v>0</v>
      </c>
      <c r="BG236" s="221">
        <f t="shared" si="380"/>
        <v>0</v>
      </c>
      <c r="BH236" s="115"/>
      <c r="BI236" s="115"/>
      <c r="BJ236" s="115"/>
      <c r="BK236" s="18">
        <f t="shared" si="196"/>
        <v>0.50819109736209034</v>
      </c>
    </row>
    <row r="237" spans="1:63" hidden="1" x14ac:dyDescent="0.25">
      <c r="A237" s="261"/>
      <c r="B237" s="257"/>
      <c r="C237" s="257"/>
      <c r="D237" s="93">
        <v>4</v>
      </c>
      <c r="E237" s="105">
        <v>0.50150071814917208</v>
      </c>
      <c r="F237" s="221">
        <f t="shared" si="364"/>
        <v>17758.759341179579</v>
      </c>
      <c r="G237" s="221">
        <f t="shared" si="365"/>
        <v>17848.268536065138</v>
      </c>
      <c r="H237" s="127">
        <v>17758759.341179579</v>
      </c>
      <c r="I237" s="127">
        <v>17848268.536065139</v>
      </c>
      <c r="J237" s="127">
        <v>72314.195235729218</v>
      </c>
      <c r="K237" s="153"/>
      <c r="L237" s="210"/>
      <c r="M237" s="210"/>
      <c r="N237" s="26"/>
      <c r="O237" s="26"/>
      <c r="P237" s="26"/>
      <c r="Q237" s="66">
        <f t="shared" si="366"/>
        <v>0.50927627071262493</v>
      </c>
      <c r="R237" s="221">
        <f t="shared" si="367"/>
        <v>17861.36694367466</v>
      </c>
      <c r="S237" s="221">
        <f t="shared" si="368"/>
        <v>17952.796275032782</v>
      </c>
      <c r="T237" s="127">
        <v>17861366.943674661</v>
      </c>
      <c r="U237" s="127">
        <v>17952796.275032781</v>
      </c>
      <c r="V237" s="116"/>
      <c r="W237" s="8"/>
      <c r="X237" s="8"/>
      <c r="Y237" s="8"/>
      <c r="Z237" s="8"/>
      <c r="AA237" s="66">
        <f t="shared" si="369"/>
        <v>88.877576576349838</v>
      </c>
      <c r="AB237" s="221">
        <f t="shared" si="370"/>
        <v>41156.796588807789</v>
      </c>
      <c r="AC237" s="221">
        <f t="shared" si="371"/>
        <v>370034.43423394609</v>
      </c>
      <c r="AD237" s="127">
        <v>41156796.588807791</v>
      </c>
      <c r="AE237" s="127">
        <v>370034434.23394608</v>
      </c>
      <c r="AF237" s="119"/>
      <c r="AG237" s="12"/>
      <c r="AH237" s="12"/>
      <c r="AI237" s="12"/>
      <c r="AJ237" s="12"/>
      <c r="AK237" s="66">
        <f t="shared" si="372"/>
        <v>99.999999684766962</v>
      </c>
      <c r="AL237" s="221">
        <f t="shared" si="373"/>
        <v>7.2115280218034014E-4</v>
      </c>
      <c r="AM237" s="221">
        <f t="shared" si="374"/>
        <v>228768.1538682938</v>
      </c>
      <c r="AN237" s="128">
        <v>0.72115280218034017</v>
      </c>
      <c r="AO237" s="128">
        <v>228768153.86829379</v>
      </c>
      <c r="AP237" s="216"/>
      <c r="AQ237" s="10"/>
      <c r="AR237" s="10"/>
      <c r="AS237" s="10"/>
      <c r="AT237" s="10"/>
      <c r="AU237" s="66">
        <f t="shared" si="375"/>
        <v>0.94491092888450245</v>
      </c>
      <c r="AV237" s="221">
        <f t="shared" si="376"/>
        <v>22549.169791793691</v>
      </c>
      <c r="AW237" s="221">
        <f t="shared" si="377"/>
        <v>22764.271884713329</v>
      </c>
      <c r="AX237" s="127">
        <v>22549169.791793689</v>
      </c>
      <c r="AY237" s="127">
        <v>22764271.884713329</v>
      </c>
      <c r="AZ237" s="26"/>
      <c r="BA237" s="61"/>
      <c r="BB237" s="63"/>
      <c r="BC237" s="63"/>
      <c r="BD237" s="63"/>
      <c r="BE237" s="66" t="str">
        <f t="shared" si="378"/>
        <v/>
      </c>
      <c r="BF237" s="221">
        <f t="shared" si="379"/>
        <v>0</v>
      </c>
      <c r="BG237" s="221">
        <f t="shared" si="380"/>
        <v>0</v>
      </c>
      <c r="BH237" s="116"/>
      <c r="BI237" s="116"/>
      <c r="BJ237" s="116"/>
      <c r="BK237" s="18">
        <f t="shared" si="196"/>
        <v>0.50150071814917208</v>
      </c>
    </row>
    <row r="238" spans="1:63" hidden="1" x14ac:dyDescent="0.25">
      <c r="A238" s="261"/>
      <c r="B238" s="257"/>
      <c r="C238" s="257"/>
      <c r="D238" s="93">
        <v>5</v>
      </c>
      <c r="E238" s="105">
        <v>0.49686978435945722</v>
      </c>
      <c r="F238" s="221">
        <f t="shared" si="364"/>
        <v>17832.022166467421</v>
      </c>
      <c r="G238" s="221">
        <f t="shared" si="365"/>
        <v>17921.066531095388</v>
      </c>
      <c r="H238" s="128">
        <v>17832022.166467421</v>
      </c>
      <c r="I238" s="128">
        <v>17921066.531095389</v>
      </c>
      <c r="J238" s="128">
        <v>66436.792091846466</v>
      </c>
      <c r="K238" s="153"/>
      <c r="L238" s="210"/>
      <c r="M238" s="210"/>
      <c r="N238" s="26"/>
      <c r="O238" s="26"/>
      <c r="P238" s="26"/>
      <c r="Q238" s="67">
        <f t="shared" si="366"/>
        <v>0.49888534822602548</v>
      </c>
      <c r="R238" s="221">
        <f t="shared" si="367"/>
        <v>17962.99624786777</v>
      </c>
      <c r="S238" s="221">
        <f t="shared" si="368"/>
        <v>18053.060320714219</v>
      </c>
      <c r="T238" s="128">
        <v>17962996.24786777</v>
      </c>
      <c r="U238" s="128">
        <v>18053060.32071422</v>
      </c>
      <c r="V238" s="115"/>
      <c r="W238" s="8"/>
      <c r="X238" s="8"/>
      <c r="Y238" s="8"/>
      <c r="Z238" s="8"/>
      <c r="AA238" s="67">
        <f t="shared" si="369"/>
        <v>0.78067597901880559</v>
      </c>
      <c r="AB238" s="221">
        <f t="shared" si="370"/>
        <v>27320.767254449329</v>
      </c>
      <c r="AC238" s="221">
        <f t="shared" si="371"/>
        <v>27535.732100605728</v>
      </c>
      <c r="AD238" s="128">
        <v>27320767.25444933</v>
      </c>
      <c r="AE238" s="128">
        <v>27535732.10060573</v>
      </c>
      <c r="AF238" s="119"/>
      <c r="AG238" s="12"/>
      <c r="AH238" s="12"/>
      <c r="AI238" s="12"/>
      <c r="AJ238" s="12"/>
      <c r="AK238" s="67">
        <f t="shared" si="372"/>
        <v>99.999999634162023</v>
      </c>
      <c r="AL238" s="221">
        <f t="shared" si="373"/>
        <v>7.5174197707450637E-4</v>
      </c>
      <c r="AM238" s="221">
        <f t="shared" si="374"/>
        <v>205484.95203348322</v>
      </c>
      <c r="AN238" s="127">
        <v>0.75174197707450641</v>
      </c>
      <c r="AO238" s="127">
        <v>205484952.03348321</v>
      </c>
      <c r="AP238" s="216"/>
      <c r="AQ238" s="10"/>
      <c r="AR238" s="10"/>
      <c r="AS238" s="10"/>
      <c r="AT238" s="10"/>
      <c r="AU238" s="67">
        <f t="shared" si="375"/>
        <v>0.71383062193380176</v>
      </c>
      <c r="AV238" s="221">
        <f t="shared" si="376"/>
        <v>19124.5371267017</v>
      </c>
      <c r="AW238" s="221">
        <f t="shared" si="377"/>
        <v>19262.0354340376</v>
      </c>
      <c r="AX238" s="128">
        <v>19124537.126701701</v>
      </c>
      <c r="AY238" s="128">
        <v>19262035.4340376</v>
      </c>
      <c r="AZ238" s="26"/>
      <c r="BA238" s="62"/>
      <c r="BB238" s="64"/>
      <c r="BC238" s="64"/>
      <c r="BD238" s="64"/>
      <c r="BE238" s="67" t="str">
        <f t="shared" si="378"/>
        <v/>
      </c>
      <c r="BF238" s="221">
        <f t="shared" si="379"/>
        <v>0</v>
      </c>
      <c r="BG238" s="221">
        <f t="shared" si="380"/>
        <v>0</v>
      </c>
      <c r="BH238" s="115"/>
      <c r="BI238" s="115"/>
      <c r="BJ238" s="115"/>
      <c r="BK238" s="18">
        <f t="shared" si="196"/>
        <v>0.49686978435945722</v>
      </c>
    </row>
    <row r="239" spans="1:63" x14ac:dyDescent="0.25">
      <c r="A239" s="261"/>
      <c r="B239" s="257"/>
      <c r="C239" s="258"/>
      <c r="D239" s="95" t="s">
        <v>23</v>
      </c>
      <c r="E239" s="106">
        <f t="shared" ref="E239" si="381">IFERROR(AVERAGE(E234:E238),"")</f>
        <v>0.55190271585656969</v>
      </c>
      <c r="F239" s="113">
        <f t="shared" si="364"/>
        <v>18533.07165921303</v>
      </c>
      <c r="G239" s="113">
        <f t="shared" si="365"/>
        <v>18636.702628096831</v>
      </c>
      <c r="H239" s="113">
        <f t="shared" ref="H239:BD239" si="382">IFERROR(AVERAGE(H234:H238),"")</f>
        <v>18533071.659213029</v>
      </c>
      <c r="I239" s="113">
        <f t="shared" si="382"/>
        <v>18636702.62809683</v>
      </c>
      <c r="J239" s="113">
        <f t="shared" si="382"/>
        <v>69734.459946632385</v>
      </c>
      <c r="K239" s="232" t="str">
        <f t="shared" si="382"/>
        <v/>
      </c>
      <c r="L239" s="162"/>
      <c r="M239" s="162"/>
      <c r="N239" s="213" t="str">
        <f t="shared" si="382"/>
        <v/>
      </c>
      <c r="O239" s="213" t="str">
        <f t="shared" si="382"/>
        <v/>
      </c>
      <c r="P239" s="213" t="str">
        <f t="shared" si="382"/>
        <v/>
      </c>
      <c r="Q239" s="106">
        <f t="shared" ref="Q239" si="383">IFERROR(AVERAGE(Q234:Q238),"")</f>
        <v>0.51609867700309353</v>
      </c>
      <c r="R239" s="113">
        <f t="shared" si="367"/>
        <v>18129.342965748401</v>
      </c>
      <c r="S239" s="113">
        <f t="shared" si="368"/>
        <v>18223.403470225956</v>
      </c>
      <c r="T239" s="113">
        <f t="shared" si="382"/>
        <v>18129342.965748399</v>
      </c>
      <c r="U239" s="113">
        <f t="shared" si="382"/>
        <v>18223403.470225956</v>
      </c>
      <c r="V239" s="113" t="str">
        <f t="shared" si="382"/>
        <v/>
      </c>
      <c r="W239" s="82" t="str">
        <f t="shared" si="382"/>
        <v/>
      </c>
      <c r="X239" s="82" t="str">
        <f t="shared" si="382"/>
        <v/>
      </c>
      <c r="Y239" s="82" t="str">
        <f t="shared" si="382"/>
        <v/>
      </c>
      <c r="Z239" s="82" t="str">
        <f t="shared" si="382"/>
        <v/>
      </c>
      <c r="AA239" s="106">
        <f t="shared" ref="AA239" si="384">IFERROR(AVERAGE(AA234:AA238),"")</f>
        <v>22.906210850329177</v>
      </c>
      <c r="AB239" s="113">
        <f t="shared" si="370"/>
        <v>33026.493007001256</v>
      </c>
      <c r="AC239" s="113">
        <f t="shared" si="371"/>
        <v>115457.60994056436</v>
      </c>
      <c r="AD239" s="113">
        <f t="shared" si="382"/>
        <v>33026493.007001258</v>
      </c>
      <c r="AE239" s="113">
        <f t="shared" si="382"/>
        <v>115457609.94056436</v>
      </c>
      <c r="AF239" s="113" t="str">
        <f t="shared" si="382"/>
        <v/>
      </c>
      <c r="AG239" s="82" t="str">
        <f t="shared" si="382"/>
        <v/>
      </c>
      <c r="AH239" s="82" t="str">
        <f t="shared" si="382"/>
        <v/>
      </c>
      <c r="AI239" s="82" t="str">
        <f t="shared" si="382"/>
        <v/>
      </c>
      <c r="AJ239" s="82" t="str">
        <f t="shared" si="382"/>
        <v/>
      </c>
      <c r="AK239" s="106">
        <f t="shared" ref="AK239" si="385">IFERROR(AVERAGE(AK234:AK238),"")</f>
        <v>99.999998336232821</v>
      </c>
      <c r="AL239" s="113">
        <f t="shared" si="373"/>
        <v>8.3929809719303263E-4</v>
      </c>
      <c r="AM239" s="113">
        <f t="shared" si="374"/>
        <v>130663.53077003549</v>
      </c>
      <c r="AN239" s="113">
        <f t="shared" si="382"/>
        <v>0.83929809719303261</v>
      </c>
      <c r="AO239" s="113">
        <f t="shared" si="382"/>
        <v>130663530.77003549</v>
      </c>
      <c r="AP239" s="113" t="str">
        <f t="shared" si="382"/>
        <v/>
      </c>
      <c r="AQ239" s="82" t="str">
        <f t="shared" si="382"/>
        <v/>
      </c>
      <c r="AR239" s="82" t="str">
        <f t="shared" si="382"/>
        <v/>
      </c>
      <c r="AS239" s="82" t="str">
        <f t="shared" si="382"/>
        <v/>
      </c>
      <c r="AT239" s="82" t="str">
        <f t="shared" si="382"/>
        <v/>
      </c>
      <c r="AU239" s="106">
        <f t="shared" si="382"/>
        <v>0.65818305822459655</v>
      </c>
      <c r="AV239" s="113">
        <f t="shared" si="376"/>
        <v>19180.324153607482</v>
      </c>
      <c r="AW239" s="113">
        <f t="shared" si="377"/>
        <v>19310.168482633959</v>
      </c>
      <c r="AX239" s="113">
        <f t="shared" si="382"/>
        <v>19180324.15360748</v>
      </c>
      <c r="AY239" s="113">
        <f t="shared" si="382"/>
        <v>19310168.48263396</v>
      </c>
      <c r="AZ239" s="113" t="str">
        <f t="shared" si="382"/>
        <v/>
      </c>
      <c r="BA239" s="82" t="str">
        <f t="shared" si="382"/>
        <v/>
      </c>
      <c r="BB239" s="82" t="str">
        <f t="shared" si="382"/>
        <v/>
      </c>
      <c r="BC239" s="82" t="str">
        <f t="shared" si="382"/>
        <v/>
      </c>
      <c r="BD239" s="82" t="str">
        <f t="shared" si="382"/>
        <v/>
      </c>
      <c r="BE239" s="106" t="str">
        <f t="shared" ref="BE239:BJ239" si="386">IFERROR(AVERAGE(BE234:BE238),"")</f>
        <v/>
      </c>
      <c r="BF239" s="113" t="str">
        <f t="shared" si="379"/>
        <v/>
      </c>
      <c r="BG239" s="113" t="str">
        <f t="shared" si="380"/>
        <v/>
      </c>
      <c r="BH239" s="113" t="str">
        <f t="shared" si="386"/>
        <v/>
      </c>
      <c r="BI239" s="113" t="str">
        <f t="shared" si="386"/>
        <v/>
      </c>
      <c r="BJ239" s="113" t="str">
        <f t="shared" si="386"/>
        <v/>
      </c>
      <c r="BK239" s="18">
        <f t="shared" si="196"/>
        <v>0.51609867700309353</v>
      </c>
    </row>
    <row r="240" spans="1:63" hidden="1" x14ac:dyDescent="0.25">
      <c r="A240" s="261"/>
      <c r="B240" s="257"/>
      <c r="C240" s="256">
        <v>20</v>
      </c>
      <c r="D240" s="93">
        <v>1</v>
      </c>
      <c r="E240" s="105">
        <v>0.39876595969922379</v>
      </c>
      <c r="F240" s="221">
        <f>IFERROR(H240/$B$1,"")</f>
        <v>33332.103544553698</v>
      </c>
      <c r="G240" s="221">
        <f>IFERROR(I240/$B$1,"")</f>
        <v>33465.552777254568</v>
      </c>
      <c r="H240" s="127">
        <v>33332103.544553701</v>
      </c>
      <c r="I240" s="127">
        <v>33465552.77725457</v>
      </c>
      <c r="J240" s="127">
        <v>69116.926732778535</v>
      </c>
      <c r="K240" s="153"/>
      <c r="L240" s="210"/>
      <c r="M240" s="210"/>
      <c r="N240" s="26"/>
      <c r="O240" s="26"/>
      <c r="P240" s="26"/>
      <c r="Q240" s="67">
        <f>IFERROR(100*((S240-R240)/S240),"")</f>
        <v>0.50088125253637006</v>
      </c>
      <c r="R240" s="221">
        <f>IFERROR(T240/$B$1,"")</f>
        <v>31701.480460899598</v>
      </c>
      <c r="S240" s="221">
        <f>IFERROR(U240/$B$1,"")</f>
        <v>31861.066570207902</v>
      </c>
      <c r="T240" s="127">
        <v>31701480.460899599</v>
      </c>
      <c r="U240" s="130">
        <v>31861066.570207901</v>
      </c>
      <c r="V240" s="116"/>
      <c r="W240" s="8"/>
      <c r="X240" s="8"/>
      <c r="Y240" s="8"/>
      <c r="Z240" s="8"/>
      <c r="AA240" s="67" t="str">
        <f>IFERROR(100*((AC240-AB240)/AC240),"")</f>
        <v/>
      </c>
      <c r="AB240" s="221">
        <f>IFERROR(AD240/$B$1,"")</f>
        <v>0</v>
      </c>
      <c r="AC240" s="221">
        <f>IFERROR(AE240/$B$1,"")</f>
        <v>0</v>
      </c>
      <c r="AD240" s="119"/>
      <c r="AE240" s="119"/>
      <c r="AF240" s="119"/>
      <c r="AG240" s="12"/>
      <c r="AH240" s="12"/>
      <c r="AI240" s="12"/>
      <c r="AJ240" s="12"/>
      <c r="AK240" s="67" t="str">
        <f>IFERROR(100*((AM240-AL240)/AM240),"")</f>
        <v/>
      </c>
      <c r="AL240" s="221">
        <f>IFERROR(AN240/$B$1,"")</f>
        <v>0</v>
      </c>
      <c r="AM240" s="221">
        <f>IFERROR(AO240/$B$1,"")</f>
        <v>0</v>
      </c>
      <c r="AN240" s="216"/>
      <c r="AO240" s="216"/>
      <c r="AP240" s="216"/>
      <c r="AQ240" s="10"/>
      <c r="AR240" s="10"/>
      <c r="AS240" s="10"/>
      <c r="AT240" s="10"/>
      <c r="AU240" s="67">
        <f>IFERROR(100*((AW240-AV240)/AW240),"")</f>
        <v>0.50226376916381876</v>
      </c>
      <c r="AV240" s="221">
        <f>IFERROR(AX240/$B$1,"")</f>
        <v>33021.38538266527</v>
      </c>
      <c r="AW240" s="221">
        <f>IFERROR(AY240/$B$1,"")</f>
        <v>33188.07706946737</v>
      </c>
      <c r="AX240" s="127">
        <v>33021385.382665269</v>
      </c>
      <c r="AY240" s="127">
        <v>33188077.069467369</v>
      </c>
      <c r="AZ240" s="26"/>
      <c r="BA240" s="61"/>
      <c r="BB240" s="63"/>
      <c r="BC240" s="63"/>
      <c r="BD240" s="63"/>
      <c r="BE240" s="67" t="str">
        <f>IFERROR(100*((BG240-BF240)/BG240),"")</f>
        <v/>
      </c>
      <c r="BF240" s="221">
        <f>IFERROR(BH240/$B$1,"")</f>
        <v>0</v>
      </c>
      <c r="BG240" s="221">
        <f>IFERROR(BI240/$B$1,"")</f>
        <v>0</v>
      </c>
      <c r="BH240" s="116"/>
      <c r="BI240" s="116"/>
      <c r="BJ240" s="116"/>
      <c r="BK240" s="18">
        <f t="shared" si="196"/>
        <v>0.39876595969922379</v>
      </c>
    </row>
    <row r="241" spans="1:63" hidden="1" x14ac:dyDescent="0.25">
      <c r="A241" s="261"/>
      <c r="B241" s="257"/>
      <c r="C241" s="257"/>
      <c r="D241" s="93">
        <v>2</v>
      </c>
      <c r="E241" s="105">
        <v>1.0197438881891956</v>
      </c>
      <c r="F241" s="221">
        <f t="shared" ref="F241:F245" si="387">IFERROR(H241/$B$1,"")</f>
        <v>33845.304373078863</v>
      </c>
      <c r="G241" s="221">
        <f t="shared" ref="G241:G245" si="388">IFERROR(I241/$B$1,"")</f>
        <v>34193.995552856803</v>
      </c>
      <c r="H241" s="128">
        <v>33845304.37307886</v>
      </c>
      <c r="I241" s="128">
        <v>34193995.552856803</v>
      </c>
      <c r="J241" s="128">
        <v>72122.697160005569</v>
      </c>
      <c r="K241" s="153"/>
      <c r="L241" s="210"/>
      <c r="M241" s="210"/>
      <c r="N241" s="26"/>
      <c r="O241" s="26"/>
      <c r="P241" s="26"/>
      <c r="Q241" s="66">
        <f t="shared" ref="Q241:Q244" si="389">IFERROR(100*((S241-R241)/S241),"")</f>
        <v>0.4977688248419167</v>
      </c>
      <c r="R241" s="221">
        <f t="shared" ref="R241:R245" si="390">IFERROR(T241/$B$1,"")</f>
        <v>34602.720135766722</v>
      </c>
      <c r="S241" s="221">
        <f t="shared" ref="S241:S245" si="391">IFERROR(U241/$B$1,"")</f>
        <v>34775.823342950025</v>
      </c>
      <c r="T241" s="128">
        <v>34602720.135766722</v>
      </c>
      <c r="U241" s="131">
        <v>34775823.342950024</v>
      </c>
      <c r="V241" s="115"/>
      <c r="W241" s="8"/>
      <c r="X241" s="8"/>
      <c r="Y241" s="8"/>
      <c r="Z241" s="8"/>
      <c r="AA241" s="66" t="str">
        <f t="shared" ref="AA241:AA244" si="392">IFERROR(100*((AC241-AB241)/AC241),"")</f>
        <v/>
      </c>
      <c r="AB241" s="221">
        <f t="shared" ref="AB241:AB245" si="393">IFERROR(AD241/$B$1,"")</f>
        <v>0</v>
      </c>
      <c r="AC241" s="221">
        <f t="shared" ref="AC241:AC245" si="394">IFERROR(AE241/$B$1,"")</f>
        <v>0</v>
      </c>
      <c r="AD241" s="119"/>
      <c r="AE241" s="119"/>
      <c r="AF241" s="119"/>
      <c r="AG241" s="12"/>
      <c r="AH241" s="12"/>
      <c r="AI241" s="12"/>
      <c r="AJ241" s="12"/>
      <c r="AK241" s="66" t="str">
        <f t="shared" ref="AK241:AK244" si="395">IFERROR(100*((AM241-AL241)/AM241),"")</f>
        <v/>
      </c>
      <c r="AL241" s="221">
        <f t="shared" ref="AL241:AL245" si="396">IFERROR(AN241/$B$1,"")</f>
        <v>0</v>
      </c>
      <c r="AM241" s="221">
        <f t="shared" ref="AM241:AM245" si="397">IFERROR(AO241/$B$1,"")</f>
        <v>0</v>
      </c>
      <c r="AN241" s="216"/>
      <c r="AO241" s="216"/>
      <c r="AP241" s="216"/>
      <c r="AQ241" s="10"/>
      <c r="AR241" s="10"/>
      <c r="AS241" s="10"/>
      <c r="AT241" s="10"/>
      <c r="AU241" s="66">
        <f t="shared" ref="AU241:AU244" si="398">IFERROR(100*((AW241-AV241)/AW241),"")</f>
        <v>0.64592843009154466</v>
      </c>
      <c r="AV241" s="221">
        <f t="shared" ref="AV241:AV245" si="399">IFERROR(AX241/$B$1,"")</f>
        <v>33425.668099726157</v>
      </c>
      <c r="AW241" s="221">
        <f t="shared" ref="AW241:AW245" si="400">IFERROR(AY241/$B$1,"")</f>
        <v>33642.97765714299</v>
      </c>
      <c r="AX241" s="128">
        <v>33425668.099726159</v>
      </c>
      <c r="AY241" s="128">
        <v>33642977.657142989</v>
      </c>
      <c r="AZ241" s="26"/>
      <c r="BA241" s="62"/>
      <c r="BB241" s="64"/>
      <c r="BC241" s="64"/>
      <c r="BD241" s="64"/>
      <c r="BE241" s="66" t="str">
        <f t="shared" ref="BE241:BE244" si="401">IFERROR(100*((BG241-BF241)/BG241),"")</f>
        <v/>
      </c>
      <c r="BF241" s="221">
        <f t="shared" ref="BF241:BF245" si="402">IFERROR(BH241/$B$1,"")</f>
        <v>0</v>
      </c>
      <c r="BG241" s="221">
        <f t="shared" ref="BG241:BG245" si="403">IFERROR(BI241/$B$1,"")</f>
        <v>0</v>
      </c>
      <c r="BH241" s="115"/>
      <c r="BI241" s="115"/>
      <c r="BJ241" s="115"/>
      <c r="BK241" s="18">
        <f t="shared" si="196"/>
        <v>0.4977688248419167</v>
      </c>
    </row>
    <row r="242" spans="1:63" hidden="1" x14ac:dyDescent="0.25">
      <c r="A242" s="261"/>
      <c r="B242" s="257"/>
      <c r="C242" s="257"/>
      <c r="D242" s="93">
        <v>3</v>
      </c>
      <c r="E242" s="105">
        <v>0.36195847293791583</v>
      </c>
      <c r="F242" s="221">
        <f t="shared" si="387"/>
        <v>32626.550632015471</v>
      </c>
      <c r="G242" s="221">
        <f t="shared" si="388"/>
        <v>32745.074202561449</v>
      </c>
      <c r="H242" s="127">
        <v>32626550.63201547</v>
      </c>
      <c r="I242" s="127">
        <v>32745074.202561449</v>
      </c>
      <c r="J242" s="127">
        <v>66700.44153046608</v>
      </c>
      <c r="K242" s="153"/>
      <c r="L242" s="210"/>
      <c r="M242" s="210"/>
      <c r="N242" s="26"/>
      <c r="O242" s="26"/>
      <c r="P242" s="26"/>
      <c r="Q242" s="67">
        <f t="shared" si="389"/>
        <v>0.37902970547721077</v>
      </c>
      <c r="R242" s="221">
        <f t="shared" si="390"/>
        <v>32478.05234461906</v>
      </c>
      <c r="S242" s="221">
        <f t="shared" si="391"/>
        <v>32601.622177137859</v>
      </c>
      <c r="T242" s="127">
        <v>32478052.344619062</v>
      </c>
      <c r="U242" s="127">
        <v>32601622.177137859</v>
      </c>
      <c r="V242" s="116"/>
      <c r="W242" s="8"/>
      <c r="X242" s="8"/>
      <c r="Y242" s="8"/>
      <c r="Z242" s="8"/>
      <c r="AA242" s="67">
        <f t="shared" si="392"/>
        <v>93.227821263577297</v>
      </c>
      <c r="AB242" s="221">
        <f t="shared" si="393"/>
        <v>10362.98876082788</v>
      </c>
      <c r="AC242" s="221">
        <f t="shared" si="394"/>
        <v>153022.9659340326</v>
      </c>
      <c r="AD242" s="127">
        <v>10362988.76082788</v>
      </c>
      <c r="AE242" s="127">
        <v>153022965.93403259</v>
      </c>
      <c r="AF242" s="119"/>
      <c r="AG242" s="12"/>
      <c r="AH242" s="12"/>
      <c r="AI242" s="12"/>
      <c r="AJ242" s="12"/>
      <c r="AK242" s="67" t="str">
        <f t="shared" si="395"/>
        <v/>
      </c>
      <c r="AL242" s="221">
        <f t="shared" si="396"/>
        <v>0</v>
      </c>
      <c r="AM242" s="221">
        <f t="shared" si="397"/>
        <v>0</v>
      </c>
      <c r="AN242" s="216"/>
      <c r="AO242" s="216"/>
      <c r="AP242" s="216"/>
      <c r="AQ242" s="10"/>
      <c r="AR242" s="10"/>
      <c r="AS242" s="10"/>
      <c r="AT242" s="10"/>
      <c r="AU242" s="67">
        <f t="shared" si="398"/>
        <v>0.39447869004748326</v>
      </c>
      <c r="AV242" s="221">
        <f t="shared" si="399"/>
        <v>32522.427475648659</v>
      </c>
      <c r="AW242" s="221">
        <f t="shared" si="400"/>
        <v>32651.229618532241</v>
      </c>
      <c r="AX242" s="127">
        <v>32522427.47564866</v>
      </c>
      <c r="AY242" s="127">
        <v>32651229.61853224</v>
      </c>
      <c r="AZ242" s="26"/>
      <c r="BA242" s="61"/>
      <c r="BB242" s="63"/>
      <c r="BC242" s="63"/>
      <c r="BD242" s="63"/>
      <c r="BE242" s="67" t="str">
        <f t="shared" si="401"/>
        <v/>
      </c>
      <c r="BF242" s="221">
        <f t="shared" si="402"/>
        <v>0</v>
      </c>
      <c r="BG242" s="221">
        <f t="shared" si="403"/>
        <v>0</v>
      </c>
      <c r="BH242" s="116"/>
      <c r="BI242" s="116"/>
      <c r="BJ242" s="116"/>
      <c r="BK242" s="18">
        <f t="shared" si="196"/>
        <v>0.36195847293791583</v>
      </c>
    </row>
    <row r="243" spans="1:63" hidden="1" x14ac:dyDescent="0.25">
      <c r="A243" s="261"/>
      <c r="B243" s="257"/>
      <c r="C243" s="257"/>
      <c r="D243" s="93">
        <v>4</v>
      </c>
      <c r="E243" s="105">
        <v>0.48396447796837783</v>
      </c>
      <c r="F243" s="221">
        <f t="shared" si="387"/>
        <v>31630.77362668169</v>
      </c>
      <c r="G243" s="221">
        <f t="shared" si="388"/>
        <v>31784.599799174099</v>
      </c>
      <c r="H243" s="128">
        <v>31630773.626681689</v>
      </c>
      <c r="I243" s="128">
        <v>31784599.7991741</v>
      </c>
      <c r="J243" s="128">
        <v>72662.614142894745</v>
      </c>
      <c r="K243" s="153"/>
      <c r="L243" s="210"/>
      <c r="M243" s="210"/>
      <c r="N243" s="26"/>
      <c r="O243" s="26"/>
      <c r="P243" s="26"/>
      <c r="Q243" s="66">
        <f t="shared" si="389"/>
        <v>0.51011328789591126</v>
      </c>
      <c r="R243" s="221">
        <f t="shared" si="390"/>
        <v>32593.84</v>
      </c>
      <c r="S243" s="221">
        <f t="shared" si="391"/>
        <v>32760.957999999999</v>
      </c>
      <c r="T243" s="115">
        <v>32593840</v>
      </c>
      <c r="U243" s="115">
        <v>32760958</v>
      </c>
      <c r="V243" s="115"/>
      <c r="W243" s="8"/>
      <c r="X243" s="8"/>
      <c r="Y243" s="8"/>
      <c r="Z243" s="8"/>
      <c r="AA243" s="66" t="str">
        <f t="shared" si="392"/>
        <v/>
      </c>
      <c r="AB243" s="221">
        <f t="shared" si="393"/>
        <v>0</v>
      </c>
      <c r="AC243" s="221">
        <f t="shared" si="394"/>
        <v>0</v>
      </c>
      <c r="AD243" s="119"/>
      <c r="AE243" s="119"/>
      <c r="AF243" s="119"/>
      <c r="AG243" s="12"/>
      <c r="AH243" s="12"/>
      <c r="AI243" s="12"/>
      <c r="AJ243" s="12"/>
      <c r="AK243" s="66" t="str">
        <f t="shared" si="395"/>
        <v/>
      </c>
      <c r="AL243" s="221">
        <f t="shared" si="396"/>
        <v>0</v>
      </c>
      <c r="AM243" s="221">
        <f t="shared" si="397"/>
        <v>0</v>
      </c>
      <c r="AN243" s="216"/>
      <c r="AO243" s="216"/>
      <c r="AP243" s="216"/>
      <c r="AQ243" s="10"/>
      <c r="AR243" s="10"/>
      <c r="AS243" s="10"/>
      <c r="AT243" s="10"/>
      <c r="AU243" s="66">
        <f t="shared" si="398"/>
        <v>0.35325330779453717</v>
      </c>
      <c r="AV243" s="221">
        <f t="shared" si="399"/>
        <v>32465.116206595809</v>
      </c>
      <c r="AW243" s="221">
        <f t="shared" si="400"/>
        <v>32580.20686503284</v>
      </c>
      <c r="AX243" s="128">
        <v>32465116.206595808</v>
      </c>
      <c r="AY243" s="128">
        <v>32580206.865032841</v>
      </c>
      <c r="AZ243" s="26"/>
      <c r="BA243" s="62"/>
      <c r="BB243" s="64"/>
      <c r="BC243" s="64"/>
      <c r="BD243" s="64"/>
      <c r="BE243" s="66" t="str">
        <f t="shared" si="401"/>
        <v/>
      </c>
      <c r="BF243" s="221">
        <f t="shared" si="402"/>
        <v>0</v>
      </c>
      <c r="BG243" s="221">
        <f t="shared" si="403"/>
        <v>0</v>
      </c>
      <c r="BH243" s="115"/>
      <c r="BI243" s="115"/>
      <c r="BJ243" s="115"/>
      <c r="BK243" s="18">
        <f t="shared" si="196"/>
        <v>0.35325330779453717</v>
      </c>
    </row>
    <row r="244" spans="1:63" hidden="1" x14ac:dyDescent="0.25">
      <c r="A244" s="261"/>
      <c r="B244" s="257"/>
      <c r="C244" s="257"/>
      <c r="D244" s="93">
        <v>5</v>
      </c>
      <c r="E244" s="105">
        <v>0.39534970556962484</v>
      </c>
      <c r="F244" s="221">
        <f t="shared" si="387"/>
        <v>34003.612284112205</v>
      </c>
      <c r="G244" s="221">
        <f t="shared" si="388"/>
        <v>34138.579055895345</v>
      </c>
      <c r="H244" s="127">
        <v>34003612.284112208</v>
      </c>
      <c r="I244" s="127">
        <v>34138579.055895343</v>
      </c>
      <c r="J244" s="127">
        <v>72535.520617485046</v>
      </c>
      <c r="K244" s="153"/>
      <c r="L244" s="210"/>
      <c r="M244" s="210"/>
      <c r="N244" s="26"/>
      <c r="O244" s="26"/>
      <c r="P244" s="26"/>
      <c r="Q244" s="67">
        <f t="shared" si="389"/>
        <v>0.4431305468986716</v>
      </c>
      <c r="R244" s="221">
        <f t="shared" si="390"/>
        <v>31164.252</v>
      </c>
      <c r="S244" s="221">
        <f t="shared" si="391"/>
        <v>31302.965</v>
      </c>
      <c r="T244" s="116">
        <v>31164252</v>
      </c>
      <c r="U244" s="116">
        <v>31302965</v>
      </c>
      <c r="V244" s="116"/>
      <c r="W244" s="8"/>
      <c r="X244" s="8"/>
      <c r="Y244" s="8"/>
      <c r="Z244" s="8"/>
      <c r="AA244" s="67">
        <f t="shared" si="392"/>
        <v>0.42386144010339827</v>
      </c>
      <c r="AB244" s="221">
        <f t="shared" si="393"/>
        <v>68262.055301488013</v>
      </c>
      <c r="AC244" s="221">
        <f t="shared" si="394"/>
        <v>68552.623438422772</v>
      </c>
      <c r="AD244" s="129">
        <v>68262055.301488012</v>
      </c>
      <c r="AE244" s="129">
        <v>68552623.438422769</v>
      </c>
      <c r="AF244" s="119"/>
      <c r="AG244" s="12"/>
      <c r="AH244" s="12"/>
      <c r="AI244" s="12"/>
      <c r="AJ244" s="12"/>
      <c r="AK244" s="67" t="str">
        <f t="shared" si="395"/>
        <v/>
      </c>
      <c r="AL244" s="221">
        <f t="shared" si="396"/>
        <v>0</v>
      </c>
      <c r="AM244" s="221">
        <f t="shared" si="397"/>
        <v>0</v>
      </c>
      <c r="AN244" s="216"/>
      <c r="AO244" s="216"/>
      <c r="AP244" s="216"/>
      <c r="AQ244" s="10"/>
      <c r="AR244" s="10"/>
      <c r="AS244" s="10"/>
      <c r="AT244" s="10"/>
      <c r="AU244" s="67">
        <f t="shared" si="398"/>
        <v>0.39796533140214985</v>
      </c>
      <c r="AV244" s="221">
        <f t="shared" si="399"/>
        <v>33120.152896956832</v>
      </c>
      <c r="AW244" s="221">
        <f t="shared" si="400"/>
        <v>33252.48626411728</v>
      </c>
      <c r="AX244" s="127">
        <v>33120152.896956831</v>
      </c>
      <c r="AY244" s="127">
        <v>33252486.264117278</v>
      </c>
      <c r="AZ244" s="26"/>
      <c r="BA244" s="61"/>
      <c r="BB244" s="63"/>
      <c r="BC244" s="63"/>
      <c r="BD244" s="63"/>
      <c r="BE244" s="67" t="str">
        <f t="shared" si="401"/>
        <v/>
      </c>
      <c r="BF244" s="221">
        <f t="shared" si="402"/>
        <v>0</v>
      </c>
      <c r="BG244" s="221">
        <f t="shared" si="403"/>
        <v>0</v>
      </c>
      <c r="BH244" s="116"/>
      <c r="BI244" s="116"/>
      <c r="BJ244" s="116"/>
      <c r="BK244" s="18">
        <f t="shared" si="196"/>
        <v>0.39534970556962484</v>
      </c>
    </row>
    <row r="245" spans="1:63" x14ac:dyDescent="0.25">
      <c r="A245" s="261"/>
      <c r="B245" s="258"/>
      <c r="C245" s="258"/>
      <c r="D245" s="95" t="s">
        <v>23</v>
      </c>
      <c r="E245" s="106">
        <f t="shared" ref="E245" si="404">IFERROR(AVERAGE(E240:E244),"")</f>
        <v>0.53195650087286761</v>
      </c>
      <c r="F245" s="113">
        <f t="shared" si="387"/>
        <v>33087.668892088383</v>
      </c>
      <c r="G245" s="113">
        <f t="shared" si="388"/>
        <v>33265.560277548451</v>
      </c>
      <c r="H245" s="113">
        <f t="shared" ref="H245:BD245" si="405">IFERROR(AVERAGE(H240:H244),"")</f>
        <v>33087668.892088383</v>
      </c>
      <c r="I245" s="113">
        <f t="shared" si="405"/>
        <v>33265560.277548455</v>
      </c>
      <c r="J245" s="113">
        <f t="shared" si="405"/>
        <v>70627.640036725992</v>
      </c>
      <c r="K245" s="232" t="str">
        <f t="shared" si="405"/>
        <v/>
      </c>
      <c r="L245" s="162"/>
      <c r="M245" s="162"/>
      <c r="N245" s="213" t="str">
        <f t="shared" si="405"/>
        <v/>
      </c>
      <c r="O245" s="213" t="str">
        <f t="shared" si="405"/>
        <v/>
      </c>
      <c r="P245" s="213" t="str">
        <f t="shared" si="405"/>
        <v/>
      </c>
      <c r="Q245" s="106">
        <f t="shared" ref="Q245" si="406">IFERROR(AVERAGE(Q240:Q244),"")</f>
        <v>0.46618472353001605</v>
      </c>
      <c r="R245" s="113">
        <f t="shared" si="390"/>
        <v>32508.068988257073</v>
      </c>
      <c r="S245" s="113">
        <f t="shared" si="391"/>
        <v>32660.487018059157</v>
      </c>
      <c r="T245" s="113">
        <f t="shared" si="405"/>
        <v>32508068.988257073</v>
      </c>
      <c r="U245" s="113">
        <f t="shared" si="405"/>
        <v>32660487.018059157</v>
      </c>
      <c r="V245" s="113" t="str">
        <f t="shared" si="405"/>
        <v/>
      </c>
      <c r="W245" s="82" t="str">
        <f t="shared" si="405"/>
        <v/>
      </c>
      <c r="X245" s="82" t="str">
        <f t="shared" si="405"/>
        <v/>
      </c>
      <c r="Y245" s="82" t="str">
        <f t="shared" si="405"/>
        <v/>
      </c>
      <c r="Z245" s="82" t="str">
        <f t="shared" si="405"/>
        <v/>
      </c>
      <c r="AA245" s="106">
        <f t="shared" ref="AA245" si="407">IFERROR(AVERAGE(AA240:AA244),"")</f>
        <v>46.825841351840346</v>
      </c>
      <c r="AB245" s="113">
        <f t="shared" si="393"/>
        <v>39312.522031157947</v>
      </c>
      <c r="AC245" s="113">
        <f t="shared" si="394"/>
        <v>110787.79468622767</v>
      </c>
      <c r="AD245" s="113">
        <f t="shared" si="405"/>
        <v>39312522.031157948</v>
      </c>
      <c r="AE245" s="113">
        <f t="shared" si="405"/>
        <v>110787794.68622768</v>
      </c>
      <c r="AF245" s="113" t="str">
        <f t="shared" si="405"/>
        <v/>
      </c>
      <c r="AG245" s="82" t="str">
        <f t="shared" si="405"/>
        <v/>
      </c>
      <c r="AH245" s="82" t="str">
        <f t="shared" si="405"/>
        <v/>
      </c>
      <c r="AI245" s="82" t="str">
        <f t="shared" si="405"/>
        <v/>
      </c>
      <c r="AJ245" s="82" t="str">
        <f t="shared" si="405"/>
        <v/>
      </c>
      <c r="AK245" s="106" t="str">
        <f t="shared" ref="AK245" si="408">IFERROR(AVERAGE(AK240:AK244),"")</f>
        <v/>
      </c>
      <c r="AL245" s="113" t="str">
        <f t="shared" si="396"/>
        <v/>
      </c>
      <c r="AM245" s="113" t="str">
        <f t="shared" si="397"/>
        <v/>
      </c>
      <c r="AN245" s="113" t="str">
        <f t="shared" si="405"/>
        <v/>
      </c>
      <c r="AO245" s="113" t="str">
        <f t="shared" si="405"/>
        <v/>
      </c>
      <c r="AP245" s="113" t="str">
        <f t="shared" si="405"/>
        <v/>
      </c>
      <c r="AQ245" s="82" t="str">
        <f t="shared" si="405"/>
        <v/>
      </c>
      <c r="AR245" s="82" t="str">
        <f t="shared" si="405"/>
        <v/>
      </c>
      <c r="AS245" s="82" t="str">
        <f t="shared" si="405"/>
        <v/>
      </c>
      <c r="AT245" s="82" t="str">
        <f t="shared" si="405"/>
        <v/>
      </c>
      <c r="AU245" s="106">
        <f t="shared" si="405"/>
        <v>0.45877790569990679</v>
      </c>
      <c r="AV245" s="113">
        <f t="shared" si="399"/>
        <v>32910.950012318543</v>
      </c>
      <c r="AW245" s="113">
        <f t="shared" si="400"/>
        <v>33062.995494858544</v>
      </c>
      <c r="AX245" s="113">
        <f t="shared" si="405"/>
        <v>32910950.012318544</v>
      </c>
      <c r="AY245" s="113">
        <f t="shared" si="405"/>
        <v>33062995.494858544</v>
      </c>
      <c r="AZ245" s="113" t="str">
        <f t="shared" si="405"/>
        <v/>
      </c>
      <c r="BA245" s="82" t="str">
        <f t="shared" si="405"/>
        <v/>
      </c>
      <c r="BB245" s="82" t="str">
        <f t="shared" si="405"/>
        <v/>
      </c>
      <c r="BC245" s="82" t="str">
        <f t="shared" si="405"/>
        <v/>
      </c>
      <c r="BD245" s="82" t="str">
        <f t="shared" si="405"/>
        <v/>
      </c>
      <c r="BE245" s="106" t="str">
        <f t="shared" ref="BE245:BJ245" si="409">IFERROR(AVERAGE(BE240:BE244),"")</f>
        <v/>
      </c>
      <c r="BF245" s="113" t="str">
        <f t="shared" si="402"/>
        <v/>
      </c>
      <c r="BG245" s="113" t="str">
        <f t="shared" si="403"/>
        <v/>
      </c>
      <c r="BH245" s="113" t="str">
        <f t="shared" si="409"/>
        <v/>
      </c>
      <c r="BI245" s="113" t="str">
        <f t="shared" si="409"/>
        <v/>
      </c>
      <c r="BJ245" s="113" t="str">
        <f t="shared" si="409"/>
        <v/>
      </c>
      <c r="BK245" s="18">
        <f t="shared" si="196"/>
        <v>0.45877790569990679</v>
      </c>
    </row>
    <row r="246" spans="1:63" hidden="1" x14ac:dyDescent="0.25">
      <c r="A246" s="261"/>
      <c r="B246" s="256">
        <v>15</v>
      </c>
      <c r="C246" s="256">
        <v>5</v>
      </c>
      <c r="D246" s="93">
        <v>1</v>
      </c>
      <c r="E246" s="105">
        <v>2.050494387992289</v>
      </c>
      <c r="F246" s="221">
        <f>IFERROR(H246/$B$1,"")</f>
        <v>170.68170690968421</v>
      </c>
      <c r="G246" s="221">
        <f>IFERROR(I246/$B$1,"")</f>
        <v>174.25479163292499</v>
      </c>
      <c r="H246" s="128">
        <v>170681.7069096842</v>
      </c>
      <c r="I246" s="128">
        <v>174254.79163292499</v>
      </c>
      <c r="J246" s="128">
        <v>60408.12158823014</v>
      </c>
      <c r="K246" s="153"/>
      <c r="L246" s="210"/>
      <c r="M246" s="210"/>
      <c r="N246" s="26"/>
      <c r="O246" s="26"/>
      <c r="P246" s="26"/>
      <c r="Q246" s="67">
        <f>IFERROR(100*((S246-R246)/S246),"")</f>
        <v>1.9103781302771388</v>
      </c>
      <c r="R246" s="221">
        <f>IFERROR(T246/$B$1,"")</f>
        <v>170.39682828853321</v>
      </c>
      <c r="S246" s="221">
        <f>IFERROR(U246/$B$1,"")</f>
        <v>173.71545025919738</v>
      </c>
      <c r="T246" s="128">
        <v>170396.8282885332</v>
      </c>
      <c r="U246" s="131">
        <v>173715.45025919739</v>
      </c>
      <c r="V246" s="116"/>
      <c r="W246" s="8"/>
      <c r="X246" s="8"/>
      <c r="Y246" s="8"/>
      <c r="Z246" s="8"/>
      <c r="AA246" s="67">
        <f>IFERROR(100*((AC246-AB246)/AC246),"")</f>
        <v>36.032759045603221</v>
      </c>
      <c r="AB246" s="221">
        <f>IFERROR(AD246/$B$1,"")</f>
        <v>170.8902065512074</v>
      </c>
      <c r="AC246" s="221">
        <f>IFERROR(AE246/$B$1,"")</f>
        <v>267.15269253685278</v>
      </c>
      <c r="AD246" s="127">
        <v>170890.2065512074</v>
      </c>
      <c r="AE246" s="130">
        <v>267152.69253685279</v>
      </c>
      <c r="AF246" s="119"/>
      <c r="AG246" s="12"/>
      <c r="AH246" s="12"/>
      <c r="AI246" s="12"/>
      <c r="AJ246" s="12"/>
      <c r="AK246" s="67">
        <f>IFERROR(100*((AM246-AL246)/AM246),"")</f>
        <v>99.984533427612902</v>
      </c>
      <c r="AL246" s="221">
        <f>IFERROR(AN246/$B$1,"")</f>
        <v>0.33452834239960649</v>
      </c>
      <c r="AM246" s="221">
        <f>IFERROR(AO246/$B$1,"")</f>
        <v>2162.911949894487</v>
      </c>
      <c r="AN246" s="127">
        <v>334.52834239960652</v>
      </c>
      <c r="AO246" s="130">
        <v>2162911.9498944869</v>
      </c>
      <c r="AP246" s="216"/>
      <c r="AQ246" s="10"/>
      <c r="AR246" s="10"/>
      <c r="AS246" s="10"/>
      <c r="AT246" s="10"/>
      <c r="AU246" s="67">
        <f>IFERROR(100*((AW246-AV246)/AW246),"")</f>
        <v>1.9992984770431437</v>
      </c>
      <c r="AV246" s="221">
        <f>IFERROR(AX246/$B$1,"")</f>
        <v>170.4870551758855</v>
      </c>
      <c r="AW246" s="221">
        <f>IFERROR(AY246/$B$1,"")</f>
        <v>173.96513752092741</v>
      </c>
      <c r="AX246" s="134">
        <v>170487.0551758855</v>
      </c>
      <c r="AY246" s="137">
        <v>173965.13752092741</v>
      </c>
      <c r="AZ246" s="26"/>
      <c r="BA246" s="62"/>
      <c r="BB246" s="64"/>
      <c r="BC246" s="64"/>
      <c r="BD246" s="64"/>
      <c r="BE246" s="67" t="str">
        <f>IFERROR(100*((BG246-BF246)/BG246),"")</f>
        <v/>
      </c>
      <c r="BF246" s="221">
        <f>IFERROR(BH246/$B$1,"")</f>
        <v>0</v>
      </c>
      <c r="BG246" s="221">
        <f>IFERROR(BI246/$B$1,"")</f>
        <v>0</v>
      </c>
      <c r="BH246" s="115"/>
      <c r="BI246" s="115"/>
      <c r="BJ246" s="115"/>
      <c r="BK246" s="18">
        <f t="shared" si="196"/>
        <v>1.9103781302771388</v>
      </c>
    </row>
    <row r="247" spans="1:63" hidden="1" x14ac:dyDescent="0.25">
      <c r="A247" s="261"/>
      <c r="B247" s="257"/>
      <c r="C247" s="257"/>
      <c r="D247" s="93">
        <v>2</v>
      </c>
      <c r="E247" s="105">
        <v>2.0614048347594753</v>
      </c>
      <c r="F247" s="221">
        <f t="shared" ref="F247:F251" si="410">IFERROR(H247/$B$1,"")</f>
        <v>170.52103092716132</v>
      </c>
      <c r="G247" s="221">
        <f t="shared" ref="G247:G251" si="411">IFERROR(I247/$B$1,"")</f>
        <v>174.11014589239389</v>
      </c>
      <c r="H247" s="127">
        <v>170521.03092716131</v>
      </c>
      <c r="I247" s="127">
        <v>174110.14589239389</v>
      </c>
      <c r="J247" s="127">
        <v>67270.202693462386</v>
      </c>
      <c r="K247" s="153"/>
      <c r="L247" s="210"/>
      <c r="M247" s="210"/>
      <c r="N247" s="26"/>
      <c r="O247" s="26"/>
      <c r="P247" s="26"/>
      <c r="Q247" s="66">
        <f t="shared" ref="Q247:Q250" si="412">IFERROR(100*((S247-R247)/S247),"")</f>
        <v>2.1916465683367314</v>
      </c>
      <c r="R247" s="221">
        <f t="shared" ref="R247:R251" si="413">IFERROR(T247/$B$1,"")</f>
        <v>170.442967927138</v>
      </c>
      <c r="S247" s="221">
        <f t="shared" ref="S247:S251" si="414">IFERROR(U247/$B$1,"")</f>
        <v>174.26217899294571</v>
      </c>
      <c r="T247" s="127">
        <v>170442.967927138</v>
      </c>
      <c r="U247" s="130">
        <v>174262.1789929457</v>
      </c>
      <c r="V247" s="115"/>
      <c r="W247" s="8"/>
      <c r="X247" s="8"/>
      <c r="Y247" s="8"/>
      <c r="Z247" s="8"/>
      <c r="AA247" s="66">
        <f t="shared" ref="AA247:AA250" si="415">IFERROR(100*((AC247-AB247)/AC247),"")</f>
        <v>48.283799795981523</v>
      </c>
      <c r="AB247" s="221">
        <f t="shared" ref="AB247:AB251" si="416">IFERROR(AD247/$B$1,"")</f>
        <v>165.8624164285653</v>
      </c>
      <c r="AC247" s="221">
        <f t="shared" ref="AC247:AC251" si="417">IFERROR(AE247/$B$1,"")</f>
        <v>320.71655646440428</v>
      </c>
      <c r="AD247" s="128">
        <v>165862.41642856531</v>
      </c>
      <c r="AE247" s="131">
        <v>320716.55646440428</v>
      </c>
      <c r="AF247" s="119"/>
      <c r="AG247" s="12"/>
      <c r="AH247" s="12"/>
      <c r="AI247" s="12"/>
      <c r="AJ247" s="12"/>
      <c r="AK247" s="66">
        <f t="shared" ref="AK247:AK250" si="418">IFERROR(100*((AM247-AL247)/AM247),"")</f>
        <v>81.365887317809097</v>
      </c>
      <c r="AL247" s="221">
        <f t="shared" ref="AL247:AL251" si="419">IFERROR(AN247/$B$1,"")</f>
        <v>179.2875414716535</v>
      </c>
      <c r="AM247" s="221">
        <f t="shared" ref="AM247:AM251" si="420">IFERROR(AO247/$B$1,"")</f>
        <v>962.14692123764564</v>
      </c>
      <c r="AN247" s="128">
        <v>179287.5414716535</v>
      </c>
      <c r="AO247" s="131">
        <v>962146.92123764567</v>
      </c>
      <c r="AP247" s="216"/>
      <c r="AQ247" s="10"/>
      <c r="AR247" s="10"/>
      <c r="AS247" s="10"/>
      <c r="AT247" s="10"/>
      <c r="AU247" s="66">
        <f t="shared" ref="AU247:AU250" si="421">IFERROR(100*((AW247-AV247)/AW247),"")</f>
        <v>2.1745573606661046</v>
      </c>
      <c r="AV247" s="221">
        <f t="shared" ref="AV247:AV251" si="422">IFERROR(AX247/$B$1,"")</f>
        <v>170.4635818666049</v>
      </c>
      <c r="AW247" s="221">
        <f t="shared" ref="AW247:AW251" si="423">IFERROR(AY247/$B$1,"")</f>
        <v>174.25280915423579</v>
      </c>
      <c r="AX247" s="136">
        <v>170463.58186660489</v>
      </c>
      <c r="AY247" s="138">
        <v>174252.80915423579</v>
      </c>
      <c r="AZ247" s="26"/>
      <c r="BA247" s="61"/>
      <c r="BB247" s="63"/>
      <c r="BC247" s="63"/>
      <c r="BD247" s="63"/>
      <c r="BE247" s="66">
        <f t="shared" ref="BE247:BE250" si="424">IFERROR(100*((BG247-BF247)/BG247),"")</f>
        <v>18.985315064101009</v>
      </c>
      <c r="BF247" s="221">
        <f t="shared" ref="BF247:BF251" si="425">IFERROR(BH247/$B$1,"")</f>
        <v>162.84561887708747</v>
      </c>
      <c r="BG247" s="221">
        <f t="shared" ref="BG247:BG251" si="426">IFERROR(BI247/$B$1,"")</f>
        <v>201.00753216029332</v>
      </c>
      <c r="BH247" s="127">
        <v>162845.61887708749</v>
      </c>
      <c r="BI247" s="130">
        <v>201007.53216029331</v>
      </c>
      <c r="BJ247" s="116"/>
      <c r="BK247" s="18">
        <f t="shared" si="196"/>
        <v>2.0614048347594753</v>
      </c>
    </row>
    <row r="248" spans="1:63" hidden="1" x14ac:dyDescent="0.25">
      <c r="A248" s="261"/>
      <c r="B248" s="257"/>
      <c r="C248" s="257"/>
      <c r="D248" s="93">
        <v>3</v>
      </c>
      <c r="E248" s="105">
        <v>2.2566740032502972</v>
      </c>
      <c r="F248" s="221">
        <f t="shared" si="410"/>
        <v>154.78081131264028</v>
      </c>
      <c r="G248" s="221">
        <f t="shared" si="411"/>
        <v>158.3543528258771</v>
      </c>
      <c r="H248" s="128">
        <v>154780.81131264029</v>
      </c>
      <c r="I248" s="128">
        <v>158354.35282587711</v>
      </c>
      <c r="J248" s="128">
        <v>64736.640873193741</v>
      </c>
      <c r="K248" s="153"/>
      <c r="L248" s="210"/>
      <c r="M248" s="210"/>
      <c r="N248" s="26"/>
      <c r="O248" s="26"/>
      <c r="P248" s="26"/>
      <c r="Q248" s="67">
        <f t="shared" si="412"/>
        <v>2.3228613547716859</v>
      </c>
      <c r="R248" s="221">
        <f t="shared" si="413"/>
        <v>154.6269384664258</v>
      </c>
      <c r="S248" s="221">
        <f t="shared" si="414"/>
        <v>158.30412378073851</v>
      </c>
      <c r="T248" s="128">
        <v>154626.93846642581</v>
      </c>
      <c r="U248" s="131">
        <v>158304.1237807385</v>
      </c>
      <c r="V248" s="116"/>
      <c r="W248" s="8"/>
      <c r="X248" s="8"/>
      <c r="Y248" s="8"/>
      <c r="Z248" s="8"/>
      <c r="AA248" s="67" t="str">
        <f t="shared" si="415"/>
        <v/>
      </c>
      <c r="AB248" s="221">
        <f t="shared" si="416"/>
        <v>0</v>
      </c>
      <c r="AC248" s="221">
        <f t="shared" si="417"/>
        <v>0</v>
      </c>
      <c r="AD248" s="119"/>
      <c r="AE248" s="119"/>
      <c r="AF248" s="119"/>
      <c r="AG248" s="12"/>
      <c r="AH248" s="12"/>
      <c r="AI248" s="12"/>
      <c r="AJ248" s="12"/>
      <c r="AK248" s="67">
        <f t="shared" si="418"/>
        <v>18.969036973166421</v>
      </c>
      <c r="AL248" s="221">
        <f t="shared" si="419"/>
        <v>157.39251880144511</v>
      </c>
      <c r="AM248" s="221">
        <f t="shared" si="420"/>
        <v>194.23750245856542</v>
      </c>
      <c r="AN248" s="127">
        <v>157392.51880144511</v>
      </c>
      <c r="AO248" s="130">
        <v>194237.5024585654</v>
      </c>
      <c r="AP248" s="216"/>
      <c r="AQ248" s="10"/>
      <c r="AR248" s="10"/>
      <c r="AS248" s="10"/>
      <c r="AT248" s="10"/>
      <c r="AU248" s="67">
        <f t="shared" si="421"/>
        <v>2.4143060639198142</v>
      </c>
      <c r="AV248" s="221">
        <f t="shared" si="422"/>
        <v>154.60389302537578</v>
      </c>
      <c r="AW248" s="221">
        <f t="shared" si="423"/>
        <v>158.42885036677939</v>
      </c>
      <c r="AX248" s="134">
        <v>154603.89302537579</v>
      </c>
      <c r="AY248" s="137">
        <v>158428.8503667794</v>
      </c>
      <c r="AZ248" s="26"/>
      <c r="BA248" s="62"/>
      <c r="BB248" s="64"/>
      <c r="BC248" s="64"/>
      <c r="BD248" s="64"/>
      <c r="BE248" s="67" t="str">
        <f t="shared" si="424"/>
        <v/>
      </c>
      <c r="BF248" s="221">
        <f t="shared" si="425"/>
        <v>0</v>
      </c>
      <c r="BG248" s="221">
        <f t="shared" si="426"/>
        <v>0</v>
      </c>
      <c r="BH248" s="115"/>
      <c r="BI248" s="115"/>
      <c r="BJ248" s="115"/>
      <c r="BK248" s="18">
        <f t="shared" si="196"/>
        <v>2.2566740032502972</v>
      </c>
    </row>
    <row r="249" spans="1:63" hidden="1" x14ac:dyDescent="0.25">
      <c r="A249" s="261"/>
      <c r="B249" s="257"/>
      <c r="C249" s="257"/>
      <c r="D249" s="93">
        <v>4</v>
      </c>
      <c r="E249" s="105">
        <v>2.669071397481722</v>
      </c>
      <c r="F249" s="221">
        <f t="shared" si="410"/>
        <v>155.03961198865389</v>
      </c>
      <c r="G249" s="221">
        <f t="shared" si="411"/>
        <v>159.2912080617327</v>
      </c>
      <c r="H249" s="127">
        <v>155039.61198865389</v>
      </c>
      <c r="I249" s="127">
        <v>159291.2080617327</v>
      </c>
      <c r="J249" s="127">
        <v>67893.789138793945</v>
      </c>
      <c r="K249" s="153"/>
      <c r="L249" s="210"/>
      <c r="M249" s="210"/>
      <c r="N249" s="26"/>
      <c r="O249" s="26"/>
      <c r="P249" s="26"/>
      <c r="Q249" s="66">
        <f t="shared" si="412"/>
        <v>2.7076558299978242</v>
      </c>
      <c r="R249" s="221">
        <f t="shared" si="413"/>
        <v>154.90369891285988</v>
      </c>
      <c r="S249" s="221">
        <f t="shared" si="414"/>
        <v>159.21468460271802</v>
      </c>
      <c r="T249" s="127">
        <v>154903.69891285989</v>
      </c>
      <c r="U249" s="130">
        <v>159214.68460271801</v>
      </c>
      <c r="V249" s="115"/>
      <c r="W249" s="8"/>
      <c r="X249" s="8"/>
      <c r="Y249" s="8"/>
      <c r="Z249" s="8"/>
      <c r="AA249" s="66">
        <f t="shared" si="415"/>
        <v>84.068931837985915</v>
      </c>
      <c r="AB249" s="221">
        <f t="shared" si="416"/>
        <v>160.1417312058266</v>
      </c>
      <c r="AC249" s="221">
        <f t="shared" si="417"/>
        <v>1005.216533990277</v>
      </c>
      <c r="AD249" s="127">
        <v>160141.7312058266</v>
      </c>
      <c r="AE249" s="130">
        <v>1005216.533990277</v>
      </c>
      <c r="AF249" s="119"/>
      <c r="AG249" s="12"/>
      <c r="AH249" s="12"/>
      <c r="AI249" s="12"/>
      <c r="AJ249" s="12"/>
      <c r="AK249" s="66" t="str">
        <f t="shared" si="418"/>
        <v/>
      </c>
      <c r="AL249" s="221">
        <f t="shared" si="419"/>
        <v>0</v>
      </c>
      <c r="AM249" s="221">
        <f t="shared" si="420"/>
        <v>0</v>
      </c>
      <c r="AN249" s="216"/>
      <c r="AO249" s="216"/>
      <c r="AP249" s="216"/>
      <c r="AQ249" s="10"/>
      <c r="AR249" s="10"/>
      <c r="AS249" s="10"/>
      <c r="AT249" s="10"/>
      <c r="AU249" s="66">
        <f t="shared" si="421"/>
        <v>2.7432157119895306</v>
      </c>
      <c r="AV249" s="221">
        <f t="shared" si="422"/>
        <v>155.07418484557252</v>
      </c>
      <c r="AW249" s="221">
        <f t="shared" si="423"/>
        <v>159.44819272077208</v>
      </c>
      <c r="AX249" s="136">
        <v>155074.18484557251</v>
      </c>
      <c r="AY249" s="138">
        <v>159448.19272077209</v>
      </c>
      <c r="AZ249" s="26"/>
      <c r="BA249" s="61"/>
      <c r="BB249" s="63"/>
      <c r="BC249" s="63"/>
      <c r="BD249" s="63"/>
      <c r="BE249" s="66" t="str">
        <f t="shared" si="424"/>
        <v/>
      </c>
      <c r="BF249" s="221">
        <f t="shared" si="425"/>
        <v>0</v>
      </c>
      <c r="BG249" s="221">
        <f t="shared" si="426"/>
        <v>0</v>
      </c>
      <c r="BH249" s="116"/>
      <c r="BI249" s="116"/>
      <c r="BJ249" s="116"/>
      <c r="BK249" s="18">
        <f t="shared" si="196"/>
        <v>2.669071397481722</v>
      </c>
    </row>
    <row r="250" spans="1:63" hidden="1" x14ac:dyDescent="0.25">
      <c r="A250" s="261"/>
      <c r="B250" s="257"/>
      <c r="C250" s="257"/>
      <c r="D250" s="93">
        <v>5</v>
      </c>
      <c r="E250" s="105">
        <v>1.7334917879067375</v>
      </c>
      <c r="F250" s="221">
        <f t="shared" si="410"/>
        <v>156.1522528876821</v>
      </c>
      <c r="G250" s="221">
        <f t="shared" si="411"/>
        <v>158.9068907899437</v>
      </c>
      <c r="H250" s="128">
        <v>156152.25288768209</v>
      </c>
      <c r="I250" s="128">
        <v>158906.89078994369</v>
      </c>
      <c r="J250" s="128">
        <v>61615.616523981087</v>
      </c>
      <c r="K250" s="153"/>
      <c r="L250" s="210"/>
      <c r="M250" s="210"/>
      <c r="N250" s="26"/>
      <c r="O250" s="26"/>
      <c r="P250" s="26"/>
      <c r="Q250" s="67">
        <f t="shared" si="412"/>
        <v>1.7975112254410432</v>
      </c>
      <c r="R250" s="221">
        <f t="shared" si="413"/>
        <v>156.00022991606639</v>
      </c>
      <c r="S250" s="221">
        <f t="shared" si="414"/>
        <v>158.85567857062389</v>
      </c>
      <c r="T250" s="128">
        <v>156000.2299160664</v>
      </c>
      <c r="U250" s="131">
        <v>158855.67857062389</v>
      </c>
      <c r="V250" s="116"/>
      <c r="W250" s="8"/>
      <c r="X250" s="8"/>
      <c r="Y250" s="8"/>
      <c r="Z250" s="8"/>
      <c r="AA250" s="67" t="str">
        <f t="shared" si="415"/>
        <v/>
      </c>
      <c r="AB250" s="221">
        <f t="shared" si="416"/>
        <v>0</v>
      </c>
      <c r="AC250" s="221">
        <f t="shared" si="417"/>
        <v>0</v>
      </c>
      <c r="AD250" s="119"/>
      <c r="AE250" s="119"/>
      <c r="AF250" s="119"/>
      <c r="AG250" s="12"/>
      <c r="AH250" s="12"/>
      <c r="AI250" s="12"/>
      <c r="AJ250" s="12"/>
      <c r="AK250" s="67">
        <f t="shared" si="418"/>
        <v>0.82064618973072234</v>
      </c>
      <c r="AL250" s="221">
        <f t="shared" si="419"/>
        <v>166.0901001498176</v>
      </c>
      <c r="AM250" s="221">
        <f t="shared" si="420"/>
        <v>167.4643902878708</v>
      </c>
      <c r="AN250" s="128">
        <v>166090.10014981759</v>
      </c>
      <c r="AO250" s="131">
        <v>167464.3902878708</v>
      </c>
      <c r="AP250" s="216"/>
      <c r="AQ250" s="10"/>
      <c r="AR250" s="10"/>
      <c r="AS250" s="10"/>
      <c r="AT250" s="10"/>
      <c r="AU250" s="67">
        <f t="shared" si="421"/>
        <v>1.9831685694410444</v>
      </c>
      <c r="AV250" s="221">
        <f t="shared" si="422"/>
        <v>156.25846380596781</v>
      </c>
      <c r="AW250" s="221">
        <f t="shared" si="423"/>
        <v>159.42003176941171</v>
      </c>
      <c r="AX250" s="134">
        <v>156258.4638059678</v>
      </c>
      <c r="AY250" s="137">
        <v>159420.0317694117</v>
      </c>
      <c r="AZ250" s="26"/>
      <c r="BA250" s="62"/>
      <c r="BB250" s="64"/>
      <c r="BC250" s="64"/>
      <c r="BD250" s="64"/>
      <c r="BE250" s="67" t="str">
        <f t="shared" si="424"/>
        <v/>
      </c>
      <c r="BF250" s="221">
        <f t="shared" si="425"/>
        <v>0</v>
      </c>
      <c r="BG250" s="221">
        <f t="shared" si="426"/>
        <v>0</v>
      </c>
      <c r="BH250" s="115"/>
      <c r="BI250" s="115"/>
      <c r="BJ250" s="115"/>
      <c r="BK250" s="18">
        <f t="shared" si="196"/>
        <v>0.82064618973072234</v>
      </c>
    </row>
    <row r="251" spans="1:63" x14ac:dyDescent="0.25">
      <c r="A251" s="261"/>
      <c r="B251" s="257"/>
      <c r="C251" s="258"/>
      <c r="D251" s="95" t="s">
        <v>23</v>
      </c>
      <c r="E251" s="106">
        <f t="shared" ref="E251" si="427">IFERROR(AVERAGE(E246:E250),"")</f>
        <v>2.1542272822781046</v>
      </c>
      <c r="F251" s="113">
        <f t="shared" si="410"/>
        <v>161.43508280516434</v>
      </c>
      <c r="G251" s="113">
        <f t="shared" si="411"/>
        <v>164.98347784057447</v>
      </c>
      <c r="H251" s="113">
        <f t="shared" ref="H251:BD251" si="428">IFERROR(AVERAGE(H246:H250),"")</f>
        <v>161435.08280516433</v>
      </c>
      <c r="I251" s="113">
        <f t="shared" si="428"/>
        <v>164983.47784057446</v>
      </c>
      <c r="J251" s="113">
        <f t="shared" si="428"/>
        <v>64384.874163532259</v>
      </c>
      <c r="K251" s="232" t="str">
        <f t="shared" si="428"/>
        <v/>
      </c>
      <c r="L251" s="162"/>
      <c r="M251" s="162"/>
      <c r="N251" s="213" t="str">
        <f t="shared" si="428"/>
        <v/>
      </c>
      <c r="O251" s="213" t="str">
        <f t="shared" si="428"/>
        <v/>
      </c>
      <c r="P251" s="213" t="str">
        <f t="shared" si="428"/>
        <v/>
      </c>
      <c r="Q251" s="106">
        <f t="shared" ref="Q251" si="429">IFERROR(AVERAGE(Q246:Q250),"")</f>
        <v>2.1860106217648849</v>
      </c>
      <c r="R251" s="113">
        <f t="shared" si="413"/>
        <v>161.2741327022047</v>
      </c>
      <c r="S251" s="113">
        <f t="shared" si="414"/>
        <v>164.87042324124468</v>
      </c>
      <c r="T251" s="113">
        <f t="shared" si="428"/>
        <v>161274.13270220469</v>
      </c>
      <c r="U251" s="113">
        <f t="shared" si="428"/>
        <v>164870.42324124469</v>
      </c>
      <c r="V251" s="113" t="str">
        <f t="shared" si="428"/>
        <v/>
      </c>
      <c r="W251" s="82" t="str">
        <f t="shared" si="428"/>
        <v/>
      </c>
      <c r="X251" s="82" t="str">
        <f t="shared" si="428"/>
        <v/>
      </c>
      <c r="Y251" s="82" t="str">
        <f t="shared" si="428"/>
        <v/>
      </c>
      <c r="Z251" s="82" t="str">
        <f t="shared" si="428"/>
        <v/>
      </c>
      <c r="AA251" s="106">
        <f t="shared" ref="AA251" si="430">IFERROR(AVERAGE(AA246:AA250),"")</f>
        <v>56.12849689319021</v>
      </c>
      <c r="AB251" s="113">
        <f t="shared" si="416"/>
        <v>165.63145139519978</v>
      </c>
      <c r="AC251" s="113">
        <f t="shared" si="417"/>
        <v>531.0285943305114</v>
      </c>
      <c r="AD251" s="113">
        <f t="shared" si="428"/>
        <v>165631.45139519978</v>
      </c>
      <c r="AE251" s="113">
        <f t="shared" si="428"/>
        <v>531028.59433051141</v>
      </c>
      <c r="AF251" s="113" t="str">
        <f t="shared" si="428"/>
        <v/>
      </c>
      <c r="AG251" s="82" t="str">
        <f t="shared" si="428"/>
        <v/>
      </c>
      <c r="AH251" s="82" t="str">
        <f t="shared" si="428"/>
        <v/>
      </c>
      <c r="AI251" s="82" t="str">
        <f t="shared" si="428"/>
        <v/>
      </c>
      <c r="AJ251" s="82" t="str">
        <f t="shared" si="428"/>
        <v/>
      </c>
      <c r="AK251" s="106">
        <f t="shared" ref="AK251" si="431">IFERROR(AVERAGE(AK246:AK250),"")</f>
        <v>50.28502597707979</v>
      </c>
      <c r="AL251" s="113">
        <f t="shared" si="419"/>
        <v>125.77617219132895</v>
      </c>
      <c r="AM251" s="113">
        <f t="shared" si="420"/>
        <v>871.69019096964223</v>
      </c>
      <c r="AN251" s="113">
        <f t="shared" si="428"/>
        <v>125776.17219132895</v>
      </c>
      <c r="AO251" s="113">
        <f t="shared" si="428"/>
        <v>871690.19096964225</v>
      </c>
      <c r="AP251" s="113" t="str">
        <f t="shared" si="428"/>
        <v/>
      </c>
      <c r="AQ251" s="82" t="str">
        <f t="shared" si="428"/>
        <v/>
      </c>
      <c r="AR251" s="82" t="str">
        <f t="shared" si="428"/>
        <v/>
      </c>
      <c r="AS251" s="82" t="str">
        <f t="shared" si="428"/>
        <v/>
      </c>
      <c r="AT251" s="82" t="str">
        <f t="shared" si="428"/>
        <v/>
      </c>
      <c r="AU251" s="106">
        <f t="shared" si="428"/>
        <v>2.2629092366119274</v>
      </c>
      <c r="AV251" s="113">
        <f t="shared" si="422"/>
        <v>161.37743574388134</v>
      </c>
      <c r="AW251" s="113">
        <f t="shared" si="423"/>
        <v>165.10300430642528</v>
      </c>
      <c r="AX251" s="113">
        <f t="shared" si="428"/>
        <v>161377.43574388133</v>
      </c>
      <c r="AY251" s="113">
        <f t="shared" si="428"/>
        <v>165103.00430642528</v>
      </c>
      <c r="AZ251" s="113" t="str">
        <f t="shared" si="428"/>
        <v/>
      </c>
      <c r="BA251" s="82" t="str">
        <f t="shared" si="428"/>
        <v/>
      </c>
      <c r="BB251" s="82" t="str">
        <f t="shared" si="428"/>
        <v/>
      </c>
      <c r="BC251" s="82" t="str">
        <f t="shared" si="428"/>
        <v/>
      </c>
      <c r="BD251" s="82" t="str">
        <f t="shared" si="428"/>
        <v/>
      </c>
      <c r="BE251" s="106">
        <f t="shared" ref="BE251:BJ251" si="432">IFERROR(AVERAGE(BE246:BE250),"")</f>
        <v>18.985315064101009</v>
      </c>
      <c r="BF251" s="113">
        <f t="shared" si="425"/>
        <v>162.84561887708747</v>
      </c>
      <c r="BG251" s="113">
        <f t="shared" si="426"/>
        <v>201.00753216029332</v>
      </c>
      <c r="BH251" s="113">
        <f t="shared" si="432"/>
        <v>162845.61887708749</v>
      </c>
      <c r="BI251" s="113">
        <f t="shared" si="432"/>
        <v>201007.53216029331</v>
      </c>
      <c r="BJ251" s="113" t="str">
        <f t="shared" si="432"/>
        <v/>
      </c>
      <c r="BK251" s="18">
        <f t="shared" si="196"/>
        <v>2.1542272822781046</v>
      </c>
    </row>
    <row r="252" spans="1:63" hidden="1" x14ac:dyDescent="0.25">
      <c r="A252" s="261"/>
      <c r="B252" s="257"/>
      <c r="C252" s="256">
        <v>10</v>
      </c>
      <c r="D252" s="93">
        <v>1</v>
      </c>
      <c r="E252" s="105">
        <v>1.1906892219186387</v>
      </c>
      <c r="F252" s="221">
        <f>IFERROR(H252/$B$1,"")</f>
        <v>6422.1686151224294</v>
      </c>
      <c r="G252" s="221">
        <f>IFERROR(I252/$B$1,"")</f>
        <v>6499.5581535288311</v>
      </c>
      <c r="H252" s="127">
        <v>6422168.6151224291</v>
      </c>
      <c r="I252" s="127">
        <v>6499558.153528831</v>
      </c>
      <c r="J252" s="127">
        <v>66614.713553190231</v>
      </c>
      <c r="K252" s="153"/>
      <c r="L252" s="210"/>
      <c r="M252" s="210"/>
      <c r="N252" s="26"/>
      <c r="O252" s="26"/>
      <c r="P252" s="26"/>
      <c r="Q252" s="67">
        <f>IFERROR(100*((S252-R252)/S252),"")</f>
        <v>1.2172459467127108</v>
      </c>
      <c r="R252" s="221">
        <f>IFERROR(T252/$B$1,"")</f>
        <v>6372.6484648267842</v>
      </c>
      <c r="S252" s="221">
        <f>IFERROR(U252/$B$1,"")</f>
        <v>6451.1751326442345</v>
      </c>
      <c r="T252" s="127">
        <v>6372648.4648267841</v>
      </c>
      <c r="U252" s="130">
        <v>6451175.1326442342</v>
      </c>
      <c r="V252" s="116"/>
      <c r="W252" s="8"/>
      <c r="X252" s="8"/>
      <c r="Y252" s="8"/>
      <c r="Z252" s="8"/>
      <c r="AA252" s="67" t="str">
        <f>IFERROR(100*((AC252-AB252)/AC252),"")</f>
        <v/>
      </c>
      <c r="AB252" s="221">
        <f>IFERROR(AD252/$B$1,"")</f>
        <v>0</v>
      </c>
      <c r="AC252" s="221">
        <f>IFERROR(AE252/$B$1,"")</f>
        <v>0</v>
      </c>
      <c r="AD252" s="119"/>
      <c r="AE252" s="119"/>
      <c r="AF252" s="119"/>
      <c r="AG252" s="12"/>
      <c r="AH252" s="12"/>
      <c r="AI252" s="12"/>
      <c r="AJ252" s="12"/>
      <c r="AK252" s="67">
        <f>IFERROR(100*((AM252-AL252)/AM252),"")</f>
        <v>99.999999011317058</v>
      </c>
      <c r="AL252" s="221">
        <f>IFERROR(AN252/$B$1,"")</f>
        <v>4.1573941097706568E-4</v>
      </c>
      <c r="AM252" s="221">
        <f>IFERROR(AO252/$B$1,"")</f>
        <v>42049.822164686906</v>
      </c>
      <c r="AN252" s="127">
        <v>0.41573941097706568</v>
      </c>
      <c r="AO252" s="130">
        <v>42049822.164686903</v>
      </c>
      <c r="AP252" s="216"/>
      <c r="AQ252" s="10"/>
      <c r="AR252" s="10"/>
      <c r="AS252" s="10"/>
      <c r="AT252" s="10"/>
      <c r="AU252" s="67">
        <f>IFERROR(100*((AW252-AV252)/AW252),"")</f>
        <v>1.2026808657223182</v>
      </c>
      <c r="AV252" s="221">
        <f>IFERROR(AX252/$B$1,"")</f>
        <v>6436.9704498170031</v>
      </c>
      <c r="AW252" s="221">
        <f>IFERROR(AY252/$B$1,"")</f>
        <v>6515.3290658305923</v>
      </c>
      <c r="AX252" s="134">
        <v>6436970.4498170028</v>
      </c>
      <c r="AY252" s="137">
        <v>6515329.0658305921</v>
      </c>
      <c r="AZ252" s="26"/>
      <c r="BA252" s="62"/>
      <c r="BB252" s="64"/>
      <c r="BC252" s="64"/>
      <c r="BD252" s="64"/>
      <c r="BE252" s="67" t="str">
        <f>IFERROR(100*((BG252-BF252)/BG252),"")</f>
        <v/>
      </c>
      <c r="BF252" s="221">
        <f>IFERROR(BH252/$B$1,"")</f>
        <v>0</v>
      </c>
      <c r="BG252" s="221">
        <f>IFERROR(BI252/$B$1,"")</f>
        <v>0</v>
      </c>
      <c r="BH252" s="115"/>
      <c r="BI252" s="115"/>
      <c r="BJ252" s="115"/>
      <c r="BK252" s="18">
        <f t="shared" si="196"/>
        <v>1.1906892219186387</v>
      </c>
    </row>
    <row r="253" spans="1:63" hidden="1" x14ac:dyDescent="0.25">
      <c r="A253" s="261"/>
      <c r="B253" s="257"/>
      <c r="C253" s="257"/>
      <c r="D253" s="93">
        <v>2</v>
      </c>
      <c r="E253" s="105">
        <v>1.1361253375885174</v>
      </c>
      <c r="F253" s="221">
        <f t="shared" ref="F253:F257" si="433">IFERROR(H253/$B$1,"")</f>
        <v>6562.3860017460011</v>
      </c>
      <c r="G253" s="221">
        <f t="shared" ref="G253:G257" si="434">IFERROR(I253/$B$1,"")</f>
        <v>6637.7997262948174</v>
      </c>
      <c r="H253" s="128">
        <v>6562386.0017460007</v>
      </c>
      <c r="I253" s="128">
        <v>6637799.7262948174</v>
      </c>
      <c r="J253" s="128">
        <v>66117.105715274811</v>
      </c>
      <c r="K253" s="153"/>
      <c r="L253" s="210"/>
      <c r="M253" s="210"/>
      <c r="N253" s="26"/>
      <c r="O253" s="26"/>
      <c r="P253" s="26"/>
      <c r="Q253" s="66">
        <f t="shared" ref="Q253:Q256" si="435">IFERROR(100*((S253-R253)/S253),"")</f>
        <v>1.1171724215649996</v>
      </c>
      <c r="R253" s="221">
        <f t="shared" ref="R253:R257" si="436">IFERROR(T253/$B$1,"")</f>
        <v>6485.4181099702164</v>
      </c>
      <c r="S253" s="221">
        <f t="shared" ref="S253:S257" si="437">IFERROR(U253/$B$1,"")</f>
        <v>6558.6899857064745</v>
      </c>
      <c r="T253" s="127">
        <v>6485418.1099702166</v>
      </c>
      <c r="U253" s="127">
        <v>6558689.9857064746</v>
      </c>
      <c r="V253" s="115"/>
      <c r="W253" s="8"/>
      <c r="X253" s="8"/>
      <c r="Y253" s="8"/>
      <c r="Z253" s="8"/>
      <c r="AA253" s="66">
        <f t="shared" ref="AA253:AA256" si="438">IFERROR(100*((AC253-AB253)/AC253),"")</f>
        <v>88.798777094067191</v>
      </c>
      <c r="AB253" s="221">
        <f t="shared" ref="AB253:AB257" si="439">IFERROR(AD253/$B$1,"")</f>
        <v>1734.552134207687</v>
      </c>
      <c r="AC253" s="221">
        <f t="shared" ref="AC253:AC257" si="440">IFERROR(AE253/$B$1,"")</f>
        <v>15485.38180852529</v>
      </c>
      <c r="AD253" s="128">
        <v>1734552.1342076871</v>
      </c>
      <c r="AE253" s="131">
        <v>15485381.80852529</v>
      </c>
      <c r="AF253" s="119"/>
      <c r="AG253" s="12"/>
      <c r="AH253" s="12"/>
      <c r="AI253" s="12"/>
      <c r="AJ253" s="12"/>
      <c r="AK253" s="66">
        <f t="shared" ref="AK253:AK256" si="441">IFERROR(100*((AM253-AL253)/AM253),"")</f>
        <v>99.999998221742842</v>
      </c>
      <c r="AL253" s="221">
        <f t="shared" ref="AL253:AL257" si="442">IFERROR(AN253/$B$1,"")</f>
        <v>3.2766179939121981E-4</v>
      </c>
      <c r="AM253" s="221">
        <f t="shared" ref="AM253:AM257" si="443">IFERROR(AO253/$B$1,"")</f>
        <v>18426.007768608561</v>
      </c>
      <c r="AN253" s="128">
        <v>0.32766179939121981</v>
      </c>
      <c r="AO253" s="131">
        <v>18426007.768608559</v>
      </c>
      <c r="AP253" s="216"/>
      <c r="AQ253" s="10"/>
      <c r="AR253" s="10"/>
      <c r="AS253" s="10"/>
      <c r="AT253" s="10"/>
      <c r="AU253" s="66">
        <f t="shared" ref="AU253:AU256" si="444">IFERROR(100*((AW253-AV253)/AW253),"")</f>
        <v>1.1281724801852688</v>
      </c>
      <c r="AV253" s="221">
        <f t="shared" ref="AV253:AV257" si="445">IFERROR(AX253/$B$1,"")</f>
        <v>6481.9152898370257</v>
      </c>
      <c r="AW253" s="221">
        <f t="shared" ref="AW253:AW257" si="446">IFERROR(AY253/$B$1,"")</f>
        <v>6555.8768887305096</v>
      </c>
      <c r="AX253" s="136">
        <v>6481915.289837026</v>
      </c>
      <c r="AY253" s="138">
        <v>6555876.8887305092</v>
      </c>
      <c r="AZ253" s="26"/>
      <c r="BA253" s="61"/>
      <c r="BB253" s="63"/>
      <c r="BC253" s="63"/>
      <c r="BD253" s="63"/>
      <c r="BE253" s="66" t="str">
        <f t="shared" ref="BE253:BE256" si="447">IFERROR(100*((BG253-BF253)/BG253),"")</f>
        <v/>
      </c>
      <c r="BF253" s="221">
        <f t="shared" ref="BF253:BF257" si="448">IFERROR(BH253/$B$1,"")</f>
        <v>0</v>
      </c>
      <c r="BG253" s="221">
        <f t="shared" ref="BG253:BG257" si="449">IFERROR(BI253/$B$1,"")</f>
        <v>0</v>
      </c>
      <c r="BH253" s="116"/>
      <c r="BI253" s="116"/>
      <c r="BJ253" s="116"/>
      <c r="BK253" s="18">
        <f t="shared" si="196"/>
        <v>1.1171724215649996</v>
      </c>
    </row>
    <row r="254" spans="1:63" hidden="1" x14ac:dyDescent="0.25">
      <c r="A254" s="261"/>
      <c r="B254" s="257"/>
      <c r="C254" s="257"/>
      <c r="D254" s="93">
        <v>3</v>
      </c>
      <c r="E254" s="105">
        <v>1.2682415184387432</v>
      </c>
      <c r="F254" s="221">
        <f t="shared" si="433"/>
        <v>6605.641062408682</v>
      </c>
      <c r="G254" s="221">
        <f t="shared" si="434"/>
        <v>6690.4926682150854</v>
      </c>
      <c r="H254" s="127">
        <v>6605641.062408682</v>
      </c>
      <c r="I254" s="127">
        <v>6690492.6682150858</v>
      </c>
      <c r="J254" s="127">
        <v>68292.633441209808</v>
      </c>
      <c r="K254" s="153"/>
      <c r="L254" s="210"/>
      <c r="M254" s="210"/>
      <c r="N254" s="26"/>
      <c r="O254" s="26"/>
      <c r="P254" s="26"/>
      <c r="Q254" s="67">
        <f t="shared" si="435"/>
        <v>1.1935922825713499</v>
      </c>
      <c r="R254" s="221">
        <f t="shared" si="436"/>
        <v>6526.3481374253015</v>
      </c>
      <c r="S254" s="221">
        <f t="shared" si="437"/>
        <v>6605.18714139438</v>
      </c>
      <c r="T254" s="128">
        <v>6526348.1374253016</v>
      </c>
      <c r="U254" s="131">
        <v>6605187.1413943795</v>
      </c>
      <c r="V254" s="116"/>
      <c r="W254" s="8"/>
      <c r="X254" s="8"/>
      <c r="Y254" s="8"/>
      <c r="Z254" s="8"/>
      <c r="AA254" s="67">
        <f t="shared" si="438"/>
        <v>67.307390490834507</v>
      </c>
      <c r="AB254" s="221">
        <f t="shared" si="439"/>
        <v>4385.3733979987837</v>
      </c>
      <c r="AC254" s="221">
        <f t="shared" si="440"/>
        <v>13413.95949677657</v>
      </c>
      <c r="AD254" s="127">
        <v>4385373.3979987837</v>
      </c>
      <c r="AE254" s="130">
        <v>13413959.49677657</v>
      </c>
      <c r="AF254" s="119"/>
      <c r="AG254" s="12"/>
      <c r="AH254" s="12"/>
      <c r="AI254" s="12"/>
      <c r="AJ254" s="12"/>
      <c r="AK254" s="67">
        <f t="shared" si="441"/>
        <v>99.999998409147821</v>
      </c>
      <c r="AL254" s="221">
        <f t="shared" si="442"/>
        <v>2.8842661413337652E-4</v>
      </c>
      <c r="AM254" s="221">
        <f t="shared" si="443"/>
        <v>18130.321510024321</v>
      </c>
      <c r="AN254" s="127">
        <v>0.2884266141333765</v>
      </c>
      <c r="AO254" s="130">
        <v>18130321.51002432</v>
      </c>
      <c r="AP254" s="216"/>
      <c r="AQ254" s="10"/>
      <c r="AR254" s="10"/>
      <c r="AS254" s="10"/>
      <c r="AT254" s="10"/>
      <c r="AU254" s="67">
        <f t="shared" si="444"/>
        <v>1.2141612507472779</v>
      </c>
      <c r="AV254" s="221">
        <f t="shared" si="445"/>
        <v>6592.5669475293153</v>
      </c>
      <c r="AW254" s="221">
        <f t="shared" si="446"/>
        <v>6673.5951539199596</v>
      </c>
      <c r="AX254" s="134">
        <v>6592566.947529315</v>
      </c>
      <c r="AY254" s="137">
        <v>6673595.1539199594</v>
      </c>
      <c r="AZ254" s="26"/>
      <c r="BA254" s="62"/>
      <c r="BB254" s="64"/>
      <c r="BC254" s="64"/>
      <c r="BD254" s="64"/>
      <c r="BE254" s="67" t="str">
        <f t="shared" si="447"/>
        <v/>
      </c>
      <c r="BF254" s="221">
        <f t="shared" si="448"/>
        <v>0</v>
      </c>
      <c r="BG254" s="221">
        <f t="shared" si="449"/>
        <v>0</v>
      </c>
      <c r="BH254" s="115"/>
      <c r="BI254" s="115"/>
      <c r="BJ254" s="115"/>
      <c r="BK254" s="18">
        <f t="shared" si="196"/>
        <v>1.1935922825713499</v>
      </c>
    </row>
    <row r="255" spans="1:63" hidden="1" x14ac:dyDescent="0.25">
      <c r="A255" s="261"/>
      <c r="B255" s="257"/>
      <c r="C255" s="257"/>
      <c r="D255" s="93">
        <v>4</v>
      </c>
      <c r="E255" s="105">
        <v>1.1536805113856776</v>
      </c>
      <c r="F255" s="221">
        <f t="shared" si="433"/>
        <v>6541.7768871381195</v>
      </c>
      <c r="G255" s="221">
        <f t="shared" si="434"/>
        <v>6618.1289510649294</v>
      </c>
      <c r="H255" s="128">
        <v>6541776.8871381199</v>
      </c>
      <c r="I255" s="128">
        <v>6618128.9510649294</v>
      </c>
      <c r="J255" s="128">
        <v>66637.921895980835</v>
      </c>
      <c r="K255" s="153"/>
      <c r="L255" s="210"/>
      <c r="M255" s="210"/>
      <c r="N255" s="26"/>
      <c r="O255" s="26"/>
      <c r="P255" s="26"/>
      <c r="Q255" s="66">
        <f t="shared" si="435"/>
        <v>1.1175612497653011</v>
      </c>
      <c r="R255" s="221">
        <f t="shared" si="436"/>
        <v>6398.9049886271614</v>
      </c>
      <c r="S255" s="221">
        <f t="shared" si="437"/>
        <v>6471.2248903872969</v>
      </c>
      <c r="T255" s="127">
        <v>6398904.9886271618</v>
      </c>
      <c r="U255" s="130">
        <v>6471224.8903872967</v>
      </c>
      <c r="V255" s="115"/>
      <c r="W255" s="8"/>
      <c r="X255" s="8"/>
      <c r="Y255" s="8"/>
      <c r="Z255" s="8"/>
      <c r="AA255" s="66">
        <f t="shared" si="438"/>
        <v>54.882201639509887</v>
      </c>
      <c r="AB255" s="221">
        <f t="shared" si="439"/>
        <v>6071.0627646272242</v>
      </c>
      <c r="AC255" s="221">
        <f t="shared" si="440"/>
        <v>13456.026191968809</v>
      </c>
      <c r="AD255" s="128">
        <v>6071062.7646272238</v>
      </c>
      <c r="AE255" s="131">
        <v>13456026.19196881</v>
      </c>
      <c r="AF255" s="119"/>
      <c r="AG255" s="12"/>
      <c r="AH255" s="12"/>
      <c r="AI255" s="12"/>
      <c r="AJ255" s="12"/>
      <c r="AK255" s="66">
        <f t="shared" si="441"/>
        <v>99.999996808170138</v>
      </c>
      <c r="AL255" s="221">
        <f t="shared" si="442"/>
        <v>3.3254068349399679E-4</v>
      </c>
      <c r="AM255" s="221">
        <f t="shared" si="443"/>
        <v>10418.496493436931</v>
      </c>
      <c r="AN255" s="128">
        <v>0.33254068349399679</v>
      </c>
      <c r="AO255" s="131">
        <v>10418496.493436931</v>
      </c>
      <c r="AP255" s="216"/>
      <c r="AQ255" s="10"/>
      <c r="AR255" s="10"/>
      <c r="AS255" s="10"/>
      <c r="AT255" s="10"/>
      <c r="AU255" s="66">
        <f t="shared" si="444"/>
        <v>1.1827482591116629</v>
      </c>
      <c r="AV255" s="221">
        <f t="shared" si="445"/>
        <v>6574.4491813888299</v>
      </c>
      <c r="AW255" s="221">
        <f t="shared" si="446"/>
        <v>6653.1390678905836</v>
      </c>
      <c r="AX255" s="136">
        <v>6574449.1813888298</v>
      </c>
      <c r="AY255" s="138">
        <v>6653139.0678905835</v>
      </c>
      <c r="AZ255" s="26"/>
      <c r="BA255" s="61"/>
      <c r="BB255" s="63"/>
      <c r="BC255" s="63"/>
      <c r="BD255" s="63"/>
      <c r="BE255" s="66">
        <f t="shared" si="447"/>
        <v>99.999999122135478</v>
      </c>
      <c r="BF255" s="221">
        <f t="shared" si="448"/>
        <v>3.2932341548806536E-4</v>
      </c>
      <c r="BG255" s="221">
        <f t="shared" si="449"/>
        <v>37514.150309584642</v>
      </c>
      <c r="BH255" s="128">
        <v>0.32932341548806537</v>
      </c>
      <c r="BI255" s="131">
        <v>37514150.30958464</v>
      </c>
      <c r="BJ255" s="116"/>
      <c r="BK255" s="18">
        <f t="shared" si="196"/>
        <v>1.1175612497653011</v>
      </c>
    </row>
    <row r="256" spans="1:63" hidden="1" x14ac:dyDescent="0.25">
      <c r="A256" s="261"/>
      <c r="B256" s="257"/>
      <c r="C256" s="257"/>
      <c r="D256" s="93">
        <v>5</v>
      </c>
      <c r="E256" s="105">
        <v>0.99116827032117905</v>
      </c>
      <c r="F256" s="221">
        <f t="shared" si="433"/>
        <v>6339.1870539808506</v>
      </c>
      <c r="G256" s="221">
        <f t="shared" si="434"/>
        <v>6402.6480701121336</v>
      </c>
      <c r="H256" s="127">
        <v>6339187.0539808506</v>
      </c>
      <c r="I256" s="127">
        <v>6402648.0701121334</v>
      </c>
      <c r="J256" s="127">
        <v>65741.334936618805</v>
      </c>
      <c r="K256" s="153"/>
      <c r="L256" s="210"/>
      <c r="M256" s="210"/>
      <c r="N256" s="26"/>
      <c r="O256" s="26"/>
      <c r="P256" s="26"/>
      <c r="Q256" s="67">
        <f t="shared" si="435"/>
        <v>1.0030689547772913</v>
      </c>
      <c r="R256" s="221">
        <f t="shared" si="436"/>
        <v>6370.0187071649798</v>
      </c>
      <c r="S256" s="221">
        <f t="shared" si="437"/>
        <v>6434.561798946168</v>
      </c>
      <c r="T256" s="128">
        <v>6370018.7071649795</v>
      </c>
      <c r="U256" s="131">
        <v>6434561.7989461683</v>
      </c>
      <c r="V256" s="116"/>
      <c r="W256" s="8"/>
      <c r="X256" s="8"/>
      <c r="Y256" s="8"/>
      <c r="Z256" s="8"/>
      <c r="AA256" s="67" t="str">
        <f t="shared" si="438"/>
        <v/>
      </c>
      <c r="AB256" s="221">
        <f t="shared" si="439"/>
        <v>0</v>
      </c>
      <c r="AC256" s="221">
        <f t="shared" si="440"/>
        <v>0</v>
      </c>
      <c r="AD256" s="119"/>
      <c r="AE256" s="119"/>
      <c r="AF256" s="119"/>
      <c r="AG256" s="12"/>
      <c r="AH256" s="12"/>
      <c r="AI256" s="12"/>
      <c r="AJ256" s="12"/>
      <c r="AK256" s="67">
        <f t="shared" si="441"/>
        <v>99.999997509896872</v>
      </c>
      <c r="AL256" s="221">
        <f t="shared" si="442"/>
        <v>3.88554302647878E-4</v>
      </c>
      <c r="AM256" s="221">
        <f t="shared" si="443"/>
        <v>15603.94420870945</v>
      </c>
      <c r="AN256" s="127">
        <v>0.38855430264787799</v>
      </c>
      <c r="AO256" s="130">
        <v>15603944.20870945</v>
      </c>
      <c r="AP256" s="216"/>
      <c r="AQ256" s="10"/>
      <c r="AR256" s="10"/>
      <c r="AS256" s="10"/>
      <c r="AT256" s="10"/>
      <c r="AU256" s="67">
        <f t="shared" si="444"/>
        <v>1.0326764958612129</v>
      </c>
      <c r="AV256" s="221">
        <f t="shared" si="445"/>
        <v>6289.1029165680502</v>
      </c>
      <c r="AW256" s="221">
        <f t="shared" si="446"/>
        <v>6354.7266854246509</v>
      </c>
      <c r="AX256" s="134">
        <v>6289102.9165680502</v>
      </c>
      <c r="AY256" s="137">
        <v>6354726.685424651</v>
      </c>
      <c r="AZ256" s="26"/>
      <c r="BA256" s="62"/>
      <c r="BB256" s="64"/>
      <c r="BC256" s="64"/>
      <c r="BD256" s="64"/>
      <c r="BE256" s="67" t="str">
        <f t="shared" si="447"/>
        <v/>
      </c>
      <c r="BF256" s="221">
        <f t="shared" si="448"/>
        <v>0</v>
      </c>
      <c r="BG256" s="221">
        <f t="shared" si="449"/>
        <v>0</v>
      </c>
      <c r="BH256" s="115"/>
      <c r="BI256" s="115"/>
      <c r="BJ256" s="115"/>
      <c r="BK256" s="18">
        <f t="shared" si="196"/>
        <v>0.99116827032117905</v>
      </c>
    </row>
    <row r="257" spans="1:63" x14ac:dyDescent="0.25">
      <c r="A257" s="261"/>
      <c r="B257" s="257"/>
      <c r="C257" s="258"/>
      <c r="D257" s="95" t="s">
        <v>23</v>
      </c>
      <c r="E257" s="106">
        <f t="shared" ref="E257" si="450">IFERROR(AVERAGE(E252:E256),"")</f>
        <v>1.1479809719305512</v>
      </c>
      <c r="F257" s="113">
        <f t="shared" si="433"/>
        <v>6494.2319240792158</v>
      </c>
      <c r="G257" s="113">
        <f t="shared" si="434"/>
        <v>6569.7255138431592</v>
      </c>
      <c r="H257" s="113">
        <f t="shared" ref="H257:BD257" si="451">IFERROR(AVERAGE(H252:H256),"")</f>
        <v>6494231.9240792161</v>
      </c>
      <c r="I257" s="113">
        <f t="shared" si="451"/>
        <v>6569725.5138431592</v>
      </c>
      <c r="J257" s="113">
        <f t="shared" si="451"/>
        <v>66680.741908454889</v>
      </c>
      <c r="K257" s="232" t="str">
        <f t="shared" si="451"/>
        <v/>
      </c>
      <c r="L257" s="162"/>
      <c r="M257" s="162"/>
      <c r="N257" s="213" t="str">
        <f t="shared" si="451"/>
        <v/>
      </c>
      <c r="O257" s="213" t="str">
        <f t="shared" si="451"/>
        <v/>
      </c>
      <c r="P257" s="213" t="str">
        <f t="shared" si="451"/>
        <v/>
      </c>
      <c r="Q257" s="106">
        <f t="shared" ref="Q257" si="452">IFERROR(AVERAGE(Q252:Q256),"")</f>
        <v>1.1297281710783307</v>
      </c>
      <c r="R257" s="113">
        <f t="shared" si="436"/>
        <v>6430.6676816028885</v>
      </c>
      <c r="S257" s="113">
        <f t="shared" si="437"/>
        <v>6504.1677898157104</v>
      </c>
      <c r="T257" s="113">
        <f t="shared" si="451"/>
        <v>6430667.6816028887</v>
      </c>
      <c r="U257" s="113">
        <f t="shared" si="451"/>
        <v>6504167.7898157109</v>
      </c>
      <c r="V257" s="113" t="str">
        <f t="shared" si="451"/>
        <v/>
      </c>
      <c r="W257" s="82" t="str">
        <f t="shared" si="451"/>
        <v/>
      </c>
      <c r="X257" s="82" t="str">
        <f t="shared" si="451"/>
        <v/>
      </c>
      <c r="Y257" s="82" t="str">
        <f t="shared" si="451"/>
        <v/>
      </c>
      <c r="Z257" s="82" t="str">
        <f t="shared" si="451"/>
        <v/>
      </c>
      <c r="AA257" s="106">
        <f t="shared" ref="AA257" si="453">IFERROR(AVERAGE(AA252:AA256),"")</f>
        <v>70.329456408137204</v>
      </c>
      <c r="AB257" s="113">
        <f t="shared" si="439"/>
        <v>4063.6627656112314</v>
      </c>
      <c r="AC257" s="113">
        <f t="shared" si="440"/>
        <v>14118.455832423559</v>
      </c>
      <c r="AD257" s="113">
        <f t="shared" si="451"/>
        <v>4063662.7656112313</v>
      </c>
      <c r="AE257" s="113">
        <f t="shared" si="451"/>
        <v>14118455.832423558</v>
      </c>
      <c r="AF257" s="113" t="str">
        <f t="shared" si="451"/>
        <v/>
      </c>
      <c r="AG257" s="82" t="str">
        <f t="shared" si="451"/>
        <v/>
      </c>
      <c r="AH257" s="82" t="str">
        <f t="shared" si="451"/>
        <v/>
      </c>
      <c r="AI257" s="82" t="str">
        <f t="shared" si="451"/>
        <v/>
      </c>
      <c r="AJ257" s="82" t="str">
        <f t="shared" si="451"/>
        <v/>
      </c>
      <c r="AK257" s="106">
        <f t="shared" ref="AK257" si="454">IFERROR(AVERAGE(AK252:AK256),"")</f>
        <v>99.999997992054958</v>
      </c>
      <c r="AL257" s="113">
        <f t="shared" si="442"/>
        <v>3.5058456212870733E-4</v>
      </c>
      <c r="AM257" s="113">
        <f t="shared" si="443"/>
        <v>20925.718429093235</v>
      </c>
      <c r="AN257" s="113">
        <f t="shared" si="451"/>
        <v>0.35058456212870731</v>
      </c>
      <c r="AO257" s="113">
        <f t="shared" si="451"/>
        <v>20925718.429093234</v>
      </c>
      <c r="AP257" s="113" t="str">
        <f t="shared" si="451"/>
        <v/>
      </c>
      <c r="AQ257" s="82" t="str">
        <f t="shared" si="451"/>
        <v/>
      </c>
      <c r="AR257" s="82" t="str">
        <f t="shared" si="451"/>
        <v/>
      </c>
      <c r="AS257" s="82" t="str">
        <f t="shared" si="451"/>
        <v/>
      </c>
      <c r="AT257" s="82" t="str">
        <f t="shared" si="451"/>
        <v/>
      </c>
      <c r="AU257" s="106">
        <f t="shared" si="451"/>
        <v>1.1520878703255482</v>
      </c>
      <c r="AV257" s="113">
        <f t="shared" si="445"/>
        <v>6475.0009570280445</v>
      </c>
      <c r="AW257" s="113">
        <f t="shared" si="446"/>
        <v>6550.5333723592594</v>
      </c>
      <c r="AX257" s="113">
        <f t="shared" si="451"/>
        <v>6475000.9570280444</v>
      </c>
      <c r="AY257" s="113">
        <f t="shared" si="451"/>
        <v>6550533.3723592591</v>
      </c>
      <c r="AZ257" s="113" t="str">
        <f t="shared" si="451"/>
        <v/>
      </c>
      <c r="BA257" s="82" t="str">
        <f t="shared" si="451"/>
        <v/>
      </c>
      <c r="BB257" s="82" t="str">
        <f t="shared" si="451"/>
        <v/>
      </c>
      <c r="BC257" s="82" t="str">
        <f t="shared" si="451"/>
        <v/>
      </c>
      <c r="BD257" s="82" t="str">
        <f t="shared" si="451"/>
        <v/>
      </c>
      <c r="BE257" s="106">
        <f t="shared" ref="BE257:BJ257" si="455">IFERROR(AVERAGE(BE252:BE256),"")</f>
        <v>99.999999122135478</v>
      </c>
      <c r="BF257" s="113">
        <f t="shared" si="448"/>
        <v>3.2932341548806536E-4</v>
      </c>
      <c r="BG257" s="113">
        <f t="shared" si="449"/>
        <v>37514.150309584642</v>
      </c>
      <c r="BH257" s="113">
        <f t="shared" si="455"/>
        <v>0.32932341548806537</v>
      </c>
      <c r="BI257" s="113">
        <f t="shared" si="455"/>
        <v>37514150.30958464</v>
      </c>
      <c r="BJ257" s="113" t="str">
        <f t="shared" si="455"/>
        <v/>
      </c>
      <c r="BK257" s="18">
        <f t="shared" si="196"/>
        <v>1.1297281710783307</v>
      </c>
    </row>
    <row r="258" spans="1:63" hidden="1" x14ac:dyDescent="0.25">
      <c r="A258" s="261"/>
      <c r="B258" s="257"/>
      <c r="C258" s="256">
        <v>15</v>
      </c>
      <c r="D258" s="93">
        <v>1</v>
      </c>
      <c r="E258" s="105">
        <v>0.55907722837664542</v>
      </c>
      <c r="F258" s="221">
        <f>IFERROR(H258/$B$1,"")</f>
        <v>17937.637779126599</v>
      </c>
      <c r="G258" s="221">
        <f>IFERROR(I258/$B$1,"")</f>
        <v>18038.486851456812</v>
      </c>
      <c r="H258" s="128">
        <v>17937637.779126599</v>
      </c>
      <c r="I258" s="128">
        <v>18038486.85145681</v>
      </c>
      <c r="J258" s="128">
        <v>72045.997205734253</v>
      </c>
      <c r="K258" s="153"/>
      <c r="L258" s="210"/>
      <c r="M258" s="210"/>
      <c r="N258" s="26"/>
      <c r="O258" s="26"/>
      <c r="P258" s="26"/>
      <c r="Q258" s="67">
        <f>IFERROR(100*((S258-R258)/S258),"")</f>
        <v>1.0461403335506481</v>
      </c>
      <c r="R258" s="221">
        <f>IFERROR(T258/$B$1,"")</f>
        <v>22858.568564920162</v>
      </c>
      <c r="S258" s="221">
        <f>IFERROR(U258/$B$1,"")</f>
        <v>23100.229381624049</v>
      </c>
      <c r="T258" s="122">
        <v>22858568.564920161</v>
      </c>
      <c r="U258" s="127">
        <v>23100229.38162405</v>
      </c>
      <c r="V258" s="115"/>
      <c r="W258" s="8"/>
      <c r="X258" s="8"/>
      <c r="Y258" s="8"/>
      <c r="Z258" s="8"/>
      <c r="AA258" s="67">
        <f>IFERROR(100*((AC258-AB258)/AC258),"")</f>
        <v>10.256917638200743</v>
      </c>
      <c r="AB258" s="221">
        <f>IFERROR(AD258/$B$1,"")</f>
        <v>33523.736025449318</v>
      </c>
      <c r="AC258" s="221">
        <f>IFERROR(AE258/$B$1,"")</f>
        <v>37355.231337272737</v>
      </c>
      <c r="AD258" s="127">
        <v>33523736.025449321</v>
      </c>
      <c r="AE258" s="130">
        <v>37355231.337272733</v>
      </c>
      <c r="AF258" s="119"/>
      <c r="AG258" s="12"/>
      <c r="AH258" s="12"/>
      <c r="AI258" s="12"/>
      <c r="AJ258" s="12"/>
      <c r="AK258" s="67">
        <f>IFERROR(100*((AM258-AL258)/AM258),"")</f>
        <v>99.999999400893145</v>
      </c>
      <c r="AL258" s="221">
        <f>IFERROR(AN258/$B$1,"")</f>
        <v>5.8131166003257714E-4</v>
      </c>
      <c r="AM258" s="221">
        <f>IFERROR(AO258/$B$1,"")</f>
        <v>97029.713072456289</v>
      </c>
      <c r="AN258" s="128">
        <v>0.58131166003257717</v>
      </c>
      <c r="AO258" s="131">
        <v>97029713.072456285</v>
      </c>
      <c r="AP258" s="216"/>
      <c r="AQ258" s="10"/>
      <c r="AR258" s="10"/>
      <c r="AS258" s="10"/>
      <c r="AT258" s="10"/>
      <c r="AU258" s="67">
        <f>IFERROR(100*((AW258-AV258)/AW258),"")</f>
        <v>0.56950446286293466</v>
      </c>
      <c r="AV258" s="221">
        <f>IFERROR(AX258/$B$1,"")</f>
        <v>17725.840735155281</v>
      </c>
      <c r="AW258" s="221">
        <f>IFERROR(AY258/$B$1,"")</f>
        <v>17827.368393768811</v>
      </c>
      <c r="AX258" s="136">
        <v>17725840.735155281</v>
      </c>
      <c r="AY258" s="138">
        <v>17827368.39376881</v>
      </c>
      <c r="AZ258" s="26"/>
      <c r="BA258" s="62"/>
      <c r="BB258" s="64"/>
      <c r="BC258" s="64"/>
      <c r="BD258" s="64"/>
      <c r="BE258" s="67"/>
      <c r="BF258" s="221">
        <f>IFERROR(BH258/$B$1,"")</f>
        <v>0</v>
      </c>
      <c r="BG258" s="221">
        <f>IFERROR(BI258/$B$1,"")</f>
        <v>0</v>
      </c>
      <c r="BH258" s="115"/>
      <c r="BI258" s="115"/>
      <c r="BJ258" s="115"/>
      <c r="BK258" s="18">
        <f t="shared" si="196"/>
        <v>0.55907722837664542</v>
      </c>
    </row>
    <row r="259" spans="1:63" hidden="1" x14ac:dyDescent="0.25">
      <c r="A259" s="261"/>
      <c r="B259" s="257"/>
      <c r="C259" s="257"/>
      <c r="D259" s="93">
        <v>2</v>
      </c>
      <c r="E259" s="105">
        <v>0.55146448423691752</v>
      </c>
      <c r="F259" s="221">
        <f t="shared" ref="F259:F263" si="456">IFERROR(H259/$B$1,"")</f>
        <v>18162.108395134419</v>
      </c>
      <c r="G259" s="221">
        <f t="shared" ref="G259:G263" si="457">IFERROR(I259/$B$1,"")</f>
        <v>18262.821368802997</v>
      </c>
      <c r="H259" s="127">
        <v>18162108.395134419</v>
      </c>
      <c r="I259" s="127">
        <v>18262821.368802998</v>
      </c>
      <c r="J259" s="127">
        <v>72204.517917394638</v>
      </c>
      <c r="K259" s="153"/>
      <c r="L259" s="210"/>
      <c r="M259" s="210"/>
      <c r="N259" s="26"/>
      <c r="O259" s="26"/>
      <c r="P259" s="26"/>
      <c r="Q259" s="66">
        <f t="shared" ref="Q259:Q262" si="458">IFERROR(100*((S259-R259)/S259),"")</f>
        <v>1.2153117308487786</v>
      </c>
      <c r="R259" s="221">
        <f t="shared" ref="R259:R263" si="459">IFERROR(T259/$B$1,"")</f>
        <v>23401.51835347544</v>
      </c>
      <c r="S259" s="221">
        <f t="shared" ref="S259:S263" si="460">IFERROR(U259/$B$1,"")</f>
        <v>23689.418637142509</v>
      </c>
      <c r="T259" s="124">
        <v>23401518.35347544</v>
      </c>
      <c r="U259" s="128">
        <v>23689418.637142509</v>
      </c>
      <c r="V259" s="116"/>
      <c r="W259" s="8"/>
      <c r="X259" s="8"/>
      <c r="Y259" s="8"/>
      <c r="Z259" s="8"/>
      <c r="AA259" s="66">
        <f t="shared" ref="AA259:AA262" si="461">IFERROR(100*((AC259-AB259)/AC259),"")</f>
        <v>9.8111528204104399</v>
      </c>
      <c r="AB259" s="221">
        <f t="shared" ref="AB259:AB263" si="462">IFERROR(AD259/$B$1,"")</f>
        <v>26249.357688411161</v>
      </c>
      <c r="AC259" s="221">
        <f t="shared" ref="AC259:AC263" si="463">IFERROR(AE259/$B$1,"")</f>
        <v>29104.882154821018</v>
      </c>
      <c r="AD259" s="128">
        <v>26249357.688411161</v>
      </c>
      <c r="AE259" s="131">
        <v>29104882.15482102</v>
      </c>
      <c r="AF259" s="119"/>
      <c r="AG259" s="12"/>
      <c r="AH259" s="12"/>
      <c r="AI259" s="12"/>
      <c r="AJ259" s="12"/>
      <c r="AK259" s="66">
        <f t="shared" ref="AK259:AK262" si="464">IFERROR(100*((AM259-AL259)/AM259),"")</f>
        <v>99.99999872873984</v>
      </c>
      <c r="AL259" s="221">
        <f t="shared" ref="AL259:AL263" si="465">IFERROR(AN259/$B$1,"")</f>
        <v>6.2599426820003721E-4</v>
      </c>
      <c r="AM259" s="221">
        <f t="shared" ref="AM259:AM263" si="466">IFERROR(AO259/$B$1,"")</f>
        <v>49242.026705065487</v>
      </c>
      <c r="AN259" s="127">
        <v>0.62599426820003723</v>
      </c>
      <c r="AO259" s="130">
        <v>49242026.705065489</v>
      </c>
      <c r="AP259" s="216"/>
      <c r="AQ259" s="10"/>
      <c r="AR259" s="10"/>
      <c r="AS259" s="10"/>
      <c r="AT259" s="10"/>
      <c r="AU259" s="66">
        <f t="shared" ref="AU259:AU262" si="467">IFERROR(100*((AW259-AV259)/AW259),"")</f>
        <v>0.56666924365938887</v>
      </c>
      <c r="AV259" s="221">
        <f t="shared" ref="AV259:AV263" si="468">IFERROR(AX259/$B$1,"")</f>
        <v>18334.362912154967</v>
      </c>
      <c r="AW259" s="221">
        <f t="shared" ref="AW259:AW263" si="469">IFERROR(AY259/$B$1,"")</f>
        <v>18438.85020515199</v>
      </c>
      <c r="AX259" s="134">
        <v>18334362.912154969</v>
      </c>
      <c r="AY259" s="137">
        <v>18438850.20515199</v>
      </c>
      <c r="AZ259" s="26"/>
      <c r="BA259" s="61"/>
      <c r="BB259" s="63"/>
      <c r="BC259" s="63"/>
      <c r="BD259" s="63"/>
      <c r="BE259" s="66"/>
      <c r="BF259" s="221">
        <f t="shared" ref="BF259:BF263" si="470">IFERROR(BH259/$B$1,"")</f>
        <v>0</v>
      </c>
      <c r="BG259" s="221">
        <f t="shared" ref="BG259:BG263" si="471">IFERROR(BI259/$B$1,"")</f>
        <v>0</v>
      </c>
      <c r="BH259" s="116"/>
      <c r="BI259" s="116"/>
      <c r="BJ259" s="116"/>
      <c r="BK259" s="18">
        <f t="shared" si="196"/>
        <v>0.55146448423691752</v>
      </c>
    </row>
    <row r="260" spans="1:63" hidden="1" x14ac:dyDescent="0.25">
      <c r="A260" s="261"/>
      <c r="B260" s="257"/>
      <c r="C260" s="257"/>
      <c r="D260" s="93">
        <v>3</v>
      </c>
      <c r="E260" s="105">
        <v>0.50038037192212115</v>
      </c>
      <c r="F260" s="221">
        <f t="shared" si="456"/>
        <v>17991.104428940369</v>
      </c>
      <c r="G260" s="221">
        <f t="shared" si="457"/>
        <v>18081.581111756779</v>
      </c>
      <c r="H260" s="128">
        <v>17991104.428940371</v>
      </c>
      <c r="I260" s="128">
        <v>18081581.111756779</v>
      </c>
      <c r="J260" s="128">
        <v>72531.057247400284</v>
      </c>
      <c r="K260" s="153"/>
      <c r="L260" s="210"/>
      <c r="M260" s="210"/>
      <c r="N260" s="26"/>
      <c r="O260" s="26"/>
      <c r="P260" s="26"/>
      <c r="Q260" s="67">
        <f t="shared" si="458"/>
        <v>0.9407374981848331</v>
      </c>
      <c r="R260" s="221">
        <f t="shared" si="459"/>
        <v>21859.205973149841</v>
      </c>
      <c r="S260" s="221">
        <f t="shared" si="460"/>
        <v>22066.796603446641</v>
      </c>
      <c r="T260" s="122">
        <v>21859205.97314984</v>
      </c>
      <c r="U260" s="127">
        <v>22066796.60344664</v>
      </c>
      <c r="V260" s="115"/>
      <c r="W260" s="8"/>
      <c r="X260" s="8"/>
      <c r="Y260" s="8"/>
      <c r="Z260" s="8"/>
      <c r="AA260" s="67">
        <f t="shared" si="461"/>
        <v>0.94341713793350823</v>
      </c>
      <c r="AB260" s="221">
        <f t="shared" si="462"/>
        <v>27192.401220180629</v>
      </c>
      <c r="AC260" s="221">
        <f t="shared" si="463"/>
        <v>27451.382265068929</v>
      </c>
      <c r="AD260" s="127">
        <v>27192401.220180631</v>
      </c>
      <c r="AE260" s="130">
        <v>27451382.26506893</v>
      </c>
      <c r="AF260" s="119"/>
      <c r="AG260" s="12"/>
      <c r="AH260" s="12"/>
      <c r="AI260" s="12"/>
      <c r="AJ260" s="12"/>
      <c r="AK260" s="67">
        <f t="shared" si="464"/>
        <v>99.999998924802142</v>
      </c>
      <c r="AL260" s="221">
        <f t="shared" si="465"/>
        <v>5.6976399912335939E-4</v>
      </c>
      <c r="AM260" s="221">
        <f t="shared" si="466"/>
        <v>52991.549108103405</v>
      </c>
      <c r="AN260" s="128">
        <v>0.5697639991233594</v>
      </c>
      <c r="AO260" s="131">
        <v>52991549.108103402</v>
      </c>
      <c r="AP260" s="216"/>
      <c r="AQ260" s="10"/>
      <c r="AR260" s="10"/>
      <c r="AS260" s="10"/>
      <c r="AT260" s="10"/>
      <c r="AU260" s="67">
        <f t="shared" si="467"/>
        <v>0.57476268085744175</v>
      </c>
      <c r="AV260" s="221">
        <f t="shared" si="468"/>
        <v>18883.517796115349</v>
      </c>
      <c r="AW260" s="221">
        <f t="shared" si="469"/>
        <v>18992.680636508438</v>
      </c>
      <c r="AX260" s="136">
        <v>18883517.79611535</v>
      </c>
      <c r="AY260" s="136">
        <v>18992680.636508439</v>
      </c>
      <c r="AZ260" s="26"/>
      <c r="BA260" s="62"/>
      <c r="BB260" s="64"/>
      <c r="BC260" s="64"/>
      <c r="BD260" s="64"/>
      <c r="BE260" s="67"/>
      <c r="BF260" s="221">
        <f t="shared" si="470"/>
        <v>0</v>
      </c>
      <c r="BG260" s="221">
        <f t="shared" si="471"/>
        <v>0</v>
      </c>
      <c r="BH260" s="115"/>
      <c r="BI260" s="115"/>
      <c r="BJ260" s="115"/>
      <c r="BK260" s="18">
        <f t="shared" ref="BK260:BK294" si="472">MIN(E260,K260,Q260,W260,AA260,AG260,AK260,AQ260,AU260,BA260)</f>
        <v>0.50038037192212115</v>
      </c>
    </row>
    <row r="261" spans="1:63" hidden="1" x14ac:dyDescent="0.25">
      <c r="A261" s="261"/>
      <c r="B261" s="257"/>
      <c r="C261" s="257"/>
      <c r="D261" s="93">
        <v>4</v>
      </c>
      <c r="E261" s="105">
        <v>0.55815472793414911</v>
      </c>
      <c r="F261" s="221">
        <f t="shared" si="456"/>
        <v>17743.147395174263</v>
      </c>
      <c r="G261" s="221">
        <f t="shared" si="457"/>
        <v>17842.737478000599</v>
      </c>
      <c r="H261" s="127">
        <v>17743147.395174261</v>
      </c>
      <c r="I261" s="127">
        <v>17842737.4780006</v>
      </c>
      <c r="J261" s="127">
        <v>73089.304045200348</v>
      </c>
      <c r="K261" s="153"/>
      <c r="L261" s="210"/>
      <c r="M261" s="210"/>
      <c r="N261" s="26"/>
      <c r="O261" s="26"/>
      <c r="P261" s="26"/>
      <c r="Q261" s="66">
        <f t="shared" si="458"/>
        <v>0.8906321492270235</v>
      </c>
      <c r="R261" s="221">
        <f t="shared" si="459"/>
        <v>23695.88105851422</v>
      </c>
      <c r="S261" s="221">
        <f t="shared" si="460"/>
        <v>23908.820702188961</v>
      </c>
      <c r="T261" s="124">
        <v>23695881.058514219</v>
      </c>
      <c r="U261" s="128">
        <v>23908820.702188961</v>
      </c>
      <c r="V261" s="116"/>
      <c r="W261" s="8"/>
      <c r="X261" s="8"/>
      <c r="Y261" s="8"/>
      <c r="Z261" s="8"/>
      <c r="AA261" s="66">
        <f t="shared" si="461"/>
        <v>0.86526180573501532</v>
      </c>
      <c r="AB261" s="221">
        <f t="shared" si="462"/>
        <v>24837.287467624941</v>
      </c>
      <c r="AC261" s="221">
        <f t="shared" si="463"/>
        <v>25054.070772803832</v>
      </c>
      <c r="AD261" s="128">
        <v>24837287.46762494</v>
      </c>
      <c r="AE261" s="131">
        <v>25054070.772803832</v>
      </c>
      <c r="AF261" s="119"/>
      <c r="AG261" s="12"/>
      <c r="AH261" s="12"/>
      <c r="AI261" s="12"/>
      <c r="AJ261" s="12"/>
      <c r="AK261" s="66">
        <f t="shared" si="464"/>
        <v>99.999999119954623</v>
      </c>
      <c r="AL261" s="221">
        <f t="shared" si="465"/>
        <v>5.5352854877393739E-4</v>
      </c>
      <c r="AM261" s="221">
        <f t="shared" si="466"/>
        <v>62897.727133750115</v>
      </c>
      <c r="AN261" s="127">
        <v>0.55352854877393742</v>
      </c>
      <c r="AO261" s="130">
        <v>62897727.133750118</v>
      </c>
      <c r="AP261" s="216"/>
      <c r="AQ261" s="10"/>
      <c r="AR261" s="10"/>
      <c r="AS261" s="10"/>
      <c r="AT261" s="10"/>
      <c r="AU261" s="66">
        <f t="shared" si="467"/>
        <v>0.77863552077042231</v>
      </c>
      <c r="AV261" s="221">
        <f t="shared" si="468"/>
        <v>19510.383438303103</v>
      </c>
      <c r="AW261" s="221">
        <f t="shared" si="469"/>
        <v>19663.490358860457</v>
      </c>
      <c r="AX261" s="134">
        <v>19510383.438303102</v>
      </c>
      <c r="AY261" s="137">
        <v>19663490.358860459</v>
      </c>
      <c r="AZ261" s="26"/>
      <c r="BA261" s="61"/>
      <c r="BB261" s="63"/>
      <c r="BC261" s="63"/>
      <c r="BD261" s="63"/>
      <c r="BE261" s="66"/>
      <c r="BF261" s="221">
        <f t="shared" si="470"/>
        <v>0</v>
      </c>
      <c r="BG261" s="221">
        <f t="shared" si="471"/>
        <v>0</v>
      </c>
      <c r="BH261" s="116"/>
      <c r="BI261" s="116"/>
      <c r="BJ261" s="116"/>
      <c r="BK261" s="18">
        <f t="shared" si="472"/>
        <v>0.55815472793414911</v>
      </c>
    </row>
    <row r="262" spans="1:63" hidden="1" x14ac:dyDescent="0.25">
      <c r="A262" s="261"/>
      <c r="B262" s="257"/>
      <c r="C262" s="257"/>
      <c r="D262" s="93">
        <v>5</v>
      </c>
      <c r="E262" s="105">
        <v>0.52558547718677906</v>
      </c>
      <c r="F262" s="221">
        <f t="shared" si="456"/>
        <v>19164.012565206911</v>
      </c>
      <c r="G262" s="221">
        <f t="shared" si="457"/>
        <v>19265.268016040329</v>
      </c>
      <c r="H262" s="128">
        <v>19164012.565206911</v>
      </c>
      <c r="I262" s="128">
        <v>19265268.016040329</v>
      </c>
      <c r="J262" s="128">
        <v>72884.142765283585</v>
      </c>
      <c r="K262" s="153"/>
      <c r="L262" s="210"/>
      <c r="M262" s="210"/>
      <c r="N262" s="26"/>
      <c r="O262" s="26"/>
      <c r="P262" s="26"/>
      <c r="Q262" s="67">
        <f t="shared" si="458"/>
        <v>0.8671872553344987</v>
      </c>
      <c r="R262" s="221">
        <f t="shared" si="459"/>
        <v>28868.855</v>
      </c>
      <c r="S262" s="221">
        <f t="shared" si="460"/>
        <v>29121.392</v>
      </c>
      <c r="T262" s="127">
        <v>28868855</v>
      </c>
      <c r="U262" s="127">
        <v>29121392</v>
      </c>
      <c r="V262" s="115"/>
      <c r="W262" s="8"/>
      <c r="X262" s="8"/>
      <c r="Y262" s="8"/>
      <c r="Z262" s="8"/>
      <c r="AA262" s="67">
        <f t="shared" si="461"/>
        <v>72.12153036668461</v>
      </c>
      <c r="AB262" s="221">
        <f t="shared" si="462"/>
        <v>14063.197839363869</v>
      </c>
      <c r="AC262" s="221">
        <f t="shared" si="463"/>
        <v>50444.655048633082</v>
      </c>
      <c r="AD262" s="127">
        <v>14063197.839363869</v>
      </c>
      <c r="AE262" s="130">
        <v>50444655.048633084</v>
      </c>
      <c r="AF262" s="119"/>
      <c r="AG262" s="12"/>
      <c r="AH262" s="12"/>
      <c r="AI262" s="12"/>
      <c r="AJ262" s="12"/>
      <c r="AK262" s="67">
        <f t="shared" si="464"/>
        <v>99.999999207584466</v>
      </c>
      <c r="AL262" s="221">
        <f t="shared" si="465"/>
        <v>5.7086925452134963E-4</v>
      </c>
      <c r="AM262" s="221">
        <f t="shared" si="466"/>
        <v>72041.653345575935</v>
      </c>
      <c r="AN262" s="128">
        <v>0.57086925452134962</v>
      </c>
      <c r="AO262" s="131">
        <v>72041653.345575929</v>
      </c>
      <c r="AP262" s="216"/>
      <c r="AQ262" s="10"/>
      <c r="AR262" s="10"/>
      <c r="AS262" s="10"/>
      <c r="AT262" s="10"/>
      <c r="AU262" s="67">
        <f t="shared" si="467"/>
        <v>0.57103023564694533</v>
      </c>
      <c r="AV262" s="221">
        <f t="shared" si="468"/>
        <v>19263.76901186035</v>
      </c>
      <c r="AW262" s="221">
        <f t="shared" si="469"/>
        <v>19374.402709306491</v>
      </c>
      <c r="AX262" s="136">
        <v>19263769.011860348</v>
      </c>
      <c r="AY262" s="138">
        <v>19374402.70930649</v>
      </c>
      <c r="AZ262" s="26"/>
      <c r="BA262" s="62"/>
      <c r="BB262" s="64"/>
      <c r="BC262" s="64"/>
      <c r="BD262" s="64"/>
      <c r="BE262" s="67"/>
      <c r="BF262" s="221">
        <f t="shared" si="470"/>
        <v>0</v>
      </c>
      <c r="BG262" s="221">
        <f t="shared" si="471"/>
        <v>0</v>
      </c>
      <c r="BH262" s="115"/>
      <c r="BI262" s="115"/>
      <c r="BJ262" s="115"/>
      <c r="BK262" s="18">
        <f t="shared" si="472"/>
        <v>0.52558547718677906</v>
      </c>
    </row>
    <row r="263" spans="1:63" x14ac:dyDescent="0.25">
      <c r="A263" s="261"/>
      <c r="B263" s="257"/>
      <c r="C263" s="258"/>
      <c r="D263" s="95" t="s">
        <v>23</v>
      </c>
      <c r="E263" s="106">
        <f t="shared" ref="E263" si="473">IFERROR(AVERAGE(E258:E262),"")</f>
        <v>0.53893245793132238</v>
      </c>
      <c r="F263" s="113">
        <f t="shared" si="456"/>
        <v>18199.602112716515</v>
      </c>
      <c r="G263" s="113">
        <f t="shared" si="457"/>
        <v>18298.178965211504</v>
      </c>
      <c r="H263" s="113">
        <f t="shared" ref="H263:BD263" si="474">IFERROR(AVERAGE(H258:H262),"")</f>
        <v>18199602.112716515</v>
      </c>
      <c r="I263" s="113">
        <f t="shared" si="474"/>
        <v>18298178.965211503</v>
      </c>
      <c r="J263" s="113">
        <f t="shared" si="474"/>
        <v>72551.003836202624</v>
      </c>
      <c r="K263" s="232" t="str">
        <f t="shared" si="474"/>
        <v/>
      </c>
      <c r="L263" s="162"/>
      <c r="M263" s="162"/>
      <c r="N263" s="213" t="str">
        <f t="shared" si="474"/>
        <v/>
      </c>
      <c r="O263" s="213" t="str">
        <f t="shared" si="474"/>
        <v/>
      </c>
      <c r="P263" s="213" t="str">
        <f t="shared" si="474"/>
        <v/>
      </c>
      <c r="Q263" s="106">
        <f t="shared" ref="Q263" si="475">IFERROR(AVERAGE(Q258:Q262),"")</f>
        <v>0.99200179342915651</v>
      </c>
      <c r="R263" s="113">
        <f t="shared" si="459"/>
        <v>24136.805790011935</v>
      </c>
      <c r="S263" s="113">
        <f t="shared" si="460"/>
        <v>24377.33146488043</v>
      </c>
      <c r="T263" s="113">
        <f t="shared" si="474"/>
        <v>24136805.790011935</v>
      </c>
      <c r="U263" s="113">
        <f t="shared" si="474"/>
        <v>24377331.464880429</v>
      </c>
      <c r="V263" s="113" t="str">
        <f t="shared" si="474"/>
        <v/>
      </c>
      <c r="W263" s="82" t="str">
        <f t="shared" si="474"/>
        <v/>
      </c>
      <c r="X263" s="82" t="str">
        <f t="shared" si="474"/>
        <v/>
      </c>
      <c r="Y263" s="82" t="str">
        <f t="shared" si="474"/>
        <v/>
      </c>
      <c r="Z263" s="82" t="str">
        <f t="shared" si="474"/>
        <v/>
      </c>
      <c r="AA263" s="106">
        <f t="shared" ref="AA263" si="476">IFERROR(AVERAGE(AA258:AA262),"")</f>
        <v>18.799655953792865</v>
      </c>
      <c r="AB263" s="113">
        <f t="shared" si="462"/>
        <v>25173.196048205984</v>
      </c>
      <c r="AC263" s="113">
        <f t="shared" si="463"/>
        <v>33882.044315719919</v>
      </c>
      <c r="AD263" s="113">
        <f t="shared" si="474"/>
        <v>25173196.048205983</v>
      </c>
      <c r="AE263" s="113">
        <f t="shared" si="474"/>
        <v>33882044.315719917</v>
      </c>
      <c r="AF263" s="113" t="str">
        <f t="shared" si="474"/>
        <v/>
      </c>
      <c r="AG263" s="82" t="str">
        <f t="shared" si="474"/>
        <v/>
      </c>
      <c r="AH263" s="82" t="str">
        <f t="shared" si="474"/>
        <v/>
      </c>
      <c r="AI263" s="82" t="str">
        <f t="shared" si="474"/>
        <v/>
      </c>
      <c r="AJ263" s="82" t="str">
        <f t="shared" si="474"/>
        <v/>
      </c>
      <c r="AK263" s="106">
        <f t="shared" ref="AK263" si="477">IFERROR(AVERAGE(AK258:AK262),"")</f>
        <v>99.999999076394857</v>
      </c>
      <c r="AL263" s="113">
        <f t="shared" si="465"/>
        <v>5.8029354613025209E-4</v>
      </c>
      <c r="AM263" s="113">
        <f t="shared" si="466"/>
        <v>66840.533872990258</v>
      </c>
      <c r="AN263" s="113">
        <f t="shared" si="474"/>
        <v>0.58029354613025208</v>
      </c>
      <c r="AO263" s="113">
        <f t="shared" si="474"/>
        <v>66840533.872990251</v>
      </c>
      <c r="AP263" s="113" t="str">
        <f t="shared" si="474"/>
        <v/>
      </c>
      <c r="AQ263" s="82" t="str">
        <f t="shared" si="474"/>
        <v/>
      </c>
      <c r="AR263" s="82" t="str">
        <f t="shared" si="474"/>
        <v/>
      </c>
      <c r="AS263" s="82" t="str">
        <f t="shared" si="474"/>
        <v/>
      </c>
      <c r="AT263" s="82" t="str">
        <f t="shared" si="474"/>
        <v/>
      </c>
      <c r="AU263" s="106">
        <f t="shared" si="474"/>
        <v>0.61212042875942663</v>
      </c>
      <c r="AV263" s="113">
        <f t="shared" si="468"/>
        <v>18743.574778717808</v>
      </c>
      <c r="AW263" s="113">
        <f t="shared" si="469"/>
        <v>18859.358460719239</v>
      </c>
      <c r="AX263" s="113">
        <f t="shared" si="474"/>
        <v>18743574.778717808</v>
      </c>
      <c r="AY263" s="113">
        <f t="shared" si="474"/>
        <v>18859358.460719239</v>
      </c>
      <c r="AZ263" s="113" t="str">
        <f t="shared" si="474"/>
        <v/>
      </c>
      <c r="BA263" s="82" t="str">
        <f t="shared" si="474"/>
        <v/>
      </c>
      <c r="BB263" s="82" t="str">
        <f t="shared" si="474"/>
        <v/>
      </c>
      <c r="BC263" s="82" t="str">
        <f t="shared" si="474"/>
        <v/>
      </c>
      <c r="BD263" s="82" t="str">
        <f t="shared" si="474"/>
        <v/>
      </c>
      <c r="BE263" s="106" t="str">
        <f t="shared" ref="BE263:BJ263" si="478">IFERROR(AVERAGE(BE258:BE262),"")</f>
        <v/>
      </c>
      <c r="BF263" s="113" t="str">
        <f t="shared" si="470"/>
        <v/>
      </c>
      <c r="BG263" s="113" t="str">
        <f t="shared" si="471"/>
        <v/>
      </c>
      <c r="BH263" s="113" t="str">
        <f t="shared" si="478"/>
        <v/>
      </c>
      <c r="BI263" s="113" t="str">
        <f t="shared" si="478"/>
        <v/>
      </c>
      <c r="BJ263" s="113" t="str">
        <f t="shared" si="478"/>
        <v/>
      </c>
      <c r="BK263" s="18">
        <f t="shared" si="472"/>
        <v>0.53893245793132238</v>
      </c>
    </row>
    <row r="264" spans="1:63" hidden="1" x14ac:dyDescent="0.25">
      <c r="A264" s="261"/>
      <c r="B264" s="257"/>
      <c r="C264" s="256">
        <v>20</v>
      </c>
      <c r="D264" s="93">
        <v>1</v>
      </c>
      <c r="E264" s="105">
        <v>0.38926714325001704</v>
      </c>
      <c r="F264" s="221">
        <f>IFERROR(H264/$B$1,"")</f>
        <v>31493.45239989629</v>
      </c>
      <c r="G264" s="221">
        <f>IFERROR(I264/$B$1,"")</f>
        <v>31616.525144119729</v>
      </c>
      <c r="H264" s="127">
        <v>31493452.39989629</v>
      </c>
      <c r="I264" s="127">
        <v>31616525.144119728</v>
      </c>
      <c r="J264" s="127">
        <v>73774.907440900817</v>
      </c>
      <c r="K264" s="153"/>
      <c r="L264" s="210"/>
      <c r="M264" s="210"/>
      <c r="N264" s="26"/>
      <c r="O264" s="26"/>
      <c r="P264" s="26"/>
      <c r="Q264" s="67">
        <f>IFERROR(100*((S264-R264)/S264),"")</f>
        <v>0.32501774496471192</v>
      </c>
      <c r="R264" s="221">
        <f>IFERROR(T264/$B$1,"")</f>
        <v>31103.220553392483</v>
      </c>
      <c r="S264" s="221">
        <f>IFERROR(U264/$B$1,"")</f>
        <v>31204.641174462049</v>
      </c>
      <c r="T264" s="127">
        <v>31103220.553392481</v>
      </c>
      <c r="U264" s="130">
        <v>31204641.17446205</v>
      </c>
      <c r="V264" s="116"/>
      <c r="W264" s="8"/>
      <c r="X264" s="8"/>
      <c r="Y264" s="8"/>
      <c r="Z264" s="8"/>
      <c r="AA264" s="67" t="str">
        <f>IFERROR(100*((AC264-AB264)/AC264),"")</f>
        <v/>
      </c>
      <c r="AB264" s="221">
        <f>IFERROR(AD264/$B$1,"")</f>
        <v>0</v>
      </c>
      <c r="AC264" s="221">
        <f>IFERROR(AE264/$B$1,"")</f>
        <v>0</v>
      </c>
      <c r="AD264" s="119"/>
      <c r="AE264" s="119"/>
      <c r="AF264" s="119"/>
      <c r="AG264" s="12"/>
      <c r="AH264" s="12"/>
      <c r="AI264" s="12"/>
      <c r="AJ264" s="12"/>
      <c r="AK264" s="67">
        <f>IFERROR(100*((AM264-AL264)/AM264),"")</f>
        <v>99.999999782899764</v>
      </c>
      <c r="AL264" s="221">
        <f>IFERROR(AN264/$B$1,"")</f>
        <v>7.7874125558905405E-4</v>
      </c>
      <c r="AM264" s="221">
        <f>IFERROR(AO264/$B$1,"")</f>
        <v>358701.24020662362</v>
      </c>
      <c r="AN264" s="127">
        <v>0.77874125558905405</v>
      </c>
      <c r="AO264" s="130">
        <v>358701240.20662361</v>
      </c>
      <c r="AP264" s="216"/>
      <c r="AQ264" s="10"/>
      <c r="AR264" s="10"/>
      <c r="AS264" s="10"/>
      <c r="AT264" s="10"/>
      <c r="AU264" s="67">
        <f>IFERROR(100*((AW264-AV264)/AW264),"")</f>
        <v>0.32977464032661785</v>
      </c>
      <c r="AV264" s="221">
        <f>IFERROR(AX264/$B$1,"")</f>
        <v>30856.052773899628</v>
      </c>
      <c r="AW264" s="221">
        <f>IFERROR(AY264/$B$1,"")</f>
        <v>30958.14488484542</v>
      </c>
      <c r="AX264" s="134">
        <v>30856052.77389963</v>
      </c>
      <c r="AY264" s="137">
        <v>30958144.884845421</v>
      </c>
      <c r="AZ264" s="26"/>
      <c r="BA264" s="62"/>
      <c r="BB264" s="64"/>
      <c r="BC264" s="64"/>
      <c r="BD264" s="64"/>
      <c r="BE264" s="67" t="str">
        <f>IFERROR(100*((BG264-BF264)/BG264),"")</f>
        <v/>
      </c>
      <c r="BF264" s="221">
        <f>IFERROR(BH264/$B$1,"")</f>
        <v>0</v>
      </c>
      <c r="BG264" s="221">
        <f>IFERROR(BI264/$B$1,"")</f>
        <v>0</v>
      </c>
      <c r="BH264" s="115"/>
      <c r="BI264" s="115"/>
      <c r="BJ264" s="115"/>
      <c r="BK264" s="18">
        <f t="shared" si="472"/>
        <v>0.32501774496471192</v>
      </c>
    </row>
    <row r="265" spans="1:63" hidden="1" x14ac:dyDescent="0.25">
      <c r="A265" s="261"/>
      <c r="B265" s="257"/>
      <c r="C265" s="257"/>
      <c r="D265" s="93">
        <v>2</v>
      </c>
      <c r="E265" s="105">
        <v>0.4731072927345783</v>
      </c>
      <c r="F265" s="221">
        <f t="shared" ref="F265:F269" si="479">IFERROR(H265/$B$1,"")</f>
        <v>36225.534970877292</v>
      </c>
      <c r="G265" s="221">
        <f t="shared" ref="G265:G269" si="480">IFERROR(I265/$B$1,"")</f>
        <v>36397.735311023971</v>
      </c>
      <c r="H265" s="128">
        <v>36225534.97087729</v>
      </c>
      <c r="I265" s="128">
        <v>36397735.311023973</v>
      </c>
      <c r="J265" s="128">
        <v>72023.35039305687</v>
      </c>
      <c r="K265" s="153"/>
      <c r="L265" s="210"/>
      <c r="M265" s="210"/>
      <c r="N265" s="26"/>
      <c r="O265" s="26"/>
      <c r="P265" s="26"/>
      <c r="Q265" s="66">
        <f t="shared" ref="Q265:Q268" si="481">IFERROR(100*((S265-R265)/S265),"")</f>
        <v>0.40739834021266763</v>
      </c>
      <c r="R265" s="221">
        <f t="shared" ref="R265:R269" si="482">IFERROR(T265/$B$1,"")</f>
        <v>32113.489000000001</v>
      </c>
      <c r="S265" s="221">
        <f t="shared" ref="S265:S269" si="483">IFERROR(U265/$B$1,"")</f>
        <v>32244.853999999999</v>
      </c>
      <c r="T265" s="115">
        <v>32113489</v>
      </c>
      <c r="U265" s="115">
        <v>32244854</v>
      </c>
      <c r="V265" s="115"/>
      <c r="W265" s="8"/>
      <c r="X265" s="8"/>
      <c r="Y265" s="8"/>
      <c r="Z265" s="8"/>
      <c r="AA265" s="66" t="str">
        <f t="shared" ref="AA265:AA268" si="484">IFERROR(100*((AC265-AB265)/AC265),"")</f>
        <v/>
      </c>
      <c r="AB265" s="221">
        <f t="shared" ref="AB265:AB269" si="485">IFERROR(AD265/$B$1,"")</f>
        <v>0</v>
      </c>
      <c r="AC265" s="221">
        <f t="shared" ref="AC265:AC269" si="486">IFERROR(AE265/$B$1,"")</f>
        <v>0</v>
      </c>
      <c r="AD265" s="119"/>
      <c r="AE265" s="119"/>
      <c r="AF265" s="119"/>
      <c r="AG265" s="12"/>
      <c r="AH265" s="12"/>
      <c r="AI265" s="12"/>
      <c r="AJ265" s="12"/>
      <c r="AK265" s="66" t="str">
        <f t="shared" ref="AK265:AK268" si="487">IFERROR(100*((AM265-AL265)/AM265),"")</f>
        <v/>
      </c>
      <c r="AL265" s="221">
        <f t="shared" ref="AL265:AL269" si="488">IFERROR(AN265/$B$1,"")</f>
        <v>0</v>
      </c>
      <c r="AM265" s="221">
        <f t="shared" ref="AM265:AM269" si="489">IFERROR(AO265/$B$1,"")</f>
        <v>0</v>
      </c>
      <c r="AN265" s="216"/>
      <c r="AO265" s="216"/>
      <c r="AP265" s="216"/>
      <c r="AQ265" s="10"/>
      <c r="AR265" s="10"/>
      <c r="AS265" s="10"/>
      <c r="AT265" s="10"/>
      <c r="AU265" s="66">
        <f t="shared" ref="AU265:AU268" si="490">IFERROR(100*((AW265-AV265)/AW265),"")</f>
        <v>0.41232425864588301</v>
      </c>
      <c r="AV265" s="221">
        <f t="shared" ref="AV265:AV269" si="491">IFERROR(AX265/$B$1,"")</f>
        <v>36491.014789009598</v>
      </c>
      <c r="AW265" s="221">
        <f t="shared" ref="AW265:AW269" si="492">IFERROR(AY265/$B$1,"")</f>
        <v>36642.099052279198</v>
      </c>
      <c r="AX265" s="26">
        <v>36491014.789009601</v>
      </c>
      <c r="AY265" s="26">
        <v>36642099.052279197</v>
      </c>
      <c r="AZ265" s="26"/>
      <c r="BA265" s="61"/>
      <c r="BB265" s="63"/>
      <c r="BC265" s="63"/>
      <c r="BD265" s="63"/>
      <c r="BE265" s="66" t="str">
        <f t="shared" ref="BE265:BE268" si="493">IFERROR(100*((BG265-BF265)/BG265),"")</f>
        <v/>
      </c>
      <c r="BF265" s="221">
        <f t="shared" ref="BF265:BF269" si="494">IFERROR(BH265/$B$1,"")</f>
        <v>0</v>
      </c>
      <c r="BG265" s="221">
        <f t="shared" ref="BG265:BG269" si="495">IFERROR(BI265/$B$1,"")</f>
        <v>0</v>
      </c>
      <c r="BH265" s="116"/>
      <c r="BI265" s="116"/>
      <c r="BJ265" s="116"/>
      <c r="BK265" s="18">
        <f t="shared" si="472"/>
        <v>0.40739834021266763</v>
      </c>
    </row>
    <row r="266" spans="1:63" hidden="1" x14ac:dyDescent="0.25">
      <c r="A266" s="261"/>
      <c r="B266" s="257"/>
      <c r="C266" s="257"/>
      <c r="D266" s="93">
        <v>3</v>
      </c>
      <c r="E266" s="105">
        <v>0.57553097241600881</v>
      </c>
      <c r="F266" s="221">
        <f t="shared" si="479"/>
        <v>33395.375565927243</v>
      </c>
      <c r="G266" s="221">
        <f t="shared" si="480"/>
        <v>33588.688873623396</v>
      </c>
      <c r="H266" s="127">
        <v>33395375.565927241</v>
      </c>
      <c r="I266" s="127">
        <v>33588688.873623393</v>
      </c>
      <c r="J266" s="127">
        <v>72612.890866041183</v>
      </c>
      <c r="K266" s="153"/>
      <c r="L266" s="210"/>
      <c r="M266" s="210"/>
      <c r="N266" s="26"/>
      <c r="O266" s="26"/>
      <c r="P266" s="26"/>
      <c r="Q266" s="67">
        <f t="shared" si="481"/>
        <v>0.36728100818270637</v>
      </c>
      <c r="R266" s="221">
        <f t="shared" si="482"/>
        <v>31367.076000000001</v>
      </c>
      <c r="S266" s="221">
        <f t="shared" si="483"/>
        <v>31482.705999999998</v>
      </c>
      <c r="T266" s="116">
        <v>31367076</v>
      </c>
      <c r="U266" s="116">
        <v>31482706</v>
      </c>
      <c r="V266" s="116"/>
      <c r="W266" s="8"/>
      <c r="X266" s="8"/>
      <c r="Y266" s="8"/>
      <c r="Z266" s="8"/>
      <c r="AA266" s="67" t="str">
        <f t="shared" si="484"/>
        <v/>
      </c>
      <c r="AB266" s="221">
        <f t="shared" si="485"/>
        <v>0</v>
      </c>
      <c r="AC266" s="221">
        <f t="shared" si="486"/>
        <v>0</v>
      </c>
      <c r="AD266" s="119"/>
      <c r="AE266" s="119"/>
      <c r="AF266" s="119"/>
      <c r="AG266" s="12"/>
      <c r="AH266" s="12"/>
      <c r="AI266" s="12"/>
      <c r="AJ266" s="12"/>
      <c r="AK266" s="67">
        <f t="shared" si="487"/>
        <v>99.999999714228167</v>
      </c>
      <c r="AL266" s="221">
        <f t="shared" si="488"/>
        <v>9.2166459719023508E-4</v>
      </c>
      <c r="AM266" s="221">
        <f t="shared" si="489"/>
        <v>322517.63792560733</v>
      </c>
      <c r="AN266" s="128">
        <v>0.92166459719023508</v>
      </c>
      <c r="AO266" s="131">
        <v>322517637.92560732</v>
      </c>
      <c r="AP266" s="216"/>
      <c r="AQ266" s="10"/>
      <c r="AR266" s="10"/>
      <c r="AS266" s="10"/>
      <c r="AT266" s="10"/>
      <c r="AU266" s="67">
        <f t="shared" si="490"/>
        <v>0.51947212097888817</v>
      </c>
      <c r="AV266" s="221">
        <f t="shared" si="491"/>
        <v>34148.1010645141</v>
      </c>
      <c r="AW266" s="221">
        <f t="shared" si="492"/>
        <v>34326.417232166095</v>
      </c>
      <c r="AX266" s="26">
        <v>34148101.064514101</v>
      </c>
      <c r="AY266" s="26">
        <v>34326417.232166097</v>
      </c>
      <c r="AZ266" s="26"/>
      <c r="BA266" s="62"/>
      <c r="BB266" s="64"/>
      <c r="BC266" s="64"/>
      <c r="BD266" s="64"/>
      <c r="BE266" s="67" t="str">
        <f t="shared" si="493"/>
        <v/>
      </c>
      <c r="BF266" s="221">
        <f t="shared" si="494"/>
        <v>0</v>
      </c>
      <c r="BG266" s="221">
        <f t="shared" si="495"/>
        <v>0</v>
      </c>
      <c r="BH266" s="115"/>
      <c r="BI266" s="115"/>
      <c r="BJ266" s="115"/>
      <c r="BK266" s="18">
        <f t="shared" si="472"/>
        <v>0.36728100818270637</v>
      </c>
    </row>
    <row r="267" spans="1:63" hidden="1" x14ac:dyDescent="0.25">
      <c r="A267" s="261"/>
      <c r="B267" s="257"/>
      <c r="C267" s="257"/>
      <c r="D267" s="93">
        <v>4</v>
      </c>
      <c r="E267" s="105">
        <v>0.38687429205562668</v>
      </c>
      <c r="F267" s="221">
        <f t="shared" si="479"/>
        <v>31022.022047723593</v>
      </c>
      <c r="G267" s="221">
        <f t="shared" si="480"/>
        <v>31142.504391115112</v>
      </c>
      <c r="H267" s="128">
        <v>31022022.047723591</v>
      </c>
      <c r="I267" s="128">
        <v>31142504.39111511</v>
      </c>
      <c r="J267" s="128">
        <v>72950.368832349777</v>
      </c>
      <c r="K267" s="153"/>
      <c r="L267" s="210"/>
      <c r="M267" s="210"/>
      <c r="N267" s="26"/>
      <c r="O267" s="26"/>
      <c r="P267" s="26"/>
      <c r="Q267" s="66">
        <f t="shared" si="481"/>
        <v>0.38682531318107499</v>
      </c>
      <c r="R267" s="221">
        <f t="shared" si="482"/>
        <v>31020.469000000001</v>
      </c>
      <c r="S267" s="221">
        <f t="shared" si="483"/>
        <v>31140.93</v>
      </c>
      <c r="T267" s="115">
        <v>31020469</v>
      </c>
      <c r="U267" s="115">
        <v>31140930</v>
      </c>
      <c r="V267" s="115"/>
      <c r="W267" s="8"/>
      <c r="X267" s="8"/>
      <c r="Y267" s="8"/>
      <c r="Z267" s="8"/>
      <c r="AA267" s="66">
        <f t="shared" si="484"/>
        <v>20.754662521559045</v>
      </c>
      <c r="AB267" s="221">
        <f t="shared" si="485"/>
        <v>79427.429005257902</v>
      </c>
      <c r="AC267" s="221">
        <f t="shared" si="486"/>
        <v>100229.7820068802</v>
      </c>
      <c r="AD267" s="128">
        <v>79427429.005257905</v>
      </c>
      <c r="AE267" s="131">
        <v>100229782.00688019</v>
      </c>
      <c r="AF267" s="119"/>
      <c r="AG267" s="12"/>
      <c r="AH267" s="12"/>
      <c r="AI267" s="12"/>
      <c r="AJ267" s="12"/>
      <c r="AK267" s="66" t="str">
        <f t="shared" si="487"/>
        <v/>
      </c>
      <c r="AL267" s="221">
        <f t="shared" si="488"/>
        <v>0</v>
      </c>
      <c r="AM267" s="221">
        <f t="shared" si="489"/>
        <v>0</v>
      </c>
      <c r="AN267" s="216"/>
      <c r="AO267" s="216"/>
      <c r="AP267" s="216"/>
      <c r="AQ267" s="10"/>
      <c r="AR267" s="10"/>
      <c r="AS267" s="10"/>
      <c r="AT267" s="10"/>
      <c r="AU267" s="66">
        <f t="shared" si="490"/>
        <v>0.46603527042352894</v>
      </c>
      <c r="AV267" s="221">
        <f t="shared" si="491"/>
        <v>32310.302373739807</v>
      </c>
      <c r="AW267" s="221">
        <f t="shared" si="492"/>
        <v>32461.584808284861</v>
      </c>
      <c r="AX267" s="26">
        <v>32310302.373739809</v>
      </c>
      <c r="AY267" s="26">
        <v>32461584.80828486</v>
      </c>
      <c r="AZ267" s="26"/>
      <c r="BA267" s="61"/>
      <c r="BB267" s="63"/>
      <c r="BC267" s="63"/>
      <c r="BD267" s="63"/>
      <c r="BE267" s="66" t="str">
        <f t="shared" si="493"/>
        <v/>
      </c>
      <c r="BF267" s="221">
        <f t="shared" si="494"/>
        <v>0</v>
      </c>
      <c r="BG267" s="221">
        <f t="shared" si="495"/>
        <v>0</v>
      </c>
      <c r="BH267" s="116"/>
      <c r="BI267" s="116"/>
      <c r="BJ267" s="116"/>
      <c r="BK267" s="18">
        <f t="shared" si="472"/>
        <v>0.38682531318107499</v>
      </c>
    </row>
    <row r="268" spans="1:63" hidden="1" x14ac:dyDescent="0.25">
      <c r="A268" s="261"/>
      <c r="B268" s="257"/>
      <c r="C268" s="257"/>
      <c r="D268" s="93">
        <v>5</v>
      </c>
      <c r="E268" s="105">
        <v>0.48121456406743041</v>
      </c>
      <c r="F268" s="221">
        <f t="shared" si="479"/>
        <v>35036.609808415713</v>
      </c>
      <c r="G268" s="221">
        <f t="shared" si="480"/>
        <v>35206.026334567061</v>
      </c>
      <c r="H268" s="127">
        <v>35036609.808415711</v>
      </c>
      <c r="I268" s="127">
        <v>35206026.334567063</v>
      </c>
      <c r="J268" s="127">
        <v>72819.079971075058</v>
      </c>
      <c r="K268" s="153"/>
      <c r="L268" s="210"/>
      <c r="M268" s="210"/>
      <c r="N268" s="26"/>
      <c r="O268" s="26"/>
      <c r="P268" s="26"/>
      <c r="Q268" s="67">
        <f t="shared" si="481"/>
        <v>0.44852395465530193</v>
      </c>
      <c r="R268" s="221">
        <f t="shared" si="482"/>
        <v>34801.648000000001</v>
      </c>
      <c r="S268" s="221">
        <f t="shared" si="483"/>
        <v>34958.445</v>
      </c>
      <c r="T268" s="116">
        <v>34801648</v>
      </c>
      <c r="U268" s="116">
        <v>34958445</v>
      </c>
      <c r="V268" s="116"/>
      <c r="W268" s="8"/>
      <c r="X268" s="8"/>
      <c r="Y268" s="8"/>
      <c r="Z268" s="8"/>
      <c r="AA268" s="67" t="str">
        <f t="shared" si="484"/>
        <v/>
      </c>
      <c r="AB268" s="221">
        <f t="shared" si="485"/>
        <v>0</v>
      </c>
      <c r="AC268" s="221">
        <f t="shared" si="486"/>
        <v>0</v>
      </c>
      <c r="AD268" s="119"/>
      <c r="AE268" s="119"/>
      <c r="AF268" s="119"/>
      <c r="AG268" s="12"/>
      <c r="AH268" s="12"/>
      <c r="AI268" s="12"/>
      <c r="AJ268" s="12"/>
      <c r="AK268" s="67" t="str">
        <f t="shared" si="487"/>
        <v/>
      </c>
      <c r="AL268" s="221">
        <f t="shared" si="488"/>
        <v>0</v>
      </c>
      <c r="AM268" s="221">
        <f t="shared" si="489"/>
        <v>0</v>
      </c>
      <c r="AN268" s="216"/>
      <c r="AO268" s="216"/>
      <c r="AP268" s="216"/>
      <c r="AQ268" s="10"/>
      <c r="AR268" s="10"/>
      <c r="AS268" s="10"/>
      <c r="AT268" s="10"/>
      <c r="AU268" s="67">
        <f t="shared" si="490"/>
        <v>0.53903729003141609</v>
      </c>
      <c r="AV268" s="221">
        <f t="shared" si="491"/>
        <v>41799.868000000002</v>
      </c>
      <c r="AW268" s="221">
        <f t="shared" si="492"/>
        <v>42026.406000000003</v>
      </c>
      <c r="AX268" s="26">
        <v>41799868</v>
      </c>
      <c r="AY268" s="26">
        <v>42026406</v>
      </c>
      <c r="AZ268" s="26"/>
      <c r="BA268" s="62"/>
      <c r="BB268" s="64"/>
      <c r="BC268" s="64"/>
      <c r="BD268" s="64"/>
      <c r="BE268" s="67" t="str">
        <f t="shared" si="493"/>
        <v/>
      </c>
      <c r="BF268" s="221">
        <f t="shared" si="494"/>
        <v>0</v>
      </c>
      <c r="BG268" s="221">
        <f t="shared" si="495"/>
        <v>0</v>
      </c>
      <c r="BH268" s="115"/>
      <c r="BI268" s="115"/>
      <c r="BJ268" s="115"/>
      <c r="BK268" s="18">
        <f t="shared" si="472"/>
        <v>0.44852395465530193</v>
      </c>
    </row>
    <row r="269" spans="1:63" x14ac:dyDescent="0.25">
      <c r="A269" s="261"/>
      <c r="B269" s="258"/>
      <c r="C269" s="258"/>
      <c r="D269" s="95" t="s">
        <v>23</v>
      </c>
      <c r="E269" s="106">
        <f t="shared" ref="E269" si="496">IFERROR(AVERAGE(E264:E268),"")</f>
        <v>0.46119885290473228</v>
      </c>
      <c r="F269" s="113">
        <f t="shared" si="479"/>
        <v>33434.598958568022</v>
      </c>
      <c r="G269" s="113">
        <f t="shared" si="480"/>
        <v>33590.296010889848</v>
      </c>
      <c r="H269" s="113">
        <f t="shared" ref="H269:BD269" si="497">IFERROR(AVERAGE(H264:H268),"")</f>
        <v>33434598.958568025</v>
      </c>
      <c r="I269" s="113">
        <f t="shared" si="497"/>
        <v>33590296.010889851</v>
      </c>
      <c r="J269" s="113">
        <f t="shared" si="497"/>
        <v>72836.119500684741</v>
      </c>
      <c r="K269" s="232" t="str">
        <f t="shared" si="497"/>
        <v/>
      </c>
      <c r="L269" s="162"/>
      <c r="M269" s="162"/>
      <c r="N269" s="213" t="str">
        <f t="shared" si="497"/>
        <v/>
      </c>
      <c r="O269" s="213" t="str">
        <f t="shared" si="497"/>
        <v/>
      </c>
      <c r="P269" s="213" t="str">
        <f t="shared" si="497"/>
        <v/>
      </c>
      <c r="Q269" s="106">
        <f t="shared" ref="Q269" si="498">IFERROR(AVERAGE(Q264:Q268),"")</f>
        <v>0.38700927223929255</v>
      </c>
      <c r="R269" s="113">
        <f t="shared" si="482"/>
        <v>32081.180510678492</v>
      </c>
      <c r="S269" s="113">
        <f t="shared" si="483"/>
        <v>32206.315234892409</v>
      </c>
      <c r="T269" s="113">
        <f t="shared" si="497"/>
        <v>32081180.510678492</v>
      </c>
      <c r="U269" s="113">
        <f t="shared" si="497"/>
        <v>32206315.234892409</v>
      </c>
      <c r="V269" s="113" t="str">
        <f t="shared" si="497"/>
        <v/>
      </c>
      <c r="W269" s="82" t="str">
        <f t="shared" si="497"/>
        <v/>
      </c>
      <c r="X269" s="82" t="str">
        <f t="shared" si="497"/>
        <v/>
      </c>
      <c r="Y269" s="82" t="str">
        <f t="shared" si="497"/>
        <v/>
      </c>
      <c r="Z269" s="82" t="str">
        <f t="shared" si="497"/>
        <v/>
      </c>
      <c r="AA269" s="106">
        <f t="shared" ref="AA269" si="499">IFERROR(AVERAGE(AA264:AA268),"")</f>
        <v>20.754662521559045</v>
      </c>
      <c r="AB269" s="113">
        <f t="shared" si="485"/>
        <v>79427.429005257902</v>
      </c>
      <c r="AC269" s="113">
        <f t="shared" si="486"/>
        <v>100229.7820068802</v>
      </c>
      <c r="AD269" s="113">
        <f t="shared" si="497"/>
        <v>79427429.005257905</v>
      </c>
      <c r="AE269" s="113">
        <f t="shared" si="497"/>
        <v>100229782.00688019</v>
      </c>
      <c r="AF269" s="113" t="str">
        <f t="shared" si="497"/>
        <v/>
      </c>
      <c r="AG269" s="82" t="str">
        <f t="shared" si="497"/>
        <v/>
      </c>
      <c r="AH269" s="82" t="str">
        <f t="shared" si="497"/>
        <v/>
      </c>
      <c r="AI269" s="82" t="str">
        <f t="shared" si="497"/>
        <v/>
      </c>
      <c r="AJ269" s="82" t="str">
        <f t="shared" si="497"/>
        <v/>
      </c>
      <c r="AK269" s="106">
        <f t="shared" ref="AK269" si="500">IFERROR(AVERAGE(AK264:AK268),"")</f>
        <v>99.999999748563965</v>
      </c>
      <c r="AL269" s="113">
        <f t="shared" si="488"/>
        <v>8.5020292638964456E-4</v>
      </c>
      <c r="AM269" s="113">
        <f t="shared" si="489"/>
        <v>340609.43906611548</v>
      </c>
      <c r="AN269" s="113">
        <f t="shared" si="497"/>
        <v>0.85020292638964456</v>
      </c>
      <c r="AO269" s="113">
        <f t="shared" si="497"/>
        <v>340609439.0661155</v>
      </c>
      <c r="AP269" s="113" t="str">
        <f t="shared" si="497"/>
        <v/>
      </c>
      <c r="AQ269" s="82" t="str">
        <f t="shared" si="497"/>
        <v/>
      </c>
      <c r="AR269" s="82" t="str">
        <f t="shared" si="497"/>
        <v/>
      </c>
      <c r="AS269" s="82" t="str">
        <f t="shared" si="497"/>
        <v/>
      </c>
      <c r="AT269" s="82" t="str">
        <f t="shared" si="497"/>
        <v/>
      </c>
      <c r="AU269" s="106">
        <f t="shared" si="497"/>
        <v>0.45332871608126679</v>
      </c>
      <c r="AV269" s="113">
        <f t="shared" si="491"/>
        <v>35121.067800232624</v>
      </c>
      <c r="AW269" s="113">
        <f t="shared" si="492"/>
        <v>35282.930395515112</v>
      </c>
      <c r="AX269" s="113">
        <f t="shared" si="497"/>
        <v>35121067.800232626</v>
      </c>
      <c r="AY269" s="113">
        <f t="shared" si="497"/>
        <v>35282930.395515114</v>
      </c>
      <c r="AZ269" s="113" t="str">
        <f t="shared" si="497"/>
        <v/>
      </c>
      <c r="BA269" s="82" t="str">
        <f t="shared" si="497"/>
        <v/>
      </c>
      <c r="BB269" s="82" t="str">
        <f t="shared" si="497"/>
        <v/>
      </c>
      <c r="BC269" s="82" t="str">
        <f t="shared" si="497"/>
        <v/>
      </c>
      <c r="BD269" s="82" t="str">
        <f t="shared" si="497"/>
        <v/>
      </c>
      <c r="BE269" s="106" t="str">
        <f t="shared" ref="BE269:BJ269" si="501">IFERROR(AVERAGE(BE264:BE268),"")</f>
        <v/>
      </c>
      <c r="BF269" s="113" t="str">
        <f t="shared" si="494"/>
        <v/>
      </c>
      <c r="BG269" s="113" t="str">
        <f t="shared" si="495"/>
        <v/>
      </c>
      <c r="BH269" s="113" t="str">
        <f t="shared" si="501"/>
        <v/>
      </c>
      <c r="BI269" s="113" t="str">
        <f t="shared" si="501"/>
        <v/>
      </c>
      <c r="BJ269" s="113" t="str">
        <f t="shared" si="501"/>
        <v/>
      </c>
      <c r="BK269" s="18">
        <f t="shared" si="472"/>
        <v>0.38700927223929255</v>
      </c>
    </row>
    <row r="270" spans="1:63" hidden="1" x14ac:dyDescent="0.25">
      <c r="A270" s="261"/>
      <c r="B270" s="259">
        <v>20</v>
      </c>
      <c r="C270" s="256">
        <v>5</v>
      </c>
      <c r="D270" s="93">
        <v>1</v>
      </c>
      <c r="E270" s="105">
        <v>1.084603775225746</v>
      </c>
      <c r="F270" s="221">
        <f>IFERROR(H270/$B$1,"")</f>
        <v>186.0743883101035</v>
      </c>
      <c r="G270" s="221">
        <f>IFERROR(I270/$B$1,"")</f>
        <v>188.11468731042649</v>
      </c>
      <c r="H270" s="128">
        <v>186074.3883101035</v>
      </c>
      <c r="I270" s="128">
        <v>188114.6873104265</v>
      </c>
      <c r="J270" s="128">
        <v>59401.921761035919</v>
      </c>
      <c r="K270" s="153"/>
      <c r="L270" s="210"/>
      <c r="M270" s="210"/>
      <c r="N270" s="26"/>
      <c r="O270" s="26"/>
      <c r="P270" s="26"/>
      <c r="Q270" s="67">
        <f>IFERROR(100*((S270-R270)/S270),"")</f>
        <v>1.0624376498416697</v>
      </c>
      <c r="R270" s="221">
        <f>IFERROR(T270/$B$1,"")</f>
        <v>186.06282143501829</v>
      </c>
      <c r="S270" s="221">
        <f>IFERROR(U270/$B$1,"")</f>
        <v>188.0608507176552</v>
      </c>
      <c r="T270" s="128">
        <v>186062.8214350183</v>
      </c>
      <c r="U270" s="131">
        <v>188060.85071765521</v>
      </c>
      <c r="V270" s="116"/>
      <c r="W270" s="8"/>
      <c r="X270" s="8"/>
      <c r="Y270" s="8"/>
      <c r="Z270" s="8"/>
      <c r="AA270" s="67">
        <f>IFERROR(100*((AC270-AB270)/AC270),"")</f>
        <v>89.227211261351599</v>
      </c>
      <c r="AB270" s="221">
        <f>IFERROR(AD270/$B$1,"")</f>
        <v>85.509730939382607</v>
      </c>
      <c r="AC270" s="221">
        <f>IFERROR(AE270/$B$1,"")</f>
        <v>793.75668653566333</v>
      </c>
      <c r="AD270" s="128">
        <v>85509.7309393826</v>
      </c>
      <c r="AE270" s="131">
        <v>793756.68653566332</v>
      </c>
      <c r="AF270" s="119"/>
      <c r="AG270" s="12"/>
      <c r="AH270" s="12"/>
      <c r="AI270" s="12"/>
      <c r="AJ270" s="12"/>
      <c r="AK270" s="67">
        <f>IFERROR(100*((AM270-AL270)/AM270),"")</f>
        <v>99.999948519094389</v>
      </c>
      <c r="AL270" s="221">
        <f>IFERROR(AN270/$B$1,"")</f>
        <v>3.2311525749940777E-4</v>
      </c>
      <c r="AM270" s="221">
        <f>IFERROR(AO270/$B$1,"")</f>
        <v>627.64097421545887</v>
      </c>
      <c r="AN270" s="127">
        <v>0.32311525749940778</v>
      </c>
      <c r="AO270" s="130">
        <v>627640.97421545885</v>
      </c>
      <c r="AP270" s="216"/>
      <c r="AQ270" s="10"/>
      <c r="AR270" s="10"/>
      <c r="AS270" s="10"/>
      <c r="AT270" s="10"/>
      <c r="AU270" s="67">
        <f>IFERROR(100*((AW270-AV270)/AW270),"")</f>
        <v>1.0355793067149048</v>
      </c>
      <c r="AV270" s="221">
        <f>IFERROR(AX270/$B$1,"")</f>
        <v>186.0851805363927</v>
      </c>
      <c r="AW270" s="221">
        <f>IFERROR(AY270/$B$1,"")</f>
        <v>188.0324052147146</v>
      </c>
      <c r="AX270" s="136">
        <v>186085.1805363927</v>
      </c>
      <c r="AY270" s="138">
        <v>188032.40521471461</v>
      </c>
      <c r="AZ270" s="26"/>
      <c r="BA270" s="62"/>
      <c r="BB270" s="64"/>
      <c r="BC270" s="64"/>
      <c r="BD270" s="64"/>
      <c r="BE270" s="67" t="str">
        <f>IFERROR(100*((BG270-BF270)/BG270),"")</f>
        <v/>
      </c>
      <c r="BF270" s="221">
        <f>IFERROR(BH270/$B$1,"")</f>
        <v>0</v>
      </c>
      <c r="BG270" s="221">
        <f>IFERROR(BI270/$B$1,"")</f>
        <v>0</v>
      </c>
      <c r="BH270" s="115"/>
      <c r="BI270" s="115"/>
      <c r="BJ270" s="115"/>
      <c r="BK270" s="18">
        <f t="shared" si="472"/>
        <v>1.0355793067149048</v>
      </c>
    </row>
    <row r="271" spans="1:63" hidden="1" x14ac:dyDescent="0.25">
      <c r="A271" s="261"/>
      <c r="B271" s="259"/>
      <c r="C271" s="257"/>
      <c r="D271" s="93">
        <v>2</v>
      </c>
      <c r="E271" s="105">
        <v>1.7764291148286502</v>
      </c>
      <c r="F271" s="221">
        <f t="shared" ref="F271:F275" si="502">IFERROR(H271/$B$1,"")</f>
        <v>152.64173036029359</v>
      </c>
      <c r="G271" s="221">
        <f t="shared" ref="G271:G275" si="503">IFERROR(I271/$B$1,"")</f>
        <v>155.4023428233331</v>
      </c>
      <c r="H271" s="127">
        <v>152641.73036029359</v>
      </c>
      <c r="I271" s="127">
        <v>155402.34282333311</v>
      </c>
      <c r="J271" s="127">
        <v>65819.69740819931</v>
      </c>
      <c r="K271" s="153"/>
      <c r="L271" s="210"/>
      <c r="M271" s="210"/>
      <c r="N271" s="26"/>
      <c r="O271" s="26"/>
      <c r="P271" s="26"/>
      <c r="Q271" s="66">
        <f t="shared" ref="Q271:Q274" si="504">IFERROR(100*((S271-R271)/S271),"")</f>
        <v>1.7309462940371008</v>
      </c>
      <c r="R271" s="221">
        <f t="shared" ref="R271:R275" si="505">IFERROR(T271/$B$1,"")</f>
        <v>152.60840659197049</v>
      </c>
      <c r="S271" s="221">
        <f t="shared" ref="S271:S275" si="506">IFERROR(U271/$B$1,"")</f>
        <v>155.29650570219169</v>
      </c>
      <c r="T271" s="127">
        <v>152608.4065919705</v>
      </c>
      <c r="U271" s="130">
        <v>155296.5057021917</v>
      </c>
      <c r="V271" s="115"/>
      <c r="W271" s="8"/>
      <c r="X271" s="8"/>
      <c r="Y271" s="8"/>
      <c r="Z271" s="8"/>
      <c r="AA271" s="66" t="str">
        <f t="shared" ref="AA271:AA274" si="507">IFERROR(100*((AC271-AB271)/AC271),"")</f>
        <v/>
      </c>
      <c r="AB271" s="221">
        <f t="shared" ref="AB271:AB275" si="508">IFERROR(AD271/$B$1,"")</f>
        <v>0</v>
      </c>
      <c r="AC271" s="221">
        <f t="shared" ref="AC271:AC275" si="509">IFERROR(AE271/$B$1,"")</f>
        <v>0</v>
      </c>
      <c r="AD271" s="119"/>
      <c r="AE271" s="119"/>
      <c r="AF271" s="119"/>
      <c r="AG271" s="12"/>
      <c r="AH271" s="12"/>
      <c r="AI271" s="12"/>
      <c r="AJ271" s="12"/>
      <c r="AK271" s="66">
        <f t="shared" ref="AK271:AK274" si="510">IFERROR(100*((AM271-AL271)/AM271),"")</f>
        <v>99.999962932663323</v>
      </c>
      <c r="AL271" s="221">
        <f t="shared" ref="AL271:AL275" si="511">IFERROR(AN271/$B$1,"")</f>
        <v>3.2062536430728562E-4</v>
      </c>
      <c r="AM271" s="221">
        <f t="shared" ref="AM271:AM275" si="512">IFERROR(AO271/$B$1,"")</f>
        <v>864.98085136309851</v>
      </c>
      <c r="AN271" s="128">
        <v>0.32062536430728561</v>
      </c>
      <c r="AO271" s="131">
        <v>864980.85136309848</v>
      </c>
      <c r="AP271" s="216"/>
      <c r="AQ271" s="10"/>
      <c r="AR271" s="10"/>
      <c r="AS271" s="10"/>
      <c r="AT271" s="10"/>
      <c r="AU271" s="66">
        <f t="shared" ref="AU271:AU274" si="513">IFERROR(100*((AW271-AV271)/AW271),"")</f>
        <v>1.6955763247227813</v>
      </c>
      <c r="AV271" s="221">
        <f t="shared" ref="AV271:AV275" si="514">IFERROR(AX271/$B$1,"")</f>
        <v>152.6204376725334</v>
      </c>
      <c r="AW271" s="221">
        <f t="shared" ref="AW271:AW275" si="515">IFERROR(AY271/$B$1,"")</f>
        <v>155.25286855520849</v>
      </c>
      <c r="AX271" s="134">
        <v>152620.43767253339</v>
      </c>
      <c r="AY271" s="137">
        <v>155252.86855520849</v>
      </c>
      <c r="AZ271" s="26"/>
      <c r="BA271" s="61"/>
      <c r="BB271" s="63"/>
      <c r="BC271" s="63"/>
      <c r="BD271" s="63"/>
      <c r="BE271" s="66">
        <f t="shared" ref="BE271:BE274" si="516">IFERROR(100*((BG271-BF271)/BG271),"")</f>
        <v>24.151423469295732</v>
      </c>
      <c r="BF271" s="221">
        <f t="shared" ref="BF271:BF275" si="517">IFERROR(BH271/$B$1,"")</f>
        <v>128.08155667933559</v>
      </c>
      <c r="BG271" s="221">
        <f t="shared" ref="BG271:BG275" si="518">IFERROR(BI271/$B$1,"")</f>
        <v>168.86481268041581</v>
      </c>
      <c r="BH271" s="127">
        <v>128081.5566793356</v>
      </c>
      <c r="BI271" s="130">
        <v>168864.81268041581</v>
      </c>
      <c r="BJ271" s="116"/>
      <c r="BK271" s="18">
        <f t="shared" si="472"/>
        <v>1.6955763247227813</v>
      </c>
    </row>
    <row r="272" spans="1:63" hidden="1" x14ac:dyDescent="0.25">
      <c r="A272" s="261"/>
      <c r="B272" s="259"/>
      <c r="C272" s="257"/>
      <c r="D272" s="93">
        <v>3</v>
      </c>
      <c r="E272" s="105">
        <v>2.7238694866908038</v>
      </c>
      <c r="F272" s="221">
        <f t="shared" si="502"/>
        <v>155.47571473630731</v>
      </c>
      <c r="G272" s="221">
        <f t="shared" si="503"/>
        <v>159.82925504529121</v>
      </c>
      <c r="H272" s="128">
        <v>155475.7147363073</v>
      </c>
      <c r="I272" s="128">
        <v>159829.25504529121</v>
      </c>
      <c r="J272" s="128">
        <v>64324.399244308472</v>
      </c>
      <c r="K272" s="153"/>
      <c r="L272" s="210"/>
      <c r="M272" s="210"/>
      <c r="N272" s="26"/>
      <c r="O272" s="26"/>
      <c r="P272" s="26"/>
      <c r="Q272" s="67">
        <f t="shared" si="504"/>
        <v>2.6089564718022467</v>
      </c>
      <c r="R272" s="221">
        <f t="shared" si="505"/>
        <v>155.32008679054931</v>
      </c>
      <c r="S272" s="221">
        <f t="shared" si="506"/>
        <v>159.4808733572911</v>
      </c>
      <c r="T272" s="128">
        <v>155320.08679054931</v>
      </c>
      <c r="U272" s="131">
        <v>159480.8733572911</v>
      </c>
      <c r="V272" s="116"/>
      <c r="W272" s="8"/>
      <c r="X272" s="8"/>
      <c r="Y272" s="8"/>
      <c r="Z272" s="8"/>
      <c r="AA272" s="67" t="str">
        <f t="shared" si="507"/>
        <v/>
      </c>
      <c r="AB272" s="221">
        <f t="shared" si="508"/>
        <v>0</v>
      </c>
      <c r="AC272" s="221">
        <f t="shared" si="509"/>
        <v>0</v>
      </c>
      <c r="AD272" s="119"/>
      <c r="AE272" s="119"/>
      <c r="AF272" s="119"/>
      <c r="AG272" s="12"/>
      <c r="AH272" s="12"/>
      <c r="AI272" s="12"/>
      <c r="AJ272" s="12"/>
      <c r="AK272" s="67">
        <f t="shared" si="510"/>
        <v>99.999964730565281</v>
      </c>
      <c r="AL272" s="221">
        <f t="shared" si="511"/>
        <v>2.1505341217545421E-4</v>
      </c>
      <c r="AM272" s="221">
        <f t="shared" si="512"/>
        <v>609.74442570436872</v>
      </c>
      <c r="AN272" s="127">
        <v>0.21505341217545421</v>
      </c>
      <c r="AO272" s="130">
        <v>609744.42570436874</v>
      </c>
      <c r="AP272" s="216"/>
      <c r="AQ272" s="10"/>
      <c r="AR272" s="10"/>
      <c r="AS272" s="10"/>
      <c r="AT272" s="10"/>
      <c r="AU272" s="67">
        <f t="shared" si="513"/>
        <v>2.8355020879706219</v>
      </c>
      <c r="AV272" s="221">
        <f t="shared" si="514"/>
        <v>155.44983770457449</v>
      </c>
      <c r="AW272" s="221">
        <f t="shared" si="515"/>
        <v>159.98625119775269</v>
      </c>
      <c r="AX272" s="136">
        <v>155449.83770457449</v>
      </c>
      <c r="AY272" s="138">
        <v>159986.25119775269</v>
      </c>
      <c r="AZ272" s="26"/>
      <c r="BA272" s="62"/>
      <c r="BB272" s="64"/>
      <c r="BC272" s="64"/>
      <c r="BD272" s="64"/>
      <c r="BE272" s="67" t="str">
        <f t="shared" si="516"/>
        <v/>
      </c>
      <c r="BF272" s="221">
        <f t="shared" si="517"/>
        <v>0</v>
      </c>
      <c r="BG272" s="221">
        <f t="shared" si="518"/>
        <v>0</v>
      </c>
      <c r="BH272" s="115"/>
      <c r="BI272" s="115"/>
      <c r="BJ272" s="115"/>
      <c r="BK272" s="18">
        <f t="shared" si="472"/>
        <v>2.6089564718022467</v>
      </c>
    </row>
    <row r="273" spans="1:63" hidden="1" x14ac:dyDescent="0.25">
      <c r="A273" s="261"/>
      <c r="B273" s="259"/>
      <c r="C273" s="257"/>
      <c r="D273" s="93">
        <v>4</v>
      </c>
      <c r="E273" s="105">
        <v>1.6968000000000001</v>
      </c>
      <c r="F273" s="221">
        <f t="shared" si="502"/>
        <v>167.4907944723156</v>
      </c>
      <c r="G273" s="221">
        <f t="shared" si="503"/>
        <v>170.38188253105957</v>
      </c>
      <c r="H273" s="127">
        <v>167490.79447231561</v>
      </c>
      <c r="I273" s="127">
        <v>170381.88253105959</v>
      </c>
      <c r="J273" s="127">
        <v>62766.302968978867</v>
      </c>
      <c r="K273" s="153"/>
      <c r="L273" s="210"/>
      <c r="M273" s="210"/>
      <c r="N273" s="26"/>
      <c r="O273" s="26"/>
      <c r="P273" s="26"/>
      <c r="Q273" s="66">
        <f t="shared" si="504"/>
        <v>1.7086300204387252</v>
      </c>
      <c r="R273" s="221">
        <f t="shared" si="505"/>
        <v>167.48956510391591</v>
      </c>
      <c r="S273" s="221">
        <f t="shared" si="506"/>
        <v>170.40108927034359</v>
      </c>
      <c r="T273" s="127">
        <v>167489.5651039159</v>
      </c>
      <c r="U273" s="130">
        <v>170401.0892703436</v>
      </c>
      <c r="V273" s="115"/>
      <c r="W273" s="8"/>
      <c r="X273" s="8"/>
      <c r="Y273" s="8"/>
      <c r="Z273" s="8"/>
      <c r="AA273" s="66">
        <f t="shared" si="507"/>
        <v>84.93657757665072</v>
      </c>
      <c r="AB273" s="221">
        <f t="shared" si="508"/>
        <v>46.879859039884721</v>
      </c>
      <c r="AC273" s="221">
        <f t="shared" si="509"/>
        <v>311.21651987411502</v>
      </c>
      <c r="AD273" s="127">
        <v>46879.859039884723</v>
      </c>
      <c r="AE273" s="130">
        <v>311216.51987411501</v>
      </c>
      <c r="AF273" s="119"/>
      <c r="AG273" s="12"/>
      <c r="AH273" s="12"/>
      <c r="AI273" s="12"/>
      <c r="AJ273" s="12"/>
      <c r="AK273" s="66">
        <f t="shared" si="510"/>
        <v>99.999991130477426</v>
      </c>
      <c r="AL273" s="221">
        <f t="shared" si="511"/>
        <v>2.062557072117437E-4</v>
      </c>
      <c r="AM273" s="221">
        <f t="shared" si="512"/>
        <v>2325.443176479243</v>
      </c>
      <c r="AN273" s="128">
        <v>0.20625570721174369</v>
      </c>
      <c r="AO273" s="128">
        <v>2325443.1764792432</v>
      </c>
      <c r="AP273" s="216"/>
      <c r="AQ273" s="10"/>
      <c r="AR273" s="10"/>
      <c r="AS273" s="10"/>
      <c r="AT273" s="10"/>
      <c r="AU273" s="66">
        <f t="shared" si="513"/>
        <v>1.7871438520292202</v>
      </c>
      <c r="AV273" s="221">
        <f t="shared" si="514"/>
        <v>167.58969899218661</v>
      </c>
      <c r="AW273" s="221">
        <f t="shared" si="515"/>
        <v>170.63926818266069</v>
      </c>
      <c r="AX273" s="134">
        <v>167589.6989921866</v>
      </c>
      <c r="AY273" s="137">
        <v>170639.26818266069</v>
      </c>
      <c r="AZ273" s="26"/>
      <c r="BA273" s="61"/>
      <c r="BB273" s="63"/>
      <c r="BC273" s="63"/>
      <c r="BD273" s="63"/>
      <c r="BE273" s="66">
        <f t="shared" si="516"/>
        <v>89.716219847317589</v>
      </c>
      <c r="BF273" s="221">
        <f t="shared" si="517"/>
        <v>97.317914215309827</v>
      </c>
      <c r="BG273" s="221">
        <f t="shared" si="518"/>
        <v>946.32433570573403</v>
      </c>
      <c r="BH273" s="128">
        <v>97317.914215309822</v>
      </c>
      <c r="BI273" s="131">
        <v>946324.33570573397</v>
      </c>
      <c r="BJ273" s="116"/>
      <c r="BK273" s="18">
        <f t="shared" si="472"/>
        <v>1.6968000000000001</v>
      </c>
    </row>
    <row r="274" spans="1:63" hidden="1" x14ac:dyDescent="0.25">
      <c r="A274" s="261"/>
      <c r="B274" s="259"/>
      <c r="C274" s="257"/>
      <c r="D274" s="93">
        <v>5</v>
      </c>
      <c r="E274" s="105">
        <v>2.0235424810303848</v>
      </c>
      <c r="F274" s="221">
        <f t="shared" si="502"/>
        <v>165.13095340487789</v>
      </c>
      <c r="G274" s="221">
        <f t="shared" si="503"/>
        <v>168.54146147599408</v>
      </c>
      <c r="H274" s="128">
        <v>165130.95340487789</v>
      </c>
      <c r="I274" s="128">
        <v>168541.46147599409</v>
      </c>
      <c r="J274" s="128">
        <v>60150.700959920883</v>
      </c>
      <c r="K274" s="153"/>
      <c r="L274" s="210"/>
      <c r="M274" s="210"/>
      <c r="N274" s="26"/>
      <c r="O274" s="26"/>
      <c r="P274" s="26"/>
      <c r="Q274" s="67">
        <f t="shared" si="504"/>
        <v>1.9599462223376809</v>
      </c>
      <c r="R274" s="221">
        <f t="shared" si="505"/>
        <v>165.11150204789831</v>
      </c>
      <c r="S274" s="221">
        <f t="shared" si="506"/>
        <v>168.4122924109592</v>
      </c>
      <c r="T274" s="128">
        <v>165111.50204789831</v>
      </c>
      <c r="U274" s="131">
        <v>168412.2924109592</v>
      </c>
      <c r="V274" s="116"/>
      <c r="W274" s="8"/>
      <c r="X274" s="8"/>
      <c r="Y274" s="8"/>
      <c r="Z274" s="8"/>
      <c r="AA274" s="67" t="str">
        <f t="shared" si="507"/>
        <v/>
      </c>
      <c r="AB274" s="221">
        <f t="shared" si="508"/>
        <v>0</v>
      </c>
      <c r="AC274" s="221">
        <f t="shared" si="509"/>
        <v>0</v>
      </c>
      <c r="AD274" s="119"/>
      <c r="AE274" s="119"/>
      <c r="AF274" s="119"/>
      <c r="AG274" s="12"/>
      <c r="AH274" s="12"/>
      <c r="AI274" s="12"/>
      <c r="AJ274" s="12"/>
      <c r="AK274" s="67">
        <f t="shared" si="510"/>
        <v>99.999985718000417</v>
      </c>
      <c r="AL274" s="221">
        <f t="shared" si="511"/>
        <v>2.1331417602785542E-4</v>
      </c>
      <c r="AM274" s="221">
        <f t="shared" si="512"/>
        <v>1493.587609329838</v>
      </c>
      <c r="AN274" s="101">
        <v>0.21331417602785541</v>
      </c>
      <c r="AO274" s="110">
        <v>1493587.6093298381</v>
      </c>
      <c r="AP274" s="216"/>
      <c r="AQ274" s="10"/>
      <c r="AR274" s="10"/>
      <c r="AS274" s="10"/>
      <c r="AT274" s="10"/>
      <c r="AU274" s="67">
        <f t="shared" si="513"/>
        <v>2.0604412700278534</v>
      </c>
      <c r="AV274" s="221">
        <f t="shared" si="514"/>
        <v>165.1300752430013</v>
      </c>
      <c r="AW274" s="221">
        <f t="shared" si="515"/>
        <v>168.60406293873473</v>
      </c>
      <c r="AX274" s="136">
        <v>165130.07524300131</v>
      </c>
      <c r="AY274" s="138">
        <v>168604.06293873471</v>
      </c>
      <c r="AZ274" s="26"/>
      <c r="BA274" s="62"/>
      <c r="BB274" s="64"/>
      <c r="BC274" s="64"/>
      <c r="BD274" s="64"/>
      <c r="BE274" s="67">
        <f t="shared" si="516"/>
        <v>99.999584281316032</v>
      </c>
      <c r="BF274" s="221">
        <f t="shared" si="517"/>
        <v>8.1890186059054904E-4</v>
      </c>
      <c r="BG274" s="221">
        <f t="shared" si="518"/>
        <v>196.98461776196021</v>
      </c>
      <c r="BH274" s="127">
        <v>0.81890186059054904</v>
      </c>
      <c r="BI274" s="130">
        <v>196984.61776196019</v>
      </c>
      <c r="BJ274" s="115"/>
      <c r="BK274" s="18">
        <f t="shared" si="472"/>
        <v>1.9599462223376809</v>
      </c>
    </row>
    <row r="275" spans="1:63" x14ac:dyDescent="0.25">
      <c r="A275" s="261"/>
      <c r="B275" s="259"/>
      <c r="C275" s="258"/>
      <c r="D275" s="95" t="s">
        <v>23</v>
      </c>
      <c r="E275" s="106">
        <f t="shared" ref="E275" si="519">IFERROR(AVERAGE(E270:E274),"")</f>
        <v>1.8610489715551168</v>
      </c>
      <c r="F275" s="113">
        <f t="shared" si="502"/>
        <v>165.36271625677955</v>
      </c>
      <c r="G275" s="113">
        <f t="shared" si="503"/>
        <v>168.45392583722091</v>
      </c>
      <c r="H275" s="113">
        <f t="shared" ref="H275:BD275" si="520">IFERROR(AVERAGE(H270:H274),"")</f>
        <v>165362.71625677956</v>
      </c>
      <c r="I275" s="113">
        <f t="shared" si="520"/>
        <v>168453.92583722092</v>
      </c>
      <c r="J275" s="113">
        <f t="shared" si="520"/>
        <v>62492.604468488695</v>
      </c>
      <c r="K275" s="232" t="str">
        <f t="shared" si="520"/>
        <v/>
      </c>
      <c r="L275" s="162"/>
      <c r="M275" s="162"/>
      <c r="N275" s="213" t="str">
        <f t="shared" si="520"/>
        <v/>
      </c>
      <c r="O275" s="213" t="str">
        <f t="shared" si="520"/>
        <v/>
      </c>
      <c r="P275" s="213" t="str">
        <f t="shared" si="520"/>
        <v/>
      </c>
      <c r="Q275" s="106">
        <f t="shared" ref="Q275" si="521">IFERROR(AVERAGE(Q270:Q274),"")</f>
        <v>1.8141833316914848</v>
      </c>
      <c r="R275" s="113">
        <f t="shared" si="505"/>
        <v>165.31847639387047</v>
      </c>
      <c r="S275" s="113">
        <f t="shared" si="506"/>
        <v>168.33032229168816</v>
      </c>
      <c r="T275" s="113">
        <f t="shared" si="520"/>
        <v>165318.47639387046</v>
      </c>
      <c r="U275" s="113">
        <f t="shared" si="520"/>
        <v>168330.32229168815</v>
      </c>
      <c r="V275" s="113" t="str">
        <f t="shared" si="520"/>
        <v/>
      </c>
      <c r="W275" s="82" t="str">
        <f t="shared" si="520"/>
        <v/>
      </c>
      <c r="X275" s="82" t="str">
        <f t="shared" si="520"/>
        <v/>
      </c>
      <c r="Y275" s="82" t="str">
        <f t="shared" si="520"/>
        <v/>
      </c>
      <c r="Z275" s="82" t="str">
        <f t="shared" si="520"/>
        <v/>
      </c>
      <c r="AA275" s="106">
        <f t="shared" ref="AA275" si="522">IFERROR(AVERAGE(AA270:AA274),"")</f>
        <v>87.081894419001159</v>
      </c>
      <c r="AB275" s="113">
        <f t="shared" si="508"/>
        <v>66.194794989633664</v>
      </c>
      <c r="AC275" s="113">
        <f t="shared" si="509"/>
        <v>552.48660320488921</v>
      </c>
      <c r="AD275" s="113">
        <f t="shared" si="520"/>
        <v>66194.794989633665</v>
      </c>
      <c r="AE275" s="113">
        <f t="shared" si="520"/>
        <v>552486.60320488922</v>
      </c>
      <c r="AF275" s="113" t="str">
        <f t="shared" si="520"/>
        <v/>
      </c>
      <c r="AG275" s="82" t="str">
        <f t="shared" si="520"/>
        <v/>
      </c>
      <c r="AH275" s="82" t="str">
        <f t="shared" si="520"/>
        <v/>
      </c>
      <c r="AI275" s="82" t="str">
        <f t="shared" si="520"/>
        <v/>
      </c>
      <c r="AJ275" s="82" t="str">
        <f t="shared" si="520"/>
        <v/>
      </c>
      <c r="AK275" s="106">
        <f t="shared" ref="AK275" si="523">IFERROR(AVERAGE(AK270:AK274),"")</f>
        <v>99.999970606160176</v>
      </c>
      <c r="AL275" s="113">
        <f t="shared" si="511"/>
        <v>2.5567278344434935E-4</v>
      </c>
      <c r="AM275" s="113">
        <f t="shared" si="512"/>
        <v>1184.2794074184014</v>
      </c>
      <c r="AN275" s="113">
        <f t="shared" si="520"/>
        <v>0.25567278344434935</v>
      </c>
      <c r="AO275" s="113">
        <f t="shared" si="520"/>
        <v>1184279.4074184014</v>
      </c>
      <c r="AP275" s="113" t="str">
        <f t="shared" si="520"/>
        <v/>
      </c>
      <c r="AQ275" s="82" t="str">
        <f t="shared" si="520"/>
        <v/>
      </c>
      <c r="AR275" s="82" t="str">
        <f t="shared" si="520"/>
        <v/>
      </c>
      <c r="AS275" s="82" t="str">
        <f t="shared" si="520"/>
        <v/>
      </c>
      <c r="AT275" s="82" t="str">
        <f t="shared" si="520"/>
        <v/>
      </c>
      <c r="AU275" s="106">
        <f t="shared" si="520"/>
        <v>1.8828485682930762</v>
      </c>
      <c r="AV275" s="113">
        <f t="shared" si="514"/>
        <v>165.37504602973769</v>
      </c>
      <c r="AW275" s="113">
        <f t="shared" si="515"/>
        <v>168.50297121781423</v>
      </c>
      <c r="AX275" s="113">
        <f t="shared" si="520"/>
        <v>165375.04602973768</v>
      </c>
      <c r="AY275" s="113">
        <f t="shared" si="520"/>
        <v>168502.97121781422</v>
      </c>
      <c r="AZ275" s="113" t="str">
        <f t="shared" si="520"/>
        <v/>
      </c>
      <c r="BA275" s="82" t="str">
        <f t="shared" si="520"/>
        <v/>
      </c>
      <c r="BB275" s="82" t="str">
        <f t="shared" si="520"/>
        <v/>
      </c>
      <c r="BC275" s="82" t="str">
        <f t="shared" si="520"/>
        <v/>
      </c>
      <c r="BD275" s="82" t="str">
        <f t="shared" si="520"/>
        <v/>
      </c>
      <c r="BE275" s="106">
        <f t="shared" ref="BE275:BJ275" si="524">IFERROR(AVERAGE(BE270:BE274),"")</f>
        <v>71.289075865976443</v>
      </c>
      <c r="BF275" s="113">
        <f t="shared" si="517"/>
        <v>75.133429932168667</v>
      </c>
      <c r="BG275" s="113">
        <f t="shared" si="518"/>
        <v>437.39125538270332</v>
      </c>
      <c r="BH275" s="113">
        <f t="shared" si="524"/>
        <v>75133.42993216867</v>
      </c>
      <c r="BI275" s="113">
        <f t="shared" si="524"/>
        <v>437391.25538270333</v>
      </c>
      <c r="BJ275" s="113" t="str">
        <f t="shared" si="524"/>
        <v/>
      </c>
      <c r="BK275" s="18">
        <f t="shared" si="472"/>
        <v>1.8141833316914848</v>
      </c>
    </row>
    <row r="276" spans="1:63" hidden="1" x14ac:dyDescent="0.25">
      <c r="A276" s="261"/>
      <c r="B276" s="259"/>
      <c r="C276" s="256">
        <v>10</v>
      </c>
      <c r="D276" s="93">
        <v>1</v>
      </c>
      <c r="E276" s="105">
        <v>1.0164710824992615</v>
      </c>
      <c r="F276" s="221">
        <f>IFERROR(H276/$B$1,"")</f>
        <v>6420.0250776602306</v>
      </c>
      <c r="G276" s="221">
        <f>IFERROR(I276/$B$1,"")</f>
        <v>6485.952913449968</v>
      </c>
      <c r="H276" s="127">
        <v>6420025.0776602309</v>
      </c>
      <c r="I276" s="127">
        <v>6485952.9134499682</v>
      </c>
      <c r="J276" s="127">
        <v>62147.034914493561</v>
      </c>
      <c r="K276" s="153"/>
      <c r="L276" s="210"/>
      <c r="M276" s="210"/>
      <c r="N276" s="26"/>
      <c r="O276" s="26"/>
      <c r="P276" s="26"/>
      <c r="Q276" s="67">
        <f>IFERROR(100*((S276-R276)/S276),"")</f>
        <v>1.0358803735542033</v>
      </c>
      <c r="R276" s="221">
        <f>IFERROR(T276/$B$1,"")</f>
        <v>6436.7752972599565</v>
      </c>
      <c r="S276" s="221">
        <f>IFERROR(U276/$B$1,"")</f>
        <v>6504.1505159208045</v>
      </c>
      <c r="T276" s="127">
        <v>6436775.2972599566</v>
      </c>
      <c r="U276" s="130">
        <v>6504150.5159208048</v>
      </c>
      <c r="V276" s="116"/>
      <c r="W276" s="8"/>
      <c r="X276" s="8"/>
      <c r="Y276" s="8"/>
      <c r="Z276" s="8"/>
      <c r="AA276" s="67">
        <f>IFERROR(100*((AC276-AB276)/AC276),"")</f>
        <v>83.967157723582261</v>
      </c>
      <c r="AB276" s="221">
        <f>IFERROR(AD276/$B$1,"")</f>
        <v>1952.070963152752</v>
      </c>
      <c r="AC276" s="221">
        <f>IFERROR(AE276/$B$1,"")</f>
        <v>12175.451672870251</v>
      </c>
      <c r="AD276" s="128">
        <v>1952070.963152752</v>
      </c>
      <c r="AE276" s="131">
        <v>12175451.67287025</v>
      </c>
      <c r="AF276" s="119"/>
      <c r="AG276" s="12"/>
      <c r="AH276" s="12"/>
      <c r="AI276" s="12"/>
      <c r="AJ276" s="12"/>
      <c r="AK276" s="67">
        <f>IFERROR(100*((AM276-AL276)/AM276),"")</f>
        <v>41.377693416762874</v>
      </c>
      <c r="AL276" s="221">
        <f>IFERROR(AN276/$B$1,"")</f>
        <v>8909.5141086201183</v>
      </c>
      <c r="AM276" s="221">
        <f>IFERROR(AO276/$B$1,"")</f>
        <v>15198.163681890619</v>
      </c>
      <c r="AN276" s="127">
        <v>8909514.1086201183</v>
      </c>
      <c r="AO276" s="130">
        <v>15198163.68189062</v>
      </c>
      <c r="AP276" s="216"/>
      <c r="AQ276" s="10"/>
      <c r="AR276" s="10"/>
      <c r="AS276" s="10"/>
      <c r="AT276" s="10"/>
      <c r="AU276" s="67">
        <f>IFERROR(100*((AW276-AV276)/AW276),"")</f>
        <v>1.0595361887524384</v>
      </c>
      <c r="AV276" s="221">
        <f>IFERROR(AX276/$B$1,"")</f>
        <v>6361.0958606020067</v>
      </c>
      <c r="AW276" s="221">
        <f>IFERROR(AY276/$B$1,"")</f>
        <v>6429.2157278919858</v>
      </c>
      <c r="AX276" s="136">
        <v>6361095.8606020063</v>
      </c>
      <c r="AY276" s="138">
        <v>6429215.7278919863</v>
      </c>
      <c r="AZ276" s="26"/>
      <c r="BA276" s="62"/>
      <c r="BB276" s="64"/>
      <c r="BC276" s="64"/>
      <c r="BD276" s="64"/>
      <c r="BE276" s="67">
        <f>IFERROR(100*((BG276-BF276)/BG276),"")</f>
        <v>99.999996696241794</v>
      </c>
      <c r="BF276" s="221">
        <f>IFERROR(BH276/$B$1,"")</f>
        <v>7.768089336299722E-4</v>
      </c>
      <c r="BG276" s="221">
        <f>IFERROR(BI276/$B$1,"")</f>
        <v>23512.88704093713</v>
      </c>
      <c r="BH276" s="128">
        <v>0.77680893362997216</v>
      </c>
      <c r="BI276" s="131">
        <v>23512887.040937129</v>
      </c>
      <c r="BJ276" s="115"/>
      <c r="BK276" s="18">
        <f t="shared" si="472"/>
        <v>1.0164710824992615</v>
      </c>
    </row>
    <row r="277" spans="1:63" hidden="1" x14ac:dyDescent="0.25">
      <c r="A277" s="261"/>
      <c r="B277" s="259"/>
      <c r="C277" s="257"/>
      <c r="D277" s="93">
        <v>2</v>
      </c>
      <c r="E277" s="105">
        <v>1.158953847436484</v>
      </c>
      <c r="F277" s="221">
        <f t="shared" ref="F277:F281" si="525">IFERROR(H277/$B$1,"")</f>
        <v>6571.0319576358825</v>
      </c>
      <c r="G277" s="221">
        <f t="shared" ref="G277:G281" si="526">IFERROR(I277/$B$1,"")</f>
        <v>6648.0801381779565</v>
      </c>
      <c r="H277" s="128">
        <v>6571031.9576358823</v>
      </c>
      <c r="I277" s="128">
        <v>6648080.1381779565</v>
      </c>
      <c r="J277" s="128">
        <v>65174.74476313591</v>
      </c>
      <c r="K277" s="153"/>
      <c r="L277" s="210"/>
      <c r="M277" s="210"/>
      <c r="N277" s="26"/>
      <c r="O277" s="26"/>
      <c r="P277" s="26"/>
      <c r="Q277" s="66">
        <f t="shared" ref="Q277:Q280" si="527">IFERROR(100*((S277-R277)/S277),"")</f>
        <v>1.1553694286937306</v>
      </c>
      <c r="R277" s="221">
        <f t="shared" ref="R277:R281" si="528">IFERROR(T277/$B$1,"")</f>
        <v>6421.82</v>
      </c>
      <c r="S277" s="221">
        <f t="shared" ref="S277:S281" si="529">IFERROR(U277/$B$1,"")</f>
        <v>6496.8829999999998</v>
      </c>
      <c r="T277" s="115">
        <v>6421820</v>
      </c>
      <c r="U277" s="115">
        <v>6496883</v>
      </c>
      <c r="V277" s="115"/>
      <c r="W277" s="8"/>
      <c r="X277" s="8"/>
      <c r="Y277" s="8"/>
      <c r="Z277" s="8"/>
      <c r="AA277" s="66" t="str">
        <f t="shared" ref="AA277:AA280" si="530">IFERROR(100*((AC277-AB277)/AC277),"")</f>
        <v/>
      </c>
      <c r="AB277" s="221">
        <f t="shared" ref="AB277:AB281" si="531">IFERROR(AD277/$B$1,"")</f>
        <v>0</v>
      </c>
      <c r="AC277" s="221">
        <f t="shared" ref="AC277:AC281" si="532">IFERROR(AE277/$B$1,"")</f>
        <v>0</v>
      </c>
      <c r="AD277" s="119"/>
      <c r="AE277" s="119"/>
      <c r="AF277" s="119"/>
      <c r="AG277" s="12"/>
      <c r="AH277" s="12"/>
      <c r="AI277" s="12"/>
      <c r="AJ277" s="12"/>
      <c r="AK277" s="66">
        <f t="shared" ref="AK277:AK280" si="533">IFERROR(100*((AM277-AL277)/AM277),"")</f>
        <v>99.999997810010441</v>
      </c>
      <c r="AL277" s="221">
        <f t="shared" ref="AL277:AL281" si="534">IFERROR(AN277/$B$1,"")</f>
        <v>3.536530416806895E-4</v>
      </c>
      <c r="AM277" s="221">
        <f t="shared" ref="AM277:AM281" si="535">IFERROR(AO277/$B$1,"")</f>
        <v>16148.617745937361</v>
      </c>
      <c r="AN277" s="128">
        <v>0.35365304168068951</v>
      </c>
      <c r="AO277" s="131">
        <v>16148617.74593736</v>
      </c>
      <c r="AP277" s="216"/>
      <c r="AQ277" s="10"/>
      <c r="AR277" s="10"/>
      <c r="AS277" s="10"/>
      <c r="AT277" s="10"/>
      <c r="AU277" s="66">
        <f t="shared" ref="AU277:AU280" si="536">IFERROR(100*((AW277-AV277)/AW277),"")</f>
        <v>1.1568673676341388</v>
      </c>
      <c r="AV277" s="221">
        <f t="shared" ref="AV277:AV281" si="537">IFERROR(AX277/$B$1,"")</f>
        <v>6472.8256768905221</v>
      </c>
      <c r="AW277" s="221">
        <f t="shared" ref="AW277:AW281" si="538">IFERROR(AY277/$B$1,"")</f>
        <v>6548.5841094953485</v>
      </c>
      <c r="AX277" s="134">
        <v>6472825.6768905222</v>
      </c>
      <c r="AY277" s="137">
        <v>6548584.1094953483</v>
      </c>
      <c r="AZ277" s="26"/>
      <c r="BA277" s="61"/>
      <c r="BB277" s="63"/>
      <c r="BC277" s="63"/>
      <c r="BD277" s="63"/>
      <c r="BE277" s="66">
        <f t="shared" ref="BE277:BE280" si="539">IFERROR(100*((BG277-BF277)/BG277),"")</f>
        <v>99.99999749547213</v>
      </c>
      <c r="BF277" s="221">
        <f t="shared" ref="BF277:BF281" si="540">IFERROR(BH277/$B$1,"")</f>
        <v>1.334971202919468E-3</v>
      </c>
      <c r="BG277" s="221">
        <f t="shared" ref="BG277:BG281" si="541">IFERROR(BI277/$B$1,"")</f>
        <v>53302.309685916676</v>
      </c>
      <c r="BH277" s="127">
        <v>1.334971202919468</v>
      </c>
      <c r="BI277" s="130">
        <v>53302309.685916677</v>
      </c>
      <c r="BJ277" s="116"/>
      <c r="BK277" s="18">
        <f t="shared" si="472"/>
        <v>1.1553694286937306</v>
      </c>
    </row>
    <row r="278" spans="1:63" hidden="1" x14ac:dyDescent="0.25">
      <c r="A278" s="261"/>
      <c r="B278" s="259"/>
      <c r="C278" s="257"/>
      <c r="D278" s="93">
        <v>3</v>
      </c>
      <c r="E278" s="105">
        <v>1.0960897481306442</v>
      </c>
      <c r="F278" s="221">
        <f t="shared" si="525"/>
        <v>6550.854744306167</v>
      </c>
      <c r="G278" s="221">
        <f t="shared" si="526"/>
        <v>6623.4537417415713</v>
      </c>
      <c r="H278" s="127">
        <v>6550854.7443061667</v>
      </c>
      <c r="I278" s="127">
        <v>6623453.7417415716</v>
      </c>
      <c r="J278" s="127">
        <v>67324.670307159424</v>
      </c>
      <c r="K278" s="153"/>
      <c r="L278" s="210"/>
      <c r="M278" s="210"/>
      <c r="N278" s="26"/>
      <c r="O278" s="26"/>
      <c r="P278" s="26"/>
      <c r="Q278" s="67">
        <f t="shared" si="527"/>
        <v>1.0927353067025265</v>
      </c>
      <c r="R278" s="221">
        <f t="shared" si="528"/>
        <v>6539.7485717256377</v>
      </c>
      <c r="S278" s="221">
        <f t="shared" si="529"/>
        <v>6612.0002327481297</v>
      </c>
      <c r="T278" s="128">
        <v>6539748.5717256377</v>
      </c>
      <c r="U278" s="128">
        <v>6612000.2327481294</v>
      </c>
      <c r="V278" s="116"/>
      <c r="W278" s="8"/>
      <c r="X278" s="8"/>
      <c r="Y278" s="8"/>
      <c r="Z278" s="8"/>
      <c r="AA278" s="67">
        <f t="shared" si="530"/>
        <v>97.319023900071628</v>
      </c>
      <c r="AB278" s="221">
        <f t="shared" si="531"/>
        <v>3133.099608136873</v>
      </c>
      <c r="AC278" s="221">
        <f t="shared" si="532"/>
        <v>116864.13796156479</v>
      </c>
      <c r="AD278" s="127">
        <v>3133099.6081368732</v>
      </c>
      <c r="AE278" s="130">
        <v>116864137.96156479</v>
      </c>
      <c r="AF278" s="119"/>
      <c r="AG278" s="12"/>
      <c r="AH278" s="12"/>
      <c r="AI278" s="12"/>
      <c r="AJ278" s="12"/>
      <c r="AK278" s="67">
        <f t="shared" si="533"/>
        <v>99.278043430098847</v>
      </c>
      <c r="AL278" s="221">
        <f t="shared" si="534"/>
        <v>149.45656111405989</v>
      </c>
      <c r="AM278" s="221">
        <f t="shared" si="535"/>
        <v>20701.599977755468</v>
      </c>
      <c r="AN278" s="127">
        <v>149456.56111405991</v>
      </c>
      <c r="AO278" s="130">
        <v>20701599.977755468</v>
      </c>
      <c r="AP278" s="216"/>
      <c r="AQ278" s="10"/>
      <c r="AR278" s="10"/>
      <c r="AS278" s="10"/>
      <c r="AT278" s="10"/>
      <c r="AU278" s="67">
        <f t="shared" si="536"/>
        <v>1.0787381322082532</v>
      </c>
      <c r="AV278" s="221">
        <f t="shared" si="537"/>
        <v>6530.9173018266192</v>
      </c>
      <c r="AW278" s="221">
        <f t="shared" si="538"/>
        <v>6602.1370719625365</v>
      </c>
      <c r="AX278" s="136">
        <v>6530917.3018266195</v>
      </c>
      <c r="AY278" s="136">
        <v>6602137.0719625363</v>
      </c>
      <c r="AZ278" s="26"/>
      <c r="BA278" s="62"/>
      <c r="BB278" s="64"/>
      <c r="BC278" s="64"/>
      <c r="BD278" s="64"/>
      <c r="BE278" s="67">
        <f t="shared" si="539"/>
        <v>99.999999422224207</v>
      </c>
      <c r="BF278" s="221">
        <f t="shared" si="540"/>
        <v>7.2699692954795471E-4</v>
      </c>
      <c r="BG278" s="221">
        <f t="shared" si="541"/>
        <v>125826.82556182779</v>
      </c>
      <c r="BH278" s="128">
        <v>0.7269969295479547</v>
      </c>
      <c r="BI278" s="128">
        <v>125826825.56182779</v>
      </c>
      <c r="BJ278" s="115"/>
      <c r="BK278" s="18">
        <f t="shared" si="472"/>
        <v>1.0787381322082532</v>
      </c>
    </row>
    <row r="279" spans="1:63" hidden="1" x14ac:dyDescent="0.25">
      <c r="A279" s="261"/>
      <c r="B279" s="259"/>
      <c r="C279" s="257"/>
      <c r="D279" s="93">
        <v>4</v>
      </c>
      <c r="E279" s="105">
        <v>1.0266437652937248</v>
      </c>
      <c r="F279" s="221">
        <f t="shared" si="525"/>
        <v>6506.7145088760672</v>
      </c>
      <c r="G279" s="221">
        <f t="shared" si="526"/>
        <v>6574.2082075563731</v>
      </c>
      <c r="H279" s="128">
        <v>6506714.5088760676</v>
      </c>
      <c r="I279" s="128">
        <v>6574208.2075563734</v>
      </c>
      <c r="J279" s="128">
        <v>65088.270202875137</v>
      </c>
      <c r="K279" s="153"/>
      <c r="L279" s="210"/>
      <c r="M279" s="210"/>
      <c r="N279" s="26"/>
      <c r="O279" s="26"/>
      <c r="P279" s="26"/>
      <c r="Q279" s="66">
        <f t="shared" si="527"/>
        <v>1.0543674214221648</v>
      </c>
      <c r="R279" s="221">
        <f t="shared" si="528"/>
        <v>6491.2462984864305</v>
      </c>
      <c r="S279" s="221">
        <f t="shared" si="529"/>
        <v>6560.4172001542329</v>
      </c>
      <c r="T279" s="101">
        <v>6491246.2984864302</v>
      </c>
      <c r="U279" s="101">
        <v>6560417.2001542328</v>
      </c>
      <c r="V279" s="115"/>
      <c r="W279" s="8"/>
      <c r="X279" s="8"/>
      <c r="Y279" s="8"/>
      <c r="Z279" s="8"/>
      <c r="AA279" s="66">
        <f t="shared" si="530"/>
        <v>39.685224254760662</v>
      </c>
      <c r="AB279" s="221">
        <f t="shared" si="531"/>
        <v>6501.737724622677</v>
      </c>
      <c r="AC279" s="221">
        <f t="shared" si="532"/>
        <v>10779.67652915606</v>
      </c>
      <c r="AD279" s="128">
        <v>6501737.7246226771</v>
      </c>
      <c r="AE279" s="131">
        <v>10779676.529156061</v>
      </c>
      <c r="AF279" s="119"/>
      <c r="AG279" s="12"/>
      <c r="AH279" s="12"/>
      <c r="AI279" s="12"/>
      <c r="AJ279" s="12"/>
      <c r="AK279" s="66">
        <f t="shared" si="533"/>
        <v>99.999997607676022</v>
      </c>
      <c r="AL279" s="221">
        <f t="shared" si="534"/>
        <v>4.011869612638548E-4</v>
      </c>
      <c r="AM279" s="221">
        <f t="shared" si="535"/>
        <v>16769.75872773513</v>
      </c>
      <c r="AN279" s="128">
        <v>0.40118696126385478</v>
      </c>
      <c r="AO279" s="131">
        <v>16769758.72773513</v>
      </c>
      <c r="AP279" s="216"/>
      <c r="AQ279" s="10"/>
      <c r="AR279" s="10"/>
      <c r="AS279" s="10"/>
      <c r="AT279" s="10"/>
      <c r="AU279" s="66">
        <f t="shared" si="536"/>
        <v>1.0514738858328665</v>
      </c>
      <c r="AV279" s="221">
        <f t="shared" si="537"/>
        <v>6517.7037868430752</v>
      </c>
      <c r="AW279" s="221">
        <f t="shared" si="538"/>
        <v>6586.9639930997328</v>
      </c>
      <c r="AX279" s="134">
        <v>6517703.7868430754</v>
      </c>
      <c r="AY279" s="134">
        <v>6586963.9930997323</v>
      </c>
      <c r="AZ279" s="26"/>
      <c r="BA279" s="61"/>
      <c r="BB279" s="63"/>
      <c r="BC279" s="63"/>
      <c r="BD279" s="63"/>
      <c r="BE279" s="66" t="str">
        <f t="shared" si="539"/>
        <v/>
      </c>
      <c r="BF279" s="221">
        <f t="shared" si="540"/>
        <v>0</v>
      </c>
      <c r="BG279" s="221">
        <f t="shared" si="541"/>
        <v>0</v>
      </c>
      <c r="BH279" s="116"/>
      <c r="BI279" s="116"/>
      <c r="BJ279" s="116"/>
      <c r="BK279" s="18">
        <f t="shared" si="472"/>
        <v>1.0266437652937248</v>
      </c>
    </row>
    <row r="280" spans="1:63" hidden="1" x14ac:dyDescent="0.25">
      <c r="A280" s="261"/>
      <c r="B280" s="259"/>
      <c r="C280" s="257"/>
      <c r="D280" s="93">
        <v>5</v>
      </c>
      <c r="E280" s="105">
        <v>1.2055496832637209</v>
      </c>
      <c r="F280" s="221">
        <f t="shared" si="525"/>
        <v>6363.7539134319159</v>
      </c>
      <c r="G280" s="221">
        <f t="shared" si="526"/>
        <v>6441.4082906779058</v>
      </c>
      <c r="H280" s="127">
        <v>6363753.9134319155</v>
      </c>
      <c r="I280" s="127">
        <v>6441408.290677906</v>
      </c>
      <c r="J280" s="127">
        <v>65639.246330976486</v>
      </c>
      <c r="K280" s="153"/>
      <c r="L280" s="210"/>
      <c r="M280" s="210"/>
      <c r="N280" s="26"/>
      <c r="O280" s="26"/>
      <c r="P280" s="26"/>
      <c r="Q280" s="67">
        <f t="shared" si="527"/>
        <v>1.1620500192853018</v>
      </c>
      <c r="R280" s="221">
        <f t="shared" si="528"/>
        <v>6453.0117183362127</v>
      </c>
      <c r="S280" s="221">
        <f t="shared" si="529"/>
        <v>6528.8805763326</v>
      </c>
      <c r="T280" s="128">
        <v>6453011.7183362124</v>
      </c>
      <c r="U280" s="131">
        <v>6528880.5763325999</v>
      </c>
      <c r="V280" s="116"/>
      <c r="W280" s="8"/>
      <c r="X280" s="8"/>
      <c r="Y280" s="8"/>
      <c r="Z280" s="8"/>
      <c r="AA280" s="67" t="str">
        <f t="shared" si="530"/>
        <v/>
      </c>
      <c r="AB280" s="221">
        <f t="shared" si="531"/>
        <v>0</v>
      </c>
      <c r="AC280" s="221">
        <f t="shared" si="532"/>
        <v>0</v>
      </c>
      <c r="AD280" s="119"/>
      <c r="AE280" s="119"/>
      <c r="AF280" s="119"/>
      <c r="AG280" s="12"/>
      <c r="AH280" s="12"/>
      <c r="AI280" s="12"/>
      <c r="AJ280" s="12"/>
      <c r="AK280" s="67">
        <f t="shared" si="533"/>
        <v>99.999999514303596</v>
      </c>
      <c r="AL280" s="221">
        <f t="shared" si="534"/>
        <v>3.3209787627265508E-4</v>
      </c>
      <c r="AM280" s="221">
        <f t="shared" si="535"/>
        <v>68375.608621087638</v>
      </c>
      <c r="AN280" s="127">
        <v>0.33209787627265508</v>
      </c>
      <c r="AO280" s="130">
        <v>68375608.621087641</v>
      </c>
      <c r="AP280" s="216"/>
      <c r="AQ280" s="10"/>
      <c r="AR280" s="10"/>
      <c r="AS280" s="10"/>
      <c r="AT280" s="10"/>
      <c r="AU280" s="67">
        <f t="shared" si="536"/>
        <v>1.2516652823876033</v>
      </c>
      <c r="AV280" s="221">
        <f t="shared" si="537"/>
        <v>6487.97</v>
      </c>
      <c r="AW280" s="221">
        <f t="shared" si="538"/>
        <v>6570.2070000000003</v>
      </c>
      <c r="AX280" s="26">
        <v>6487970</v>
      </c>
      <c r="AY280" s="26">
        <v>6570207</v>
      </c>
      <c r="AZ280" s="26"/>
      <c r="BA280" s="62"/>
      <c r="BB280" s="64"/>
      <c r="BC280" s="64"/>
      <c r="BD280" s="64"/>
      <c r="BE280" s="67">
        <f t="shared" si="539"/>
        <v>99.999999368059477</v>
      </c>
      <c r="BF280" s="221">
        <f t="shared" si="540"/>
        <v>3.2956459610202046E-4</v>
      </c>
      <c r="BG280" s="221">
        <f t="shared" si="541"/>
        <v>52151.204711559047</v>
      </c>
      <c r="BH280" s="127">
        <v>0.32956459610202049</v>
      </c>
      <c r="BI280" s="130">
        <v>52151204.71155905</v>
      </c>
      <c r="BJ280" s="115"/>
      <c r="BK280" s="18">
        <f t="shared" si="472"/>
        <v>1.1620500192853018</v>
      </c>
    </row>
    <row r="281" spans="1:63" x14ac:dyDescent="0.25">
      <c r="A281" s="261"/>
      <c r="B281" s="259"/>
      <c r="C281" s="258"/>
      <c r="D281" s="95" t="s">
        <v>23</v>
      </c>
      <c r="E281" s="106">
        <f t="shared" ref="E281" si="542">IFERROR(AVERAGE(E276:E280),"")</f>
        <v>1.100741625324767</v>
      </c>
      <c r="F281" s="113">
        <f t="shared" si="525"/>
        <v>6482.4760403820519</v>
      </c>
      <c r="G281" s="113">
        <f t="shared" si="526"/>
        <v>6554.620658320755</v>
      </c>
      <c r="H281" s="113">
        <f t="shared" ref="H281:BD281" si="543">IFERROR(AVERAGE(H276:H280),"")</f>
        <v>6482476.0403820518</v>
      </c>
      <c r="I281" s="113">
        <f t="shared" si="543"/>
        <v>6554620.6583207548</v>
      </c>
      <c r="J281" s="113">
        <f t="shared" si="543"/>
        <v>65074.793303728104</v>
      </c>
      <c r="K281" s="232" t="str">
        <f t="shared" si="543"/>
        <v/>
      </c>
      <c r="L281" s="162"/>
      <c r="M281" s="162"/>
      <c r="N281" s="213" t="str">
        <f t="shared" si="543"/>
        <v/>
      </c>
      <c r="O281" s="213" t="str">
        <f t="shared" si="543"/>
        <v/>
      </c>
      <c r="P281" s="213" t="str">
        <f t="shared" si="543"/>
        <v/>
      </c>
      <c r="Q281" s="106">
        <f t="shared" ref="Q281" si="544">IFERROR(AVERAGE(Q276:Q280),"")</f>
        <v>1.1000805099315856</v>
      </c>
      <c r="R281" s="113">
        <f t="shared" si="528"/>
        <v>6468.520377161647</v>
      </c>
      <c r="S281" s="113">
        <f t="shared" si="529"/>
        <v>6540.4663050311538</v>
      </c>
      <c r="T281" s="113">
        <f t="shared" si="543"/>
        <v>6468520.3771616472</v>
      </c>
      <c r="U281" s="113">
        <f t="shared" si="543"/>
        <v>6540466.3050311534</v>
      </c>
      <c r="V281" s="113" t="str">
        <f t="shared" si="543"/>
        <v/>
      </c>
      <c r="W281" s="82" t="str">
        <f t="shared" si="543"/>
        <v/>
      </c>
      <c r="X281" s="82" t="str">
        <f t="shared" si="543"/>
        <v/>
      </c>
      <c r="Y281" s="82" t="str">
        <f t="shared" si="543"/>
        <v/>
      </c>
      <c r="Z281" s="82" t="str">
        <f t="shared" si="543"/>
        <v/>
      </c>
      <c r="AA281" s="106">
        <f t="shared" ref="AA281" si="545">IFERROR(AVERAGE(AA276:AA280),"")</f>
        <v>73.657135292804853</v>
      </c>
      <c r="AB281" s="113">
        <f t="shared" si="531"/>
        <v>3862.3027653041013</v>
      </c>
      <c r="AC281" s="113">
        <f t="shared" si="532"/>
        <v>46606.422054530376</v>
      </c>
      <c r="AD281" s="113">
        <f t="shared" si="543"/>
        <v>3862302.7653041012</v>
      </c>
      <c r="AE281" s="113">
        <f t="shared" si="543"/>
        <v>46606422.054530375</v>
      </c>
      <c r="AF281" s="113" t="str">
        <f t="shared" si="543"/>
        <v/>
      </c>
      <c r="AG281" s="82" t="str">
        <f t="shared" si="543"/>
        <v/>
      </c>
      <c r="AH281" s="82" t="str">
        <f t="shared" si="543"/>
        <v/>
      </c>
      <c r="AI281" s="82" t="str">
        <f t="shared" si="543"/>
        <v/>
      </c>
      <c r="AJ281" s="82" t="str">
        <f t="shared" si="543"/>
        <v/>
      </c>
      <c r="AK281" s="106">
        <f t="shared" ref="AK281" si="546">IFERROR(AVERAGE(AK276:AK280),"")</f>
        <v>88.131146355770355</v>
      </c>
      <c r="AL281" s="113">
        <f t="shared" si="534"/>
        <v>1811.7943513344117</v>
      </c>
      <c r="AM281" s="113">
        <f t="shared" si="535"/>
        <v>27438.749750881245</v>
      </c>
      <c r="AN281" s="113">
        <f t="shared" si="543"/>
        <v>1811794.3513344117</v>
      </c>
      <c r="AO281" s="113">
        <f t="shared" si="543"/>
        <v>27438749.750881243</v>
      </c>
      <c r="AP281" s="113" t="str">
        <f t="shared" si="543"/>
        <v/>
      </c>
      <c r="AQ281" s="82" t="str">
        <f t="shared" si="543"/>
        <v/>
      </c>
      <c r="AR281" s="82" t="str">
        <f t="shared" si="543"/>
        <v/>
      </c>
      <c r="AS281" s="82" t="str">
        <f t="shared" si="543"/>
        <v/>
      </c>
      <c r="AT281" s="82" t="str">
        <f t="shared" si="543"/>
        <v/>
      </c>
      <c r="AU281" s="106">
        <f t="shared" si="543"/>
        <v>1.1196561713630602</v>
      </c>
      <c r="AV281" s="113">
        <f t="shared" si="537"/>
        <v>6474.1025252324443</v>
      </c>
      <c r="AW281" s="113">
        <f t="shared" si="538"/>
        <v>6547.4215804899204</v>
      </c>
      <c r="AX281" s="113">
        <f t="shared" si="543"/>
        <v>6474102.5252324445</v>
      </c>
      <c r="AY281" s="113">
        <f t="shared" si="543"/>
        <v>6547421.5804899205</v>
      </c>
      <c r="AZ281" s="113" t="str">
        <f t="shared" si="543"/>
        <v/>
      </c>
      <c r="BA281" s="82" t="str">
        <f t="shared" si="543"/>
        <v/>
      </c>
      <c r="BB281" s="82" t="str">
        <f t="shared" si="543"/>
        <v/>
      </c>
      <c r="BC281" s="82" t="str">
        <f t="shared" si="543"/>
        <v/>
      </c>
      <c r="BD281" s="82" t="str">
        <f t="shared" si="543"/>
        <v/>
      </c>
      <c r="BE281" s="106">
        <f t="shared" ref="BE281:BJ281" si="547">IFERROR(AVERAGE(BE276:BE280),"")</f>
        <v>99.999998245499413</v>
      </c>
      <c r="BF281" s="113">
        <f t="shared" si="540"/>
        <v>7.9208541554985385E-4</v>
      </c>
      <c r="BG281" s="113">
        <f t="shared" si="541"/>
        <v>63698.306750060161</v>
      </c>
      <c r="BH281" s="113">
        <f t="shared" si="547"/>
        <v>0.7920854155498539</v>
      </c>
      <c r="BI281" s="113">
        <f t="shared" si="547"/>
        <v>63698306.750060163</v>
      </c>
      <c r="BJ281" s="113" t="str">
        <f t="shared" si="547"/>
        <v/>
      </c>
      <c r="BK281" s="18">
        <f t="shared" si="472"/>
        <v>1.1000805099315856</v>
      </c>
    </row>
    <row r="282" spans="1:63" hidden="1" x14ac:dyDescent="0.25">
      <c r="A282" s="261"/>
      <c r="B282" s="259"/>
      <c r="C282" s="256">
        <v>15</v>
      </c>
      <c r="D282" s="93">
        <v>1</v>
      </c>
      <c r="E282" s="105">
        <v>0.57771019512390787</v>
      </c>
      <c r="F282" s="221">
        <f>IFERROR(H282/$B$1,"")</f>
        <v>17843.94310270873</v>
      </c>
      <c r="G282" s="221">
        <f>IFERROR(I282/$B$1,"")</f>
        <v>17947.628381652488</v>
      </c>
      <c r="H282" s="128">
        <v>17843943.102708731</v>
      </c>
      <c r="I282" s="128">
        <v>17947628.381652489</v>
      </c>
      <c r="J282" s="128">
        <v>72254.530962705612</v>
      </c>
      <c r="K282" s="153"/>
      <c r="L282" s="210"/>
      <c r="M282" s="210"/>
      <c r="N282" s="26"/>
      <c r="O282" s="26"/>
      <c r="P282" s="26"/>
      <c r="Q282" s="67">
        <f>IFERROR(100*((S282-R282)/S282),"")</f>
        <v>0.6518363220699821</v>
      </c>
      <c r="R282" s="221">
        <f>IFERROR(T282/$B$1,"")</f>
        <v>18332.248276044091</v>
      </c>
      <c r="S282" s="221">
        <f>IFERROR(U282/$B$1,"")</f>
        <v>18452.52855953548</v>
      </c>
      <c r="T282" s="127">
        <v>18332248.276044089</v>
      </c>
      <c r="U282" s="130">
        <v>18452528.559535481</v>
      </c>
      <c r="V282" s="116"/>
      <c r="W282" s="8"/>
      <c r="X282" s="8"/>
      <c r="Y282" s="8"/>
      <c r="Z282" s="8"/>
      <c r="AA282" s="67">
        <f>IFERROR(100*((AC282-AB282)/AC282),"")</f>
        <v>88.904823715742083</v>
      </c>
      <c r="AB282" s="221">
        <f>IFERROR(AD282/$B$1,"")</f>
        <v>3526.3557173339382</v>
      </c>
      <c r="AC282" s="221">
        <f>IFERROR(AE282/$B$1,"")</f>
        <v>31782.782237874038</v>
      </c>
      <c r="AD282" s="127">
        <v>3526355.717333938</v>
      </c>
      <c r="AE282" s="130">
        <v>31782782.237874039</v>
      </c>
      <c r="AF282" s="119"/>
      <c r="AG282" s="12"/>
      <c r="AH282" s="12"/>
      <c r="AI282" s="12"/>
      <c r="AJ282" s="12"/>
      <c r="AK282" s="67">
        <f>IFERROR(100*((AM282-AL282)/AM282),"")</f>
        <v>99.999999365480377</v>
      </c>
      <c r="AL282" s="221">
        <f>IFERROR(AN282/$B$1,"")</f>
        <v>5.6116004766450039E-4</v>
      </c>
      <c r="AM282" s="221">
        <f>IFERROR(AO282/$B$1,"")</f>
        <v>88438.56539694102</v>
      </c>
      <c r="AN282" s="128">
        <v>0.56116004766450034</v>
      </c>
      <c r="AO282" s="131">
        <v>88438565.396941021</v>
      </c>
      <c r="AP282" s="216"/>
      <c r="AQ282" s="10"/>
      <c r="AR282" s="10"/>
      <c r="AS282" s="10"/>
      <c r="AT282" s="10"/>
      <c r="AU282" s="67">
        <f>IFERROR(100*((AW282-AV282)/AW282),"")</f>
        <v>0.69139669940854864</v>
      </c>
      <c r="AV282" s="221">
        <f>IFERROR(AX282/$B$1,"")</f>
        <v>18163.477999999999</v>
      </c>
      <c r="AW282" s="221">
        <f>IFERROR(AY282/$B$1,"")</f>
        <v>18289.934000000001</v>
      </c>
      <c r="AX282" s="26">
        <v>18163478</v>
      </c>
      <c r="AY282" s="26">
        <v>18289934</v>
      </c>
      <c r="AZ282" s="26"/>
      <c r="BA282" s="62"/>
      <c r="BB282" s="64"/>
      <c r="BC282" s="64"/>
      <c r="BD282" s="64"/>
      <c r="BE282" s="67">
        <f>IFERROR(100*((BG282-BF282)/BG282),"")</f>
        <v>99.999999591071926</v>
      </c>
      <c r="BF282" s="221">
        <f>IFERROR(BH282/$B$1,"")</f>
        <v>7.7397907248937404E-4</v>
      </c>
      <c r="BG282" s="221">
        <f>IFERROR(BI282/$B$1,"")</f>
        <v>189270.21599625051</v>
      </c>
      <c r="BH282" s="128">
        <v>0.77397907248937403</v>
      </c>
      <c r="BI282" s="131">
        <v>189270215.99625051</v>
      </c>
      <c r="BJ282" s="115"/>
      <c r="BK282" s="18">
        <f t="shared" si="472"/>
        <v>0.57771019512390787</v>
      </c>
    </row>
    <row r="283" spans="1:63" hidden="1" x14ac:dyDescent="0.25">
      <c r="A283" s="261"/>
      <c r="B283" s="259"/>
      <c r="C283" s="257"/>
      <c r="D283" s="93">
        <v>2</v>
      </c>
      <c r="E283" s="105">
        <v>0.7591370202226384</v>
      </c>
      <c r="F283" s="221">
        <f t="shared" ref="F283:F287" si="548">IFERROR(H283/$B$1,"")</f>
        <v>20759.735422900769</v>
      </c>
      <c r="G283" s="221">
        <f t="shared" ref="G283:G287" si="549">IFERROR(I283/$B$1,"")</f>
        <v>20918.5357720348</v>
      </c>
      <c r="H283" s="127">
        <v>20759735.42290077</v>
      </c>
      <c r="I283" s="127">
        <v>20918535.772034802</v>
      </c>
      <c r="J283" s="127">
        <v>72516.007259845734</v>
      </c>
      <c r="K283" s="153"/>
      <c r="L283" s="210"/>
      <c r="M283" s="210"/>
      <c r="N283" s="26"/>
      <c r="O283" s="26"/>
      <c r="P283" s="26"/>
      <c r="Q283" s="66">
        <f t="shared" ref="Q283:Q286" si="550">IFERROR(100*((S283-R283)/S283),"")</f>
        <v>0.65206445223651555</v>
      </c>
      <c r="R283" s="221">
        <f t="shared" ref="R283:R287" si="551">IFERROR(T283/$B$1,"")</f>
        <v>18554.744999999999</v>
      </c>
      <c r="S283" s="221">
        <f t="shared" ref="S283:S287" si="552">IFERROR(U283/$B$1,"")</f>
        <v>18676.527999999998</v>
      </c>
      <c r="T283" s="115">
        <v>18554745</v>
      </c>
      <c r="U283" s="115">
        <v>18676528</v>
      </c>
      <c r="V283" s="115"/>
      <c r="W283" s="8"/>
      <c r="X283" s="8"/>
      <c r="Y283" s="8"/>
      <c r="Z283" s="8"/>
      <c r="AA283" s="66" t="str">
        <f t="shared" ref="AA283:AA286" si="553">IFERROR(100*((AC283-AB283)/AC283),"")</f>
        <v/>
      </c>
      <c r="AB283" s="221">
        <f t="shared" ref="AB283:AB287" si="554">IFERROR(AD283/$B$1,"")</f>
        <v>0</v>
      </c>
      <c r="AC283" s="221">
        <f t="shared" ref="AC283:AC287" si="555">IFERROR(AE283/$B$1,"")</f>
        <v>0</v>
      </c>
      <c r="AD283" s="119"/>
      <c r="AE283" s="119"/>
      <c r="AF283" s="119"/>
      <c r="AG283" s="12"/>
      <c r="AH283" s="12"/>
      <c r="AI283" s="12"/>
      <c r="AJ283" s="12"/>
      <c r="AK283" s="66">
        <f t="shared" ref="AK283:AK286" si="556">IFERROR(100*((AM283-AL283)/AM283),"")</f>
        <v>99.999999629028721</v>
      </c>
      <c r="AL283" s="221">
        <f t="shared" ref="AL283:AL287" si="557">IFERROR(AN283/$B$1,"")</f>
        <v>5.2309984842286545E-4</v>
      </c>
      <c r="AM283" s="221">
        <f t="shared" ref="AM283:AM287" si="558">IFERROR(AO283/$B$1,"")</f>
        <v>141008.18269978728</v>
      </c>
      <c r="AN283" s="127">
        <v>0.5230998484228655</v>
      </c>
      <c r="AO283" s="130">
        <v>141008182.69978729</v>
      </c>
      <c r="AP283" s="216"/>
      <c r="AQ283" s="10"/>
      <c r="AR283" s="10"/>
      <c r="AS283" s="10"/>
      <c r="AT283" s="10"/>
      <c r="AU283" s="66">
        <f t="shared" ref="AU283:AU286" si="559">IFERROR(100*((AW283-AV283)/AW283),"")</f>
        <v>0.89972138892747111</v>
      </c>
      <c r="AV283" s="221">
        <f t="shared" ref="AV283:AV287" si="560">IFERROR(AX283/$B$1,"")</f>
        <v>20075.011999999999</v>
      </c>
      <c r="AW283" s="221">
        <f t="shared" ref="AW283:AW287" si="561">IFERROR(AY283/$B$1,"")</f>
        <v>20257.271000000001</v>
      </c>
      <c r="AX283" s="26">
        <v>20075012</v>
      </c>
      <c r="AY283" s="26">
        <v>20257271</v>
      </c>
      <c r="AZ283" s="26"/>
      <c r="BA283" s="61"/>
      <c r="BB283" s="63"/>
      <c r="BC283" s="63"/>
      <c r="BD283" s="63"/>
      <c r="BE283" s="66" t="str">
        <f t="shared" ref="BE283:BE286" si="562">IFERROR(100*((BG283-BF283)/BG283),"")</f>
        <v/>
      </c>
      <c r="BF283" s="221">
        <f t="shared" ref="BF283:BF287" si="563">IFERROR(BH283/$B$1,"")</f>
        <v>0</v>
      </c>
      <c r="BG283" s="221">
        <f t="shared" ref="BG283:BG287" si="564">IFERROR(BI283/$B$1,"")</f>
        <v>0</v>
      </c>
      <c r="BH283" s="116"/>
      <c r="BI283" s="116"/>
      <c r="BJ283" s="116"/>
      <c r="BK283" s="18">
        <f t="shared" si="472"/>
        <v>0.65206445223651555</v>
      </c>
    </row>
    <row r="284" spans="1:63" hidden="1" x14ac:dyDescent="0.25">
      <c r="A284" s="261"/>
      <c r="B284" s="259"/>
      <c r="C284" s="257"/>
      <c r="D284" s="93">
        <v>3</v>
      </c>
      <c r="E284" s="105">
        <v>0.78755185406479222</v>
      </c>
      <c r="F284" s="221">
        <f t="shared" si="548"/>
        <v>18388.455951139891</v>
      </c>
      <c r="G284" s="221">
        <f t="shared" si="549"/>
        <v>18534.424152190699</v>
      </c>
      <c r="H284" s="128">
        <v>18388455.95113989</v>
      </c>
      <c r="I284" s="128">
        <v>18534424.1521907</v>
      </c>
      <c r="J284" s="128">
        <v>72448.637321710587</v>
      </c>
      <c r="K284" s="153"/>
      <c r="L284" s="210"/>
      <c r="M284" s="210"/>
      <c r="N284" s="26"/>
      <c r="O284" s="26"/>
      <c r="P284" s="26"/>
      <c r="Q284" s="67">
        <f t="shared" si="550"/>
        <v>0.83317057785403204</v>
      </c>
      <c r="R284" s="221">
        <f t="shared" si="551"/>
        <v>18273.906999999999</v>
      </c>
      <c r="S284" s="221">
        <f t="shared" si="552"/>
        <v>18427.438999999998</v>
      </c>
      <c r="T284" s="115">
        <v>18273907</v>
      </c>
      <c r="U284" s="115">
        <v>18427439</v>
      </c>
      <c r="V284" s="115"/>
      <c r="W284" s="8"/>
      <c r="X284" s="8"/>
      <c r="Y284" s="8"/>
      <c r="Z284" s="8"/>
      <c r="AA284" s="67" t="str">
        <f t="shared" si="553"/>
        <v/>
      </c>
      <c r="AB284" s="221">
        <f t="shared" si="554"/>
        <v>0</v>
      </c>
      <c r="AC284" s="221">
        <f t="shared" si="555"/>
        <v>0</v>
      </c>
      <c r="AD284" s="119"/>
      <c r="AE284" s="119"/>
      <c r="AF284" s="119"/>
      <c r="AG284" s="12"/>
      <c r="AH284" s="12"/>
      <c r="AI284" s="12"/>
      <c r="AJ284" s="12"/>
      <c r="AK284" s="67">
        <f t="shared" si="556"/>
        <v>99.99999966998476</v>
      </c>
      <c r="AL284" s="221">
        <f t="shared" si="557"/>
        <v>4.556436424783755E-4</v>
      </c>
      <c r="AM284" s="221">
        <f t="shared" si="558"/>
        <v>138067.45426074829</v>
      </c>
      <c r="AN284" s="128">
        <v>0.45564364247837552</v>
      </c>
      <c r="AO284" s="131">
        <v>138067454.2607483</v>
      </c>
      <c r="AP284" s="216"/>
      <c r="AQ284" s="10"/>
      <c r="AR284" s="10"/>
      <c r="AS284" s="10"/>
      <c r="AT284" s="10"/>
      <c r="AU284" s="67">
        <f t="shared" si="559"/>
        <v>0.62589984134386156</v>
      </c>
      <c r="AV284" s="221">
        <f t="shared" si="560"/>
        <v>23952.80036026684</v>
      </c>
      <c r="AW284" s="221">
        <f t="shared" si="561"/>
        <v>24103.665162275578</v>
      </c>
      <c r="AX284" s="136">
        <v>23952800.360266838</v>
      </c>
      <c r="AY284" s="138">
        <v>24103665.162275579</v>
      </c>
      <c r="AZ284" s="26"/>
      <c r="BA284" s="62"/>
      <c r="BB284" s="64"/>
      <c r="BC284" s="64"/>
      <c r="BD284" s="64"/>
      <c r="BE284" s="67" t="str">
        <f t="shared" si="562"/>
        <v/>
      </c>
      <c r="BF284" s="221">
        <f t="shared" si="563"/>
        <v>0</v>
      </c>
      <c r="BG284" s="221">
        <f t="shared" si="564"/>
        <v>0</v>
      </c>
      <c r="BH284" s="115"/>
      <c r="BI284" s="115"/>
      <c r="BJ284" s="115"/>
      <c r="BK284" s="18">
        <f t="shared" si="472"/>
        <v>0.62589984134386156</v>
      </c>
    </row>
    <row r="285" spans="1:63" hidden="1" x14ac:dyDescent="0.25">
      <c r="A285" s="261"/>
      <c r="B285" s="259"/>
      <c r="C285" s="257"/>
      <c r="D285" s="93">
        <v>4</v>
      </c>
      <c r="E285" s="105">
        <v>0.70235729297912342</v>
      </c>
      <c r="F285" s="221">
        <f t="shared" si="548"/>
        <v>20429.127818289031</v>
      </c>
      <c r="G285" s="221">
        <f t="shared" si="549"/>
        <v>20573.628196356549</v>
      </c>
      <c r="H285" s="127">
        <v>20429127.81828903</v>
      </c>
      <c r="I285" s="127">
        <v>20573628.19635655</v>
      </c>
      <c r="J285" s="127">
        <v>72117.19050359726</v>
      </c>
      <c r="K285" s="153"/>
      <c r="L285" s="210"/>
      <c r="M285" s="210"/>
      <c r="N285" s="26"/>
      <c r="O285" s="26"/>
      <c r="P285" s="26"/>
      <c r="Q285" s="66">
        <f t="shared" si="550"/>
        <v>0.66150005028109937</v>
      </c>
      <c r="R285" s="221">
        <f t="shared" si="551"/>
        <v>17662.429</v>
      </c>
      <c r="S285" s="221">
        <f t="shared" si="552"/>
        <v>17780.044000000002</v>
      </c>
      <c r="T285" s="116">
        <v>17662429</v>
      </c>
      <c r="U285" s="116">
        <v>17780044</v>
      </c>
      <c r="V285" s="116"/>
      <c r="W285" s="8"/>
      <c r="X285" s="8"/>
      <c r="Y285" s="8"/>
      <c r="Z285" s="8"/>
      <c r="AA285" s="66" t="str">
        <f t="shared" si="553"/>
        <v/>
      </c>
      <c r="AB285" s="221">
        <f t="shared" si="554"/>
        <v>0</v>
      </c>
      <c r="AC285" s="221">
        <f t="shared" si="555"/>
        <v>0</v>
      </c>
      <c r="AD285" s="119"/>
      <c r="AE285" s="119"/>
      <c r="AF285" s="119"/>
      <c r="AG285" s="12"/>
      <c r="AH285" s="12"/>
      <c r="AI285" s="12"/>
      <c r="AJ285" s="12"/>
      <c r="AK285" s="66">
        <f t="shared" si="556"/>
        <v>99.999999697315118</v>
      </c>
      <c r="AL285" s="221">
        <f t="shared" si="557"/>
        <v>5.0758629328323502E-4</v>
      </c>
      <c r="AM285" s="221">
        <f t="shared" si="558"/>
        <v>167694.62739122601</v>
      </c>
      <c r="AN285" s="127">
        <v>0.50758629328323501</v>
      </c>
      <c r="AO285" s="127">
        <v>167694627.39122599</v>
      </c>
      <c r="AP285" s="216"/>
      <c r="AQ285" s="10"/>
      <c r="AR285" s="10"/>
      <c r="AS285" s="10"/>
      <c r="AT285" s="10"/>
      <c r="AU285" s="66">
        <f t="shared" si="559"/>
        <v>0.73428105701372681</v>
      </c>
      <c r="AV285" s="221">
        <f t="shared" si="560"/>
        <v>17942.238000000001</v>
      </c>
      <c r="AW285" s="221">
        <f t="shared" si="561"/>
        <v>18074.958999999999</v>
      </c>
      <c r="AX285" s="26">
        <v>17942238</v>
      </c>
      <c r="AY285" s="26">
        <v>18074959</v>
      </c>
      <c r="AZ285" s="26"/>
      <c r="BA285" s="61"/>
      <c r="BB285" s="63"/>
      <c r="BC285" s="63"/>
      <c r="BD285" s="63"/>
      <c r="BE285" s="66" t="str">
        <f t="shared" si="562"/>
        <v/>
      </c>
      <c r="BF285" s="221">
        <f t="shared" si="563"/>
        <v>0</v>
      </c>
      <c r="BG285" s="221">
        <f t="shared" si="564"/>
        <v>0</v>
      </c>
      <c r="BH285" s="116"/>
      <c r="BI285" s="116"/>
      <c r="BJ285" s="116"/>
      <c r="BK285" s="18">
        <f t="shared" si="472"/>
        <v>0.66150005028109937</v>
      </c>
    </row>
    <row r="286" spans="1:63" hidden="1" x14ac:dyDescent="0.25">
      <c r="A286" s="261"/>
      <c r="B286" s="259"/>
      <c r="C286" s="257"/>
      <c r="D286" s="93">
        <v>5</v>
      </c>
      <c r="E286" s="105">
        <v>0.65326584064138971</v>
      </c>
      <c r="F286" s="221">
        <f t="shared" si="548"/>
        <v>18596.056419856992</v>
      </c>
      <c r="G286" s="221">
        <f t="shared" si="549"/>
        <v>18718.336920897378</v>
      </c>
      <c r="H286" s="128">
        <v>18596056.419856992</v>
      </c>
      <c r="I286" s="128">
        <v>18718336.92089738</v>
      </c>
      <c r="J286" s="128">
        <v>72510.398797512054</v>
      </c>
      <c r="K286" s="153"/>
      <c r="L286" s="210"/>
      <c r="M286" s="210"/>
      <c r="N286" s="26"/>
      <c r="O286" s="26"/>
      <c r="P286" s="26"/>
      <c r="Q286" s="67">
        <f t="shared" si="550"/>
        <v>0.59852813517013126</v>
      </c>
      <c r="R286" s="221">
        <f t="shared" si="551"/>
        <v>17581.359</v>
      </c>
      <c r="S286" s="221">
        <f t="shared" si="552"/>
        <v>17687.222000000002</v>
      </c>
      <c r="T286" s="115">
        <v>17581359</v>
      </c>
      <c r="U286" s="115">
        <v>17687222</v>
      </c>
      <c r="V286" s="115"/>
      <c r="W286" s="8"/>
      <c r="X286" s="8"/>
      <c r="Y286" s="8"/>
      <c r="Z286" s="8"/>
      <c r="AA286" s="67">
        <f t="shared" si="553"/>
        <v>32.563334431528531</v>
      </c>
      <c r="AB286" s="221">
        <f t="shared" si="554"/>
        <v>19803.974809707939</v>
      </c>
      <c r="AC286" s="221">
        <f t="shared" si="555"/>
        <v>29366.776430545899</v>
      </c>
      <c r="AD286" s="128">
        <v>19803974.80970794</v>
      </c>
      <c r="AE286" s="131">
        <v>29366776.4305459</v>
      </c>
      <c r="AF286" s="119"/>
      <c r="AG286" s="12"/>
      <c r="AH286" s="12"/>
      <c r="AI286" s="12"/>
      <c r="AJ286" s="12"/>
      <c r="AK286" s="67">
        <f t="shared" si="556"/>
        <v>99.999999687320795</v>
      </c>
      <c r="AL286" s="221">
        <f t="shared" si="557"/>
        <v>3.7185330707567972E-4</v>
      </c>
      <c r="AM286" s="221">
        <f t="shared" si="558"/>
        <v>118924.8612551797</v>
      </c>
      <c r="AN286" s="128">
        <v>0.37185330707567971</v>
      </c>
      <c r="AO286" s="128">
        <v>118924861.2551797</v>
      </c>
      <c r="AP286" s="216"/>
      <c r="AQ286" s="10"/>
      <c r="AR286" s="10"/>
      <c r="AS286" s="10"/>
      <c r="AT286" s="10"/>
      <c r="AU286" s="67">
        <f t="shared" si="559"/>
        <v>0.68369306118810946</v>
      </c>
      <c r="AV286" s="221">
        <f t="shared" si="560"/>
        <v>18093.705999999998</v>
      </c>
      <c r="AW286" s="221">
        <f t="shared" si="561"/>
        <v>18218.262999999999</v>
      </c>
      <c r="AX286" s="26">
        <v>18093706</v>
      </c>
      <c r="AY286" s="26">
        <v>18218263</v>
      </c>
      <c r="AZ286" s="26"/>
      <c r="BA286" s="62"/>
      <c r="BB286" s="64"/>
      <c r="BC286" s="64"/>
      <c r="BD286" s="64"/>
      <c r="BE286" s="67" t="str">
        <f t="shared" si="562"/>
        <v/>
      </c>
      <c r="BF286" s="221">
        <f t="shared" si="563"/>
        <v>0</v>
      </c>
      <c r="BG286" s="221">
        <f t="shared" si="564"/>
        <v>0</v>
      </c>
      <c r="BH286" s="115"/>
      <c r="BI286" s="115"/>
      <c r="BJ286" s="115"/>
      <c r="BK286" s="18">
        <f t="shared" si="472"/>
        <v>0.59852813517013126</v>
      </c>
    </row>
    <row r="287" spans="1:63" x14ac:dyDescent="0.25">
      <c r="A287" s="261"/>
      <c r="B287" s="259"/>
      <c r="C287" s="258"/>
      <c r="D287" s="95" t="s">
        <v>23</v>
      </c>
      <c r="E287" s="106">
        <f t="shared" ref="E287" si="565">IFERROR(AVERAGE(E282:E286),"")</f>
        <v>0.69600444060637023</v>
      </c>
      <c r="F287" s="113">
        <f t="shared" si="548"/>
        <v>19203.463742979082</v>
      </c>
      <c r="G287" s="113">
        <f t="shared" si="549"/>
        <v>19338.510684626384</v>
      </c>
      <c r="H287" s="113">
        <f t="shared" ref="H287:BD287" si="566">IFERROR(AVERAGE(H282:H286),"")</f>
        <v>19203463.742979083</v>
      </c>
      <c r="I287" s="113">
        <f t="shared" si="566"/>
        <v>19338510.684626386</v>
      </c>
      <c r="J287" s="113">
        <f t="shared" si="566"/>
        <v>72369.352969074243</v>
      </c>
      <c r="K287" s="232" t="str">
        <f t="shared" si="566"/>
        <v/>
      </c>
      <c r="L287" s="162"/>
      <c r="M287" s="162"/>
      <c r="N287" s="213" t="str">
        <f t="shared" si="566"/>
        <v/>
      </c>
      <c r="O287" s="213" t="str">
        <f t="shared" si="566"/>
        <v/>
      </c>
      <c r="P287" s="213" t="str">
        <f t="shared" si="566"/>
        <v/>
      </c>
      <c r="Q287" s="106">
        <f t="shared" ref="Q287" si="567">IFERROR(AVERAGE(Q282:Q286),"")</f>
        <v>0.67941990752235204</v>
      </c>
      <c r="R287" s="113">
        <f t="shared" si="551"/>
        <v>18080.937655208818</v>
      </c>
      <c r="S287" s="113">
        <f t="shared" si="552"/>
        <v>18204.752311907094</v>
      </c>
      <c r="T287" s="113">
        <f t="shared" si="566"/>
        <v>18080937.655208819</v>
      </c>
      <c r="U287" s="113">
        <f t="shared" si="566"/>
        <v>18204752.311907094</v>
      </c>
      <c r="V287" s="113" t="str">
        <f t="shared" si="566"/>
        <v/>
      </c>
      <c r="W287" s="82" t="str">
        <f t="shared" si="566"/>
        <v/>
      </c>
      <c r="X287" s="82" t="str">
        <f t="shared" si="566"/>
        <v/>
      </c>
      <c r="Y287" s="82" t="str">
        <f t="shared" si="566"/>
        <v/>
      </c>
      <c r="Z287" s="82" t="str">
        <f t="shared" si="566"/>
        <v/>
      </c>
      <c r="AA287" s="106">
        <f t="shared" ref="AA287" si="568">IFERROR(AVERAGE(AA282:AA286),"")</f>
        <v>60.734079073635307</v>
      </c>
      <c r="AB287" s="113">
        <f t="shared" si="554"/>
        <v>11665.165263520939</v>
      </c>
      <c r="AC287" s="113">
        <f t="shared" si="555"/>
        <v>30574.779334209972</v>
      </c>
      <c r="AD287" s="113">
        <f t="shared" si="566"/>
        <v>11665165.263520939</v>
      </c>
      <c r="AE287" s="113">
        <f t="shared" si="566"/>
        <v>30574779.334209971</v>
      </c>
      <c r="AF287" s="113" t="str">
        <f t="shared" si="566"/>
        <v/>
      </c>
      <c r="AG287" s="82" t="str">
        <f t="shared" si="566"/>
        <v/>
      </c>
      <c r="AH287" s="82" t="str">
        <f t="shared" si="566"/>
        <v/>
      </c>
      <c r="AI287" s="82" t="str">
        <f t="shared" si="566"/>
        <v/>
      </c>
      <c r="AJ287" s="82" t="str">
        <f t="shared" si="566"/>
        <v/>
      </c>
      <c r="AK287" s="106">
        <f t="shared" ref="AK287" si="569">IFERROR(AVERAGE(AK282:AK286),"")</f>
        <v>99.999999609825949</v>
      </c>
      <c r="AL287" s="113">
        <f t="shared" si="557"/>
        <v>4.8386862778493123E-4</v>
      </c>
      <c r="AM287" s="113">
        <f t="shared" si="558"/>
        <v>130826.73820077645</v>
      </c>
      <c r="AN287" s="113">
        <f t="shared" si="566"/>
        <v>0.48386862778493123</v>
      </c>
      <c r="AO287" s="113">
        <f t="shared" si="566"/>
        <v>130826738.20077646</v>
      </c>
      <c r="AP287" s="113" t="str">
        <f t="shared" si="566"/>
        <v/>
      </c>
      <c r="AQ287" s="82" t="str">
        <f t="shared" si="566"/>
        <v/>
      </c>
      <c r="AR287" s="82" t="str">
        <f t="shared" si="566"/>
        <v/>
      </c>
      <c r="AS287" s="82" t="str">
        <f t="shared" si="566"/>
        <v/>
      </c>
      <c r="AT287" s="82" t="str">
        <f t="shared" si="566"/>
        <v/>
      </c>
      <c r="AU287" s="106">
        <f t="shared" si="566"/>
        <v>0.72699840957634354</v>
      </c>
      <c r="AV287" s="113">
        <f t="shared" si="560"/>
        <v>19645.446872053366</v>
      </c>
      <c r="AW287" s="113">
        <f t="shared" si="561"/>
        <v>19788.818432455115</v>
      </c>
      <c r="AX287" s="113">
        <f t="shared" si="566"/>
        <v>19645446.872053366</v>
      </c>
      <c r="AY287" s="113">
        <f t="shared" si="566"/>
        <v>19788818.432455115</v>
      </c>
      <c r="AZ287" s="113" t="str">
        <f t="shared" si="566"/>
        <v/>
      </c>
      <c r="BA287" s="82" t="str">
        <f t="shared" si="566"/>
        <v/>
      </c>
      <c r="BB287" s="82" t="str">
        <f t="shared" si="566"/>
        <v/>
      </c>
      <c r="BC287" s="82" t="str">
        <f t="shared" si="566"/>
        <v/>
      </c>
      <c r="BD287" s="82" t="str">
        <f t="shared" si="566"/>
        <v/>
      </c>
      <c r="BE287" s="106">
        <f t="shared" ref="BE287:BJ287" si="570">IFERROR(AVERAGE(BE282:BE286),"")</f>
        <v>99.999999591071926</v>
      </c>
      <c r="BF287" s="113">
        <f t="shared" si="563"/>
        <v>7.7397907248937404E-4</v>
      </c>
      <c r="BG287" s="113">
        <f t="shared" si="564"/>
        <v>189270.21599625051</v>
      </c>
      <c r="BH287" s="113">
        <f t="shared" si="570"/>
        <v>0.77397907248937403</v>
      </c>
      <c r="BI287" s="113">
        <f t="shared" si="570"/>
        <v>189270215.99625051</v>
      </c>
      <c r="BJ287" s="113" t="str">
        <f t="shared" si="570"/>
        <v/>
      </c>
      <c r="BK287" s="18">
        <f t="shared" si="472"/>
        <v>0.67941990752235204</v>
      </c>
    </row>
    <row r="288" spans="1:63" hidden="1" x14ac:dyDescent="0.25">
      <c r="A288" s="261"/>
      <c r="B288" s="259"/>
      <c r="C288" s="259">
        <v>20</v>
      </c>
      <c r="D288" s="90">
        <v>1</v>
      </c>
      <c r="E288" s="105">
        <v>0.32869063755859074</v>
      </c>
      <c r="F288" s="221">
        <f>IFERROR(H288/$B$1,"")</f>
        <v>30706.611266766191</v>
      </c>
      <c r="G288" s="221">
        <f>IFERROR(I288/$B$1,"")</f>
        <v>30807.873863787321</v>
      </c>
      <c r="H288" s="127">
        <v>30706611.266766191</v>
      </c>
      <c r="I288" s="127">
        <v>30807873.86378732</v>
      </c>
      <c r="J288" s="127">
        <v>72585.546827316284</v>
      </c>
      <c r="K288" s="153"/>
      <c r="L288" s="210"/>
      <c r="M288" s="210"/>
      <c r="N288" s="26"/>
      <c r="O288" s="26"/>
      <c r="P288" s="26"/>
      <c r="Q288" s="67">
        <f>IFERROR(100*((S288-R288)/S288),"")</f>
        <v>1.104935646155438</v>
      </c>
      <c r="R288" s="221">
        <f>IFERROR(T288/$B$1,"")</f>
        <v>90836.764973118014</v>
      </c>
      <c r="S288" s="221">
        <f>IFERROR(U288/$B$1,"")</f>
        <v>91851.666780968852</v>
      </c>
      <c r="T288" s="128">
        <v>90836764.973118007</v>
      </c>
      <c r="U288" s="128">
        <v>91851666.780968845</v>
      </c>
      <c r="V288" s="116"/>
      <c r="W288" s="8"/>
      <c r="X288" s="8"/>
      <c r="Y288" s="8"/>
      <c r="Z288" s="8"/>
      <c r="AA288" s="67">
        <f>IFERROR(100*((AC288-AB288)/AC288),"")</f>
        <v>39.628401106319963</v>
      </c>
      <c r="AB288" s="221">
        <f>IFERROR(AD288/$B$1,"")</f>
        <v>41591.064216007595</v>
      </c>
      <c r="AC288" s="221">
        <f>IFERROR(AE288/$B$1,"")</f>
        <v>68891.77192284289</v>
      </c>
      <c r="AD288" s="127">
        <v>41591064.216007598</v>
      </c>
      <c r="AE288" s="130">
        <v>68891771.92284289</v>
      </c>
      <c r="AF288" s="119"/>
      <c r="AG288" s="12"/>
      <c r="AH288" s="12"/>
      <c r="AI288" s="12"/>
      <c r="AJ288" s="12"/>
      <c r="AK288" s="67" t="str">
        <f>IFERROR(100*((AM288-AL288)/AM288),"")</f>
        <v/>
      </c>
      <c r="AL288" s="221">
        <f>IFERROR(AN288/$B$1,"")</f>
        <v>0</v>
      </c>
      <c r="AM288" s="221">
        <f>IFERROR(AO288/$B$1,"")</f>
        <v>0</v>
      </c>
      <c r="AN288" s="216"/>
      <c r="AO288" s="216"/>
      <c r="AP288" s="216"/>
      <c r="AQ288" s="10"/>
      <c r="AR288" s="10"/>
      <c r="AS288" s="10"/>
      <c r="AT288" s="10"/>
      <c r="AU288" s="67">
        <f>IFERROR(100*((AW288-AV288)/AW288),"")</f>
        <v>27.579362251848295</v>
      </c>
      <c r="AV288" s="221">
        <f>IFERROR(AX288/$B$1,"")</f>
        <v>98297.445163457873</v>
      </c>
      <c r="AW288" s="221">
        <f>IFERROR(AY288/$B$1,"")</f>
        <v>135731.26144690238</v>
      </c>
      <c r="AX288" s="127">
        <v>98297445.16345787</v>
      </c>
      <c r="AY288" s="127">
        <v>135731261.44690239</v>
      </c>
      <c r="AZ288" s="26"/>
      <c r="BA288" s="62"/>
      <c r="BB288" s="64"/>
      <c r="BC288" s="64"/>
      <c r="BD288" s="64"/>
      <c r="BE288" s="67" t="str">
        <f>IFERROR(100*((BG288-BF288)/BG288),"")</f>
        <v/>
      </c>
      <c r="BF288" s="221">
        <f>IFERROR(BH288/$B$1,"")</f>
        <v>0</v>
      </c>
      <c r="BG288" s="221">
        <f>IFERROR(BI288/$B$1,"")</f>
        <v>0</v>
      </c>
      <c r="BH288" s="115"/>
      <c r="BI288" s="115"/>
      <c r="BJ288" s="115"/>
      <c r="BK288" s="18">
        <f t="shared" si="472"/>
        <v>0.32869063755859074</v>
      </c>
    </row>
    <row r="289" spans="1:63" hidden="1" x14ac:dyDescent="0.25">
      <c r="A289" s="261"/>
      <c r="B289" s="259"/>
      <c r="C289" s="259"/>
      <c r="D289" s="90">
        <v>2</v>
      </c>
      <c r="E289" s="105">
        <v>0.32789634234109954</v>
      </c>
      <c r="F289" s="221">
        <f t="shared" ref="F289:F293" si="571">IFERROR(H289/$B$1,"")</f>
        <v>30679.121196001601</v>
      </c>
      <c r="G289" s="221">
        <f t="shared" ref="G289:G293" si="572">IFERROR(I289/$B$1,"")</f>
        <v>30780.04784706296</v>
      </c>
      <c r="H289" s="128">
        <v>30679121.1960016</v>
      </c>
      <c r="I289" s="128">
        <v>30780047.84706296</v>
      </c>
      <c r="J289" s="128">
        <v>73311.473812818527</v>
      </c>
      <c r="K289" s="153"/>
      <c r="L289" s="210"/>
      <c r="M289" s="210"/>
      <c r="N289" s="26"/>
      <c r="O289" s="26"/>
      <c r="P289" s="26"/>
      <c r="Q289" s="66">
        <f t="shared" ref="Q289:Q292" si="573">IFERROR(100*((S289-R289)/S289),"")</f>
        <v>0.57478147648976985</v>
      </c>
      <c r="R289" s="221">
        <f t="shared" ref="R289:R293" si="574">IFERROR(T289/$B$1,"")</f>
        <v>65713.111343719458</v>
      </c>
      <c r="S289" s="221">
        <f t="shared" ref="S289:S293" si="575">IFERROR(U289/$B$1,"")</f>
        <v>66093.001674601139</v>
      </c>
      <c r="T289" s="127">
        <v>65713111.343719453</v>
      </c>
      <c r="U289" s="127">
        <v>66093001.674601138</v>
      </c>
      <c r="V289" s="115"/>
      <c r="W289" s="8"/>
      <c r="X289" s="8"/>
      <c r="Y289" s="8"/>
      <c r="Z289" s="8"/>
      <c r="AA289" s="66" t="str">
        <f t="shared" ref="AA289:AA292" si="576">IFERROR(100*((AC289-AB289)/AC289),"")</f>
        <v/>
      </c>
      <c r="AB289" s="221">
        <f t="shared" ref="AB289:AB293" si="577">IFERROR(AD289/$B$1,"")</f>
        <v>0</v>
      </c>
      <c r="AC289" s="221">
        <f t="shared" ref="AC289:AC293" si="578">IFERROR(AE289/$B$1,"")</f>
        <v>0</v>
      </c>
      <c r="AD289" s="119"/>
      <c r="AE289" s="119"/>
      <c r="AF289" s="119"/>
      <c r="AG289" s="12"/>
      <c r="AH289" s="12"/>
      <c r="AI289" s="12"/>
      <c r="AJ289" s="12"/>
      <c r="AK289" s="66">
        <f t="shared" ref="AK289:AK292" si="579">IFERROR(100*((AM289-AL289)/AM289),"")</f>
        <v>99.999999753436555</v>
      </c>
      <c r="AL289" s="221">
        <f t="shared" ref="AL289:AL293" si="580">IFERROR(AN289/$B$1,"")</f>
        <v>7.4964032001585115E-4</v>
      </c>
      <c r="AM289" s="221">
        <f t="shared" ref="AM289:AM293" si="581">IFERROR(AO289/$B$1,"")</f>
        <v>304035.47039330914</v>
      </c>
      <c r="AN289" s="127">
        <v>0.74964032001585112</v>
      </c>
      <c r="AO289" s="130">
        <v>304035470.39330912</v>
      </c>
      <c r="AP289" s="216"/>
      <c r="AQ289" s="10"/>
      <c r="AR289" s="10"/>
      <c r="AS289" s="10"/>
      <c r="AT289" s="10"/>
      <c r="AU289" s="66">
        <f t="shared" ref="AU289:AU292" si="582">IFERROR(100*((AW289-AV289)/AW289),"")</f>
        <v>0.92129000211194256</v>
      </c>
      <c r="AV289" s="221">
        <f t="shared" ref="AV289:AV293" si="583">IFERROR(AX289/$B$1,"")</f>
        <v>88336.692365317969</v>
      </c>
      <c r="AW289" s="221">
        <f t="shared" ref="AW289:AW293" si="584">IFERROR(AY289/$B$1,"")</f>
        <v>89158.096999043424</v>
      </c>
      <c r="AX289" s="128">
        <v>88336692.365317971</v>
      </c>
      <c r="AY289" s="128">
        <v>89158096.99904342</v>
      </c>
      <c r="AZ289" s="26"/>
      <c r="BA289" s="61"/>
      <c r="BB289" s="63"/>
      <c r="BC289" s="63"/>
      <c r="BD289" s="63"/>
      <c r="BE289" s="66">
        <f t="shared" ref="BE289:BE292" si="585">IFERROR(100*((BG289-BF289)/BG289),"")</f>
        <v>99.999999670017488</v>
      </c>
      <c r="BF289" s="221">
        <f t="shared" ref="BF289:BF293" si="586">IFERROR(BH289/$B$1,"")</f>
        <v>9.4599481363956091E-4</v>
      </c>
      <c r="BG289" s="221">
        <f t="shared" ref="BG289:BG293" si="587">IFERROR(BI289/$B$1,"")</f>
        <v>286680.27415140258</v>
      </c>
      <c r="BH289" s="127">
        <v>0.94599481363956095</v>
      </c>
      <c r="BI289" s="130">
        <v>286680274.15140259</v>
      </c>
      <c r="BJ289" s="116"/>
      <c r="BK289" s="18">
        <f t="shared" si="472"/>
        <v>0.32789634234109954</v>
      </c>
    </row>
    <row r="290" spans="1:63" hidden="1" x14ac:dyDescent="0.25">
      <c r="A290" s="261"/>
      <c r="B290" s="259"/>
      <c r="C290" s="259"/>
      <c r="D290" s="90">
        <v>3</v>
      </c>
      <c r="E290" s="105">
        <v>0.53936382367464331</v>
      </c>
      <c r="F290" s="221">
        <f t="shared" si="571"/>
        <v>32203.955771231682</v>
      </c>
      <c r="G290" s="221">
        <f t="shared" si="572"/>
        <v>32378.594194933572</v>
      </c>
      <c r="H290" s="127">
        <v>32203955.771231681</v>
      </c>
      <c r="I290" s="127">
        <v>32378594.194933571</v>
      </c>
      <c r="J290" s="127">
        <v>73145.455526590347</v>
      </c>
      <c r="K290" s="153"/>
      <c r="L290" s="210"/>
      <c r="M290" s="210"/>
      <c r="N290" s="26"/>
      <c r="O290" s="26"/>
      <c r="P290" s="26"/>
      <c r="Q290" s="67">
        <f t="shared" si="573"/>
        <v>0.62803765302369474</v>
      </c>
      <c r="R290" s="221">
        <f t="shared" si="574"/>
        <v>63443.727873083044</v>
      </c>
      <c r="S290" s="221">
        <f t="shared" si="575"/>
        <v>63844.696607235222</v>
      </c>
      <c r="T290" s="128">
        <v>63443727.873083048</v>
      </c>
      <c r="U290" s="128">
        <v>63844696.607235223</v>
      </c>
      <c r="V290" s="116"/>
      <c r="W290" s="8"/>
      <c r="X290" s="8"/>
      <c r="Y290" s="8"/>
      <c r="Z290" s="8"/>
      <c r="AA290" s="67" t="str">
        <f t="shared" si="576"/>
        <v/>
      </c>
      <c r="AB290" s="221">
        <f t="shared" si="577"/>
        <v>0</v>
      </c>
      <c r="AC290" s="221">
        <f t="shared" si="578"/>
        <v>0</v>
      </c>
      <c r="AD290" s="119"/>
      <c r="AE290" s="119"/>
      <c r="AF290" s="119"/>
      <c r="AG290" s="12"/>
      <c r="AH290" s="12"/>
      <c r="AI290" s="12"/>
      <c r="AJ290" s="12"/>
      <c r="AK290" s="67">
        <f t="shared" si="579"/>
        <v>99.999999743895543</v>
      </c>
      <c r="AL290" s="221">
        <f t="shared" si="580"/>
        <v>7.5555161797636824E-4</v>
      </c>
      <c r="AM290" s="221">
        <f t="shared" si="581"/>
        <v>295016.9732001432</v>
      </c>
      <c r="AN290" s="128">
        <v>0.75555161797636827</v>
      </c>
      <c r="AO290" s="131">
        <v>295016973.20014322</v>
      </c>
      <c r="AP290" s="216"/>
      <c r="AQ290" s="10"/>
      <c r="AR290" s="10"/>
      <c r="AS290" s="10"/>
      <c r="AT290" s="10"/>
      <c r="AU290" s="67">
        <f t="shared" si="582"/>
        <v>0.77940240315653009</v>
      </c>
      <c r="AV290" s="221">
        <f t="shared" si="583"/>
        <v>60851.310712508712</v>
      </c>
      <c r="AW290" s="221">
        <f t="shared" si="584"/>
        <v>61329.312850706505</v>
      </c>
      <c r="AX290" s="127">
        <v>60851310.712508708</v>
      </c>
      <c r="AY290" s="127">
        <v>61329312.850706503</v>
      </c>
      <c r="AZ290" s="26"/>
      <c r="BA290" s="62"/>
      <c r="BB290" s="64"/>
      <c r="BC290" s="64"/>
      <c r="BD290" s="64"/>
      <c r="BE290" s="67" t="str">
        <f t="shared" si="585"/>
        <v/>
      </c>
      <c r="BF290" s="221">
        <f t="shared" si="586"/>
        <v>0</v>
      </c>
      <c r="BG290" s="221">
        <f t="shared" si="587"/>
        <v>0</v>
      </c>
      <c r="BH290" s="115"/>
      <c r="BI290" s="115"/>
      <c r="BJ290" s="115"/>
      <c r="BK290" s="18">
        <f t="shared" si="472"/>
        <v>0.53936382367464331</v>
      </c>
    </row>
    <row r="291" spans="1:63" hidden="1" x14ac:dyDescent="0.25">
      <c r="A291" s="261"/>
      <c r="B291" s="259"/>
      <c r="C291" s="259"/>
      <c r="D291" s="90">
        <v>4</v>
      </c>
      <c r="E291" s="105">
        <v>0.56540294286618553</v>
      </c>
      <c r="F291" s="221">
        <f t="shared" si="571"/>
        <v>31814.84689991963</v>
      </c>
      <c r="G291" s="221">
        <f t="shared" si="572"/>
        <v>31995.75182231516</v>
      </c>
      <c r="H291" s="128">
        <v>31814846.899919629</v>
      </c>
      <c r="I291" s="128">
        <v>31995751.82231516</v>
      </c>
      <c r="J291" s="128">
        <v>72785.513103961945</v>
      </c>
      <c r="K291" s="153"/>
      <c r="L291" s="210"/>
      <c r="M291" s="210"/>
      <c r="N291" s="26"/>
      <c r="O291" s="26"/>
      <c r="P291" s="26"/>
      <c r="Q291" s="66">
        <f t="shared" si="573"/>
        <v>0.45237284034296327</v>
      </c>
      <c r="R291" s="221">
        <f t="shared" si="574"/>
        <v>58333.561507809143</v>
      </c>
      <c r="S291" s="221">
        <f t="shared" si="575"/>
        <v>58598.645866518025</v>
      </c>
      <c r="T291" s="101">
        <v>58333561.50780914</v>
      </c>
      <c r="U291" s="101">
        <v>58598645.866518028</v>
      </c>
      <c r="V291" s="115"/>
      <c r="W291" s="8"/>
      <c r="X291" s="8"/>
      <c r="Y291" s="8"/>
      <c r="Z291" s="8"/>
      <c r="AA291" s="66">
        <f t="shared" si="576"/>
        <v>0.41510222427345617</v>
      </c>
      <c r="AB291" s="221">
        <f t="shared" si="577"/>
        <v>62743.651580447986</v>
      </c>
      <c r="AC291" s="221">
        <f t="shared" si="578"/>
        <v>63005.187515231373</v>
      </c>
      <c r="AD291" s="128">
        <v>62743651.580447987</v>
      </c>
      <c r="AE291" s="131">
        <v>63005187.515231371</v>
      </c>
      <c r="AF291" s="119"/>
      <c r="AG291" s="12"/>
      <c r="AH291" s="12"/>
      <c r="AI291" s="12"/>
      <c r="AJ291" s="12"/>
      <c r="AK291" s="66">
        <f t="shared" si="579"/>
        <v>99.999999800351944</v>
      </c>
      <c r="AL291" s="221">
        <f t="shared" si="580"/>
        <v>6.3344833837175661E-4</v>
      </c>
      <c r="AM291" s="221">
        <f t="shared" si="581"/>
        <v>317282.51440465491</v>
      </c>
      <c r="AN291" s="127">
        <v>0.63344833837175663</v>
      </c>
      <c r="AO291" s="127">
        <v>317282514.40465492</v>
      </c>
      <c r="AP291" s="216"/>
      <c r="AQ291" s="10"/>
      <c r="AR291" s="10"/>
      <c r="AS291" s="10"/>
      <c r="AT291" s="10"/>
      <c r="AU291" s="66">
        <f t="shared" si="582"/>
        <v>0.49502292316153257</v>
      </c>
      <c r="AV291" s="221">
        <f t="shared" si="583"/>
        <v>63061.934343420733</v>
      </c>
      <c r="AW291" s="221">
        <f t="shared" si="584"/>
        <v>63375.658380106805</v>
      </c>
      <c r="AX291" s="128">
        <v>63061934.343420736</v>
      </c>
      <c r="AY291" s="128">
        <v>63375658.380106807</v>
      </c>
      <c r="AZ291" s="26"/>
      <c r="BA291" s="61"/>
      <c r="BB291" s="63"/>
      <c r="BC291" s="63"/>
      <c r="BD291" s="63"/>
      <c r="BE291" s="66">
        <f t="shared" si="585"/>
        <v>99.999999698795946</v>
      </c>
      <c r="BF291" s="221">
        <f t="shared" si="586"/>
        <v>7.2694618536360393E-4</v>
      </c>
      <c r="BG291" s="221">
        <f t="shared" si="587"/>
        <v>241346.7537415128</v>
      </c>
      <c r="BH291" s="128">
        <v>0.72694618536360389</v>
      </c>
      <c r="BI291" s="131">
        <v>241346753.74151281</v>
      </c>
      <c r="BJ291" s="116"/>
      <c r="BK291" s="18">
        <f t="shared" si="472"/>
        <v>0.41510222427345617</v>
      </c>
    </row>
    <row r="292" spans="1:63" hidden="1" x14ac:dyDescent="0.25">
      <c r="A292" s="261"/>
      <c r="B292" s="259"/>
      <c r="C292" s="259"/>
      <c r="D292" s="90">
        <v>5</v>
      </c>
      <c r="E292" s="105">
        <v>0.47148140107482384</v>
      </c>
      <c r="F292" s="221">
        <f t="shared" si="571"/>
        <v>31468.487748072519</v>
      </c>
      <c r="G292" s="221">
        <f t="shared" si="572"/>
        <v>31617.558656612371</v>
      </c>
      <c r="H292" s="127">
        <v>31468487.74807252</v>
      </c>
      <c r="I292" s="127">
        <v>31617558.65661237</v>
      </c>
      <c r="J292" s="127">
        <v>72872.860268831253</v>
      </c>
      <c r="K292" s="153"/>
      <c r="L292" s="210"/>
      <c r="M292" s="210"/>
      <c r="N292" s="26"/>
      <c r="O292" s="26"/>
      <c r="P292" s="26"/>
      <c r="Q292" s="67">
        <f t="shared" si="573"/>
        <v>0.42155497055336888</v>
      </c>
      <c r="R292" s="221">
        <f t="shared" si="574"/>
        <v>65651.551000000007</v>
      </c>
      <c r="S292" s="221">
        <f t="shared" si="575"/>
        <v>65929.48</v>
      </c>
      <c r="T292" s="116">
        <v>65651551</v>
      </c>
      <c r="U292" s="116">
        <v>65929480</v>
      </c>
      <c r="V292" s="116"/>
      <c r="W292" s="8"/>
      <c r="X292" s="8"/>
      <c r="Y292" s="8"/>
      <c r="Z292" s="8"/>
      <c r="AA292" s="67">
        <f t="shared" si="576"/>
        <v>22.341141710470939</v>
      </c>
      <c r="AB292" s="221">
        <f t="shared" si="577"/>
        <v>90492.000829136974</v>
      </c>
      <c r="AC292" s="221">
        <f t="shared" si="578"/>
        <v>116525.0208698191</v>
      </c>
      <c r="AD292" s="127">
        <v>90492000.829136968</v>
      </c>
      <c r="AE292" s="130">
        <v>116525020.8698191</v>
      </c>
      <c r="AF292" s="119"/>
      <c r="AG292" s="12"/>
      <c r="AH292" s="12"/>
      <c r="AI292" s="12"/>
      <c r="AJ292" s="12"/>
      <c r="AK292" s="67">
        <f t="shared" si="579"/>
        <v>99.999999881894979</v>
      </c>
      <c r="AL292" s="221">
        <f t="shared" si="580"/>
        <v>7.3784518193909963E-4</v>
      </c>
      <c r="AM292" s="221">
        <f t="shared" si="581"/>
        <v>624736.49650885991</v>
      </c>
      <c r="AN292" s="128">
        <v>0.73784518193909965</v>
      </c>
      <c r="AO292" s="131">
        <v>624736496.50885987</v>
      </c>
      <c r="AP292" s="216"/>
      <c r="AQ292" s="10"/>
      <c r="AR292" s="10"/>
      <c r="AS292" s="10"/>
      <c r="AT292" s="10"/>
      <c r="AU292" s="67">
        <f t="shared" si="582"/>
        <v>0.36540062829224035</v>
      </c>
      <c r="AV292" s="221">
        <f t="shared" si="583"/>
        <v>75055.662338387468</v>
      </c>
      <c r="AW292" s="221">
        <f t="shared" si="584"/>
        <v>75330.922000676277</v>
      </c>
      <c r="AX292" s="101">
        <v>75055662.338387474</v>
      </c>
      <c r="AY292" s="101">
        <v>75330922.000676274</v>
      </c>
      <c r="AZ292" s="26"/>
      <c r="BA292" s="62"/>
      <c r="BB292" s="64"/>
      <c r="BC292" s="64"/>
      <c r="BD292" s="64"/>
      <c r="BE292" s="67" t="str">
        <f t="shared" si="585"/>
        <v/>
      </c>
      <c r="BF292" s="221">
        <f t="shared" si="586"/>
        <v>0</v>
      </c>
      <c r="BG292" s="221">
        <f t="shared" si="587"/>
        <v>0</v>
      </c>
      <c r="BH292" s="115"/>
      <c r="BI292" s="115"/>
      <c r="BJ292" s="115"/>
      <c r="BK292" s="18">
        <f t="shared" si="472"/>
        <v>0.36540062829224035</v>
      </c>
    </row>
    <row r="293" spans="1:63" x14ac:dyDescent="0.25">
      <c r="A293" s="262"/>
      <c r="B293" s="259"/>
      <c r="C293" s="259"/>
      <c r="D293" s="95" t="s">
        <v>23</v>
      </c>
      <c r="E293" s="106">
        <f t="shared" ref="E293" si="588">IFERROR(AVERAGE(E288:E292),"")</f>
        <v>0.44656702950306854</v>
      </c>
      <c r="F293" s="113">
        <f t="shared" si="571"/>
        <v>31374.604576398324</v>
      </c>
      <c r="G293" s="113">
        <f t="shared" si="572"/>
        <v>31515.965276942276</v>
      </c>
      <c r="H293" s="113">
        <f t="shared" ref="H293:BD293" si="589">IFERROR(AVERAGE(H288:H292),"")</f>
        <v>31374604.576398324</v>
      </c>
      <c r="I293" s="113">
        <f t="shared" si="589"/>
        <v>31515965.276942275</v>
      </c>
      <c r="J293" s="113">
        <f t="shared" si="589"/>
        <v>72940.169907903677</v>
      </c>
      <c r="K293" s="232" t="str">
        <f t="shared" si="589"/>
        <v/>
      </c>
      <c r="L293" s="162"/>
      <c r="M293" s="162"/>
      <c r="N293" s="213" t="str">
        <f t="shared" si="589"/>
        <v/>
      </c>
      <c r="O293" s="213" t="str">
        <f t="shared" si="589"/>
        <v/>
      </c>
      <c r="P293" s="213" t="str">
        <f t="shared" si="589"/>
        <v/>
      </c>
      <c r="Q293" s="106">
        <f t="shared" si="589"/>
        <v>0.63633651731304686</v>
      </c>
      <c r="R293" s="113">
        <f t="shared" si="574"/>
        <v>68795.743339545937</v>
      </c>
      <c r="S293" s="113">
        <f t="shared" si="575"/>
        <v>69263.498185864664</v>
      </c>
      <c r="T293" s="113">
        <f t="shared" si="589"/>
        <v>68795743.339545935</v>
      </c>
      <c r="U293" s="113">
        <f t="shared" si="589"/>
        <v>69263498.185864657</v>
      </c>
      <c r="V293" s="113" t="str">
        <f t="shared" si="589"/>
        <v/>
      </c>
      <c r="W293" s="82" t="str">
        <f t="shared" si="589"/>
        <v/>
      </c>
      <c r="X293" s="82" t="str">
        <f t="shared" si="589"/>
        <v/>
      </c>
      <c r="Y293" s="82" t="str">
        <f t="shared" si="589"/>
        <v/>
      </c>
      <c r="Z293" s="82" t="str">
        <f t="shared" si="589"/>
        <v/>
      </c>
      <c r="AA293" s="106">
        <f t="shared" si="589"/>
        <v>20.794881680354788</v>
      </c>
      <c r="AB293" s="113">
        <f t="shared" si="577"/>
        <v>64942.238875197523</v>
      </c>
      <c r="AC293" s="113">
        <f t="shared" si="578"/>
        <v>82807.326769297797</v>
      </c>
      <c r="AD293" s="113">
        <f t="shared" si="589"/>
        <v>64942238.875197522</v>
      </c>
      <c r="AE293" s="113">
        <f t="shared" si="589"/>
        <v>82807326.769297794</v>
      </c>
      <c r="AF293" s="113" t="str">
        <f t="shared" si="589"/>
        <v/>
      </c>
      <c r="AG293" s="82" t="str">
        <f t="shared" si="589"/>
        <v/>
      </c>
      <c r="AH293" s="82" t="str">
        <f t="shared" si="589"/>
        <v/>
      </c>
      <c r="AI293" s="82" t="str">
        <f t="shared" si="589"/>
        <v/>
      </c>
      <c r="AJ293" s="82" t="str">
        <f t="shared" si="589"/>
        <v/>
      </c>
      <c r="AK293" s="106">
        <f t="shared" si="589"/>
        <v>99.999999794894762</v>
      </c>
      <c r="AL293" s="113">
        <f t="shared" si="580"/>
        <v>7.1912136457576885E-4</v>
      </c>
      <c r="AM293" s="113">
        <f t="shared" si="581"/>
        <v>385267.86362674175</v>
      </c>
      <c r="AN293" s="113">
        <f t="shared" si="589"/>
        <v>0.71912136457576881</v>
      </c>
      <c r="AO293" s="113">
        <f t="shared" si="589"/>
        <v>385267863.62674177</v>
      </c>
      <c r="AP293" s="113" t="str">
        <f t="shared" si="589"/>
        <v/>
      </c>
      <c r="AQ293" s="82" t="str">
        <f t="shared" si="589"/>
        <v/>
      </c>
      <c r="AR293" s="82" t="str">
        <f t="shared" si="589"/>
        <v/>
      </c>
      <c r="AS293" s="82" t="str">
        <f t="shared" si="589"/>
        <v/>
      </c>
      <c r="AT293" s="82" t="str">
        <f t="shared" si="589"/>
        <v/>
      </c>
      <c r="AU293" s="106">
        <f t="shared" si="589"/>
        <v>6.0280956417141081</v>
      </c>
      <c r="AV293" s="113">
        <f t="shared" si="583"/>
        <v>77120.608984618564</v>
      </c>
      <c r="AW293" s="113">
        <f t="shared" si="584"/>
        <v>84985.050335487089</v>
      </c>
      <c r="AX293" s="113">
        <f t="shared" si="589"/>
        <v>77120608.984618559</v>
      </c>
      <c r="AY293" s="113">
        <f t="shared" si="589"/>
        <v>84985050.335487083</v>
      </c>
      <c r="AZ293" s="113" t="str">
        <f t="shared" si="589"/>
        <v/>
      </c>
      <c r="BA293" s="82" t="str">
        <f t="shared" si="589"/>
        <v/>
      </c>
      <c r="BB293" s="82" t="str">
        <f t="shared" si="589"/>
        <v/>
      </c>
      <c r="BC293" s="82" t="str">
        <f t="shared" si="589"/>
        <v/>
      </c>
      <c r="BD293" s="82" t="str">
        <f t="shared" si="589"/>
        <v/>
      </c>
      <c r="BE293" s="106">
        <f t="shared" ref="BE293:BJ293" si="590">IFERROR(AVERAGE(BE288:BE292),"")</f>
        <v>99.999999684406717</v>
      </c>
      <c r="BF293" s="113">
        <f t="shared" si="586"/>
        <v>8.3647049950158231E-4</v>
      </c>
      <c r="BG293" s="113">
        <f t="shared" si="587"/>
        <v>264013.51394645771</v>
      </c>
      <c r="BH293" s="113">
        <f t="shared" si="590"/>
        <v>0.83647049950158237</v>
      </c>
      <c r="BI293" s="113">
        <f t="shared" si="590"/>
        <v>264013513.94645768</v>
      </c>
      <c r="BJ293" s="113" t="str">
        <f t="shared" si="590"/>
        <v/>
      </c>
      <c r="BK293" s="18">
        <f t="shared" si="472"/>
        <v>0.44656702950306854</v>
      </c>
    </row>
    <row r="294" spans="1:63" s="168" customFormat="1" x14ac:dyDescent="0.25">
      <c r="A294" s="241" t="s">
        <v>19</v>
      </c>
      <c r="B294" s="242"/>
      <c r="C294" s="242"/>
      <c r="D294" s="243"/>
      <c r="E294" s="107">
        <f>IFERROR(AVERAGE(E203,E209,E215,E221,E227,E233,E239,E245,E251,E257,E263,E269,E275,E281,E287,E293),"")</f>
        <v>0.90866304198418635</v>
      </c>
      <c r="F294" s="114">
        <f t="shared" ref="F294:G294" si="591">IFERROR(AVERAGE(F203,F209,F215,F221,F227,F233,F239,F245,F251,F257,F263,F269,F275,F281,F287,F293),"")</f>
        <v>15110.555305787177</v>
      </c>
      <c r="G294" s="114">
        <f t="shared" si="591"/>
        <v>15208.998587220229</v>
      </c>
      <c r="H294" s="114">
        <f t="shared" ref="H294:J294" si="592">IFERROR(AVERAGE(H203,H209,H215,H221,H227,H233,H239,H245,H251,H257,H263,H269,H275,H281,H287,H293),"")</f>
        <v>15110555.305787178</v>
      </c>
      <c r="I294" s="114">
        <f t="shared" si="592"/>
        <v>15208998.587220231</v>
      </c>
      <c r="J294" s="114">
        <f t="shared" si="592"/>
        <v>64770.196463307751</v>
      </c>
      <c r="K294" s="107" t="str">
        <f>IFERROR(AVERAGE(K203,K209,K215,K221,K227,K233,K239,K245,K251,K257,K263,K269,K275,K281,K287,K293),"")</f>
        <v/>
      </c>
      <c r="L294" s="65"/>
      <c r="M294" s="65"/>
      <c r="N294" s="114" t="str">
        <f t="shared" ref="N294" si="593">IFERROR(AVERAGE(N203,N209,N215,N221,N227,N233,N239,N245,N251,N257,N263,N269,N275,N281,N287,N293),"")</f>
        <v/>
      </c>
      <c r="O294" s="114" t="str">
        <f t="shared" ref="O294" si="594">IFERROR(AVERAGE(O203,O209,O215,O221,O227,O233,O239,O245,O251,O257,O263,O269,O275,O281,O287,O293),"")</f>
        <v/>
      </c>
      <c r="P294" s="114" t="str">
        <f t="shared" ref="P294" si="595">IFERROR(AVERAGE(P203,P209,P215,P221,P227,P233,P239,P245,P251,P257,P263,P269,P275,P281,P287,P293),"")</f>
        <v/>
      </c>
      <c r="Q294" s="107">
        <f>IFERROR(AVERAGE(Q203,Q209,Q215,Q221,Q227,Q233,Q239,Q245,Q251,Q257,Q263,Q269,Q275,Q281,Q287,Q293),"")</f>
        <v>0.93262001242225867</v>
      </c>
      <c r="R294" s="114">
        <f t="shared" ref="R294" si="596">IFERROR(AVERAGE(R203,R209,R215,R221,R227,R233,R239,R245,R251,R257,R263,R269,R275,R281,R287,R293),"")</f>
        <v>17528.19558350222</v>
      </c>
      <c r="S294" s="114">
        <f t="shared" ref="S294" si="597">IFERROR(AVERAGE(S203,S209,S215,S221,S227,S233,S239,S245,S251,S257,S263,S269,S275,S281,S287,S293),"")</f>
        <v>17648.214809379151</v>
      </c>
      <c r="T294" s="114">
        <f t="shared" ref="T294" si="598">IFERROR(AVERAGE(T203,T209,T215,T221,T227,T233,T239,T245,T251,T257,T263,T269,T275,T281,T287,T293),"")</f>
        <v>17528195.583502222</v>
      </c>
      <c r="U294" s="114">
        <f t="shared" ref="U294" si="599">IFERROR(AVERAGE(U203,U209,U215,U221,U227,U233,U239,U245,U251,U257,U263,U269,U275,U281,U287,U293),"")</f>
        <v>17648214.809379149</v>
      </c>
      <c r="V294" s="114" t="str">
        <f t="shared" ref="V294" si="600">IFERROR(AVERAGE(V203,V209,V215,V221,V227,V233,V239,V245,V251,V257,V263,V269,V275,V281,V287,V293),"")</f>
        <v/>
      </c>
      <c r="W294" s="65" t="str">
        <f t="shared" ref="W294:AT294" si="601">IFERROR(AVERAGE(W198:W293),"")</f>
        <v/>
      </c>
      <c r="X294" s="65" t="str">
        <f t="shared" si="601"/>
        <v/>
      </c>
      <c r="Y294" s="65" t="str">
        <f t="shared" si="601"/>
        <v/>
      </c>
      <c r="Z294" s="65" t="str">
        <f t="shared" si="601"/>
        <v/>
      </c>
      <c r="AA294" s="107">
        <f>IFERROR(AVERAGE(AA203,AA209,AA215,AA221,AA227,AA233,AA239,AA245,AA251,AA257,AA263,AA269,AA275,AA281,AA287,AA293),"")</f>
        <v>53.354897375715964</v>
      </c>
      <c r="AB294" s="114">
        <f t="shared" ref="AB294" si="602">IFERROR(AVERAGE(AB203,AB209,AB215,AB221,AB227,AB233,AB239,AB245,AB251,AB257,AB263,AB269,AB275,AB281,AB287,AB293),"")</f>
        <v>18288.149620341883</v>
      </c>
      <c r="AC294" s="114">
        <f t="shared" ref="AC294" si="603">IFERROR(AVERAGE(AC203,AC209,AC215,AC221,AC227,AC233,AC239,AC245,AC251,AC257,AC263,AC269,AC275,AC281,AC287,AC293),"")</f>
        <v>47039.310987127101</v>
      </c>
      <c r="AD294" s="114">
        <f t="shared" ref="AD294" si="604">IFERROR(AVERAGE(AD203,AD209,AD215,AD221,AD227,AD233,AD239,AD245,AD251,AD257,AD263,AD269,AD275,AD281,AD287,AD293),"")</f>
        <v>18288149.620341882</v>
      </c>
      <c r="AE294" s="114">
        <f t="shared" ref="AE294" si="605">IFERROR(AVERAGE(AE203,AE209,AE215,AE221,AE227,AE233,AE239,AE245,AE251,AE257,AE263,AE269,AE275,AE281,AE287,AE293),"")</f>
        <v>47039310.987127095</v>
      </c>
      <c r="AF294" s="114" t="str">
        <f t="shared" ref="AF294" si="606">IFERROR(AVERAGE(AF203,AF209,AF215,AF221,AF227,AF233,AF239,AF245,AF251,AF257,AF263,AF269,AF275,AF281,AF287,AF293),"")</f>
        <v/>
      </c>
      <c r="AG294" s="65" t="str">
        <f t="shared" si="601"/>
        <v/>
      </c>
      <c r="AH294" s="65" t="str">
        <f t="shared" si="601"/>
        <v/>
      </c>
      <c r="AI294" s="65" t="str">
        <f t="shared" si="601"/>
        <v/>
      </c>
      <c r="AJ294" s="65" t="str">
        <f t="shared" si="601"/>
        <v/>
      </c>
      <c r="AK294" s="107">
        <f>IFERROR(AVERAGE(AK203,AK209,AK215,AK221,AK227,AK233,AK239,AK245,AK251,AK257,AK263,AK269,AK275,AK281,AK287,AK293),"")</f>
        <v>85.206300961596526</v>
      </c>
      <c r="AL294" s="114">
        <f t="shared" ref="AL294" si="607">IFERROR(AVERAGE(AL203,AL209,AL215,AL221,AL227,AL233,AL239,AL245,AL251,AL257,AL263,AL269,AL275,AL281,AL287,AL293),"")</f>
        <v>396.63092176169977</v>
      </c>
      <c r="AM294" s="114">
        <f t="shared" ref="AM294" si="608">IFERROR(AVERAGE(AM203,AM209,AM215,AM221,AM227,AM233,AM239,AM245,AM251,AM257,AM263,AM269,AM275,AM281,AM287,AM293),"")</f>
        <v>87207.743546911952</v>
      </c>
      <c r="AN294" s="114">
        <f t="shared" ref="AN294" si="609">IFERROR(AVERAGE(AN203,AN209,AN215,AN221,AN227,AN233,AN239,AN245,AN251,AN257,AN263,AN269,AN275,AN281,AN287,AN293),"")</f>
        <v>396630.92176169978</v>
      </c>
      <c r="AO294" s="114">
        <f t="shared" ref="AO294" si="610">IFERROR(AVERAGE(AO203,AO209,AO215,AO221,AO227,AO233,AO239,AO245,AO251,AO257,AO263,AO269,AO275,AO281,AO287,AO293),"")</f>
        <v>87207743.546911955</v>
      </c>
      <c r="AP294" s="114" t="str">
        <f t="shared" ref="AP294" si="611">IFERROR(AVERAGE(AP203,AP209,AP215,AP221,AP227,AP233,AP239,AP245,AP251,AP257,AP263,AP269,AP275,AP281,AP287,AP293),"")</f>
        <v/>
      </c>
      <c r="AQ294" s="65" t="str">
        <f t="shared" si="601"/>
        <v/>
      </c>
      <c r="AR294" s="65" t="str">
        <f t="shared" si="601"/>
        <v/>
      </c>
      <c r="AS294" s="65" t="str">
        <f t="shared" si="601"/>
        <v/>
      </c>
      <c r="AT294" s="65" t="str">
        <f t="shared" si="601"/>
        <v/>
      </c>
      <c r="AU294" s="107">
        <f>IFERROR(AVERAGE(AU203,AU209,AU215,AU221,AU227,AU233,AU239,AU245,AU251,AU257,AU263,AU269,AU275,AU281,AU287,AU293),"")</f>
        <v>1.2626804499750266</v>
      </c>
      <c r="AV294" s="114">
        <f t="shared" ref="AV294" si="612">IFERROR(AVERAGE(AV203,AV209,AV215,AV221,AV227,AV233,AV239,AV245,AV251,AV257,AV263,AV269,AV275,AV281,AV287,AV293),"")</f>
        <v>17733.148221517928</v>
      </c>
      <c r="AW294" s="114">
        <f t="shared" ref="AW294" si="613">IFERROR(AVERAGE(AW203,AW209,AW215,AW221,AW227,AW233,AW239,AW245,AW251,AW257,AW263,AW269,AW275,AW281,AW287,AW293),"")</f>
        <v>18302.061326510797</v>
      </c>
      <c r="AX294" s="114">
        <f t="shared" ref="AX294" si="614">IFERROR(AVERAGE(AX203,AX209,AX215,AX221,AX227,AX233,AX239,AX245,AX251,AX257,AX263,AX269,AX275,AX281,AX287,AX293),"")</f>
        <v>17733148.221517928</v>
      </c>
      <c r="AY294" s="114">
        <f t="shared" ref="AY294" si="615">IFERROR(AVERAGE(AY203,AY209,AY215,AY221,AY227,AY233,AY239,AY245,AY251,AY257,AY263,AY269,AY275,AY281,AY287,AY293),"")</f>
        <v>18302061.326510798</v>
      </c>
      <c r="AZ294" s="114" t="str">
        <f t="shared" ref="AZ294" si="616">IFERROR(AVERAGE(AZ203,AZ209,AZ215,AZ221,AZ227,AZ233,AZ239,AZ245,AZ251,AZ257,AZ263,AZ269,AZ275,AZ281,AZ287,AZ293),"")</f>
        <v/>
      </c>
      <c r="BA294" s="65" t="str">
        <f t="shared" ref="BA294:BD294" si="617">IFERROR(AVERAGE(BA198:BA293),"")</f>
        <v/>
      </c>
      <c r="BB294" s="65" t="str">
        <f t="shared" si="617"/>
        <v/>
      </c>
      <c r="BC294" s="65" t="str">
        <f t="shared" si="617"/>
        <v/>
      </c>
      <c r="BD294" s="65" t="str">
        <f t="shared" si="617"/>
        <v/>
      </c>
      <c r="BE294" s="107">
        <f>IFERROR(AVERAGE(BE203,BE209,BE215,BE221,BE227,BE233,BE239,BE245,BE251,BE257,BE263,BE269,BE275,BE281,BE287,BE293),"")</f>
        <v>77.373243542797027</v>
      </c>
      <c r="BF294" s="114">
        <f t="shared" ref="BF294" si="618">IFERROR(AVERAGE(BF203,BF209,BF215,BF221,BF227,BF233,BF239,BF245,BF251,BF257,BF263,BF269,BF275,BF281,BF287,BF293),"")</f>
        <v>707.67194907301325</v>
      </c>
      <c r="BG294" s="114">
        <f t="shared" ref="BG294" si="619">IFERROR(AVERAGE(BG203,BG209,BG215,BG221,BG227,BG233,BG239,BG245,BG251,BG257,BG263,BG269,BG275,BG281,BG287,BG293),"")</f>
        <v>60968.735840287802</v>
      </c>
      <c r="BH294" s="114">
        <f t="shared" ref="BH294" si="620">IFERROR(AVERAGE(BH203,BH209,BH215,BH221,BH227,BH233,BH239,BH245,BH251,BH257,BH263,BH269,BH275,BH281,BH287,BH293),"")</f>
        <v>707671.94907301315</v>
      </c>
      <c r="BI294" s="114">
        <f t="shared" ref="BI294" si="621">IFERROR(AVERAGE(BI203,BI209,BI215,BI221,BI227,BI233,BI239,BI245,BI251,BI257,BI263,BI269,BI275,BI281,BI287,BI293),"")</f>
        <v>60968735.840287812</v>
      </c>
      <c r="BJ294" s="114">
        <f t="shared" ref="BJ294" si="622">IFERROR(AVERAGE(BJ203,BJ209,BJ215,BJ221,BJ227,BJ233,BJ239,BJ245,BJ251,BJ257,BJ263,BJ269,BJ275,BJ281,BJ287,BJ293),"")</f>
        <v>29091841.003838781</v>
      </c>
      <c r="BK294" s="18">
        <f t="shared" si="472"/>
        <v>0.90866304198418635</v>
      </c>
    </row>
    <row r="295" spans="1:63" x14ac:dyDescent="0.25">
      <c r="A295" s="281" t="s">
        <v>72</v>
      </c>
      <c r="B295" s="281"/>
      <c r="C295" s="281"/>
      <c r="E295" s="37">
        <f>AVERAGE(E294,E197,E100)</f>
        <v>0.86089526065161348</v>
      </c>
      <c r="F295" s="37">
        <f t="shared" ref="F295:BJ295" si="623">AVERAGE(F294,F197,F100)</f>
        <v>10899.180945381098</v>
      </c>
      <c r="G295" s="37">
        <f t="shared" si="623"/>
        <v>10987.982160478232</v>
      </c>
      <c r="H295" s="22">
        <f t="shared" si="623"/>
        <v>10899180.945381099</v>
      </c>
      <c r="I295" s="22">
        <f t="shared" si="623"/>
        <v>10987982.160478234</v>
      </c>
      <c r="J295" s="22">
        <f t="shared" si="623"/>
        <v>49815.696523985265</v>
      </c>
      <c r="K295" s="37">
        <f t="shared" si="623"/>
        <v>13.831764674994643</v>
      </c>
      <c r="L295" s="37">
        <f t="shared" si="623"/>
        <v>5938.2246170926237</v>
      </c>
      <c r="M295" s="37">
        <f t="shared" si="623"/>
        <v>6016.700129651148</v>
      </c>
      <c r="N295" s="37">
        <f t="shared" si="623"/>
        <v>3041208.0340588125</v>
      </c>
      <c r="O295" s="37">
        <f t="shared" si="623"/>
        <v>3102947.6946005006</v>
      </c>
      <c r="P295" s="37">
        <f t="shared" si="623"/>
        <v>434099.55863159063</v>
      </c>
      <c r="Q295" s="37">
        <f t="shared" si="623"/>
        <v>0.98198846631832593</v>
      </c>
      <c r="R295" s="37">
        <f t="shared" si="623"/>
        <v>11617.248531803174</v>
      </c>
      <c r="S295" s="37">
        <f t="shared" si="623"/>
        <v>11719.401223486786</v>
      </c>
      <c r="T295" s="37">
        <f t="shared" si="623"/>
        <v>11617248.531803176</v>
      </c>
      <c r="U295" s="37">
        <f t="shared" si="623"/>
        <v>11719401.223486787</v>
      </c>
      <c r="V295" s="37">
        <f t="shared" si="623"/>
        <v>41227.675372289123</v>
      </c>
      <c r="W295" s="37" t="e">
        <f t="shared" si="623"/>
        <v>#DIV/0!</v>
      </c>
      <c r="X295" s="37" t="e">
        <f t="shared" si="623"/>
        <v>#DIV/0!</v>
      </c>
      <c r="Y295" s="37" t="e">
        <f t="shared" si="623"/>
        <v>#DIV/0!</v>
      </c>
      <c r="Z295" s="37" t="e">
        <f t="shared" si="623"/>
        <v>#DIV/0!</v>
      </c>
      <c r="AA295" s="37">
        <f t="shared" si="623"/>
        <v>55.661293936436046</v>
      </c>
      <c r="AB295" s="37">
        <f t="shared" si="623"/>
        <v>9503.9197509328988</v>
      </c>
      <c r="AC295" s="37">
        <f t="shared" si="623"/>
        <v>30951.806644945351</v>
      </c>
      <c r="AD295" s="37">
        <f t="shared" si="623"/>
        <v>9503919.7509328984</v>
      </c>
      <c r="AE295" s="37">
        <f t="shared" si="623"/>
        <v>30951806.644945353</v>
      </c>
      <c r="AF295" s="37">
        <f t="shared" si="623"/>
        <v>40883.353464870161</v>
      </c>
      <c r="AG295" s="37" t="e">
        <f t="shared" si="623"/>
        <v>#DIV/0!</v>
      </c>
      <c r="AH295" s="37" t="e">
        <f t="shared" si="623"/>
        <v>#DIV/0!</v>
      </c>
      <c r="AI295" s="37" t="e">
        <f t="shared" si="623"/>
        <v>#DIV/0!</v>
      </c>
      <c r="AJ295" s="37" t="e">
        <f t="shared" si="623"/>
        <v>#DIV/0!</v>
      </c>
      <c r="AK295" s="37">
        <f t="shared" si="623"/>
        <v>83.057603129609149</v>
      </c>
      <c r="AL295" s="37">
        <f t="shared" si="623"/>
        <v>386.70385751816434</v>
      </c>
      <c r="AM295" s="37">
        <f t="shared" si="623"/>
        <v>63054.552703843736</v>
      </c>
      <c r="AN295" s="37">
        <f t="shared" si="623"/>
        <v>386703.85751816438</v>
      </c>
      <c r="AO295" s="37">
        <f t="shared" si="623"/>
        <v>63054552.703843735</v>
      </c>
      <c r="AP295" s="37">
        <f t="shared" si="623"/>
        <v>42974.620973504556</v>
      </c>
      <c r="AQ295" s="37">
        <f t="shared" si="623"/>
        <v>14</v>
      </c>
      <c r="AR295" s="37" t="e">
        <f t="shared" si="623"/>
        <v>#DIV/0!</v>
      </c>
      <c r="AS295" s="37" t="e">
        <f t="shared" si="623"/>
        <v>#DIV/0!</v>
      </c>
      <c r="AT295" s="37" t="e">
        <f t="shared" si="623"/>
        <v>#DIV/0!</v>
      </c>
      <c r="AU295" s="37">
        <f t="shared" si="623"/>
        <v>1.1874867846830088</v>
      </c>
      <c r="AV295" s="37">
        <f t="shared" si="623"/>
        <v>11791.803190054947</v>
      </c>
      <c r="AW295" s="37">
        <f t="shared" si="623"/>
        <v>12047.644967560767</v>
      </c>
      <c r="AX295" s="37">
        <f t="shared" si="623"/>
        <v>11791803.190054948</v>
      </c>
      <c r="AY295" s="37">
        <f t="shared" si="623"/>
        <v>12047644.96756077</v>
      </c>
      <c r="AZ295" s="37">
        <f t="shared" si="623"/>
        <v>42108.914861230558</v>
      </c>
      <c r="BA295" s="37">
        <f t="shared" si="623"/>
        <v>10</v>
      </c>
      <c r="BB295" s="37" t="e">
        <f t="shared" si="623"/>
        <v>#DIV/0!</v>
      </c>
      <c r="BC295" s="37" t="e">
        <f t="shared" si="623"/>
        <v>#DIV/0!</v>
      </c>
      <c r="BD295" s="37" t="e">
        <f t="shared" si="623"/>
        <v>#DIV/0!</v>
      </c>
      <c r="BE295" s="37">
        <f t="shared" si="623"/>
        <v>74.431409335643977</v>
      </c>
      <c r="BF295" s="37">
        <f t="shared" si="623"/>
        <v>576.58336352447577</v>
      </c>
      <c r="BG295" s="37">
        <f t="shared" si="623"/>
        <v>33143.397589842738</v>
      </c>
      <c r="BH295" s="37">
        <f t="shared" si="623"/>
        <v>576583.36352447572</v>
      </c>
      <c r="BI295" s="37">
        <f t="shared" si="623"/>
        <v>33143397.58984274</v>
      </c>
      <c r="BJ295" s="37">
        <f t="shared" si="623"/>
        <v>9996502.5859623421</v>
      </c>
      <c r="BK295" s="18">
        <f>MIN(E295,K295,Q295,AA295,AK295,AU295,BE295)</f>
        <v>0.86089526065161348</v>
      </c>
    </row>
  </sheetData>
  <mergeCells count="82">
    <mergeCell ref="C2:C3"/>
    <mergeCell ref="B2:B3"/>
    <mergeCell ref="A2:A3"/>
    <mergeCell ref="AK2:AP2"/>
    <mergeCell ref="AQ2:AT2"/>
    <mergeCell ref="W2:Z2"/>
    <mergeCell ref="AU2:AZ2"/>
    <mergeCell ref="AA2:AF2"/>
    <mergeCell ref="AG2:AJ2"/>
    <mergeCell ref="A4:A99"/>
    <mergeCell ref="B4:B27"/>
    <mergeCell ref="C4:C9"/>
    <mergeCell ref="C10:C15"/>
    <mergeCell ref="C16:C21"/>
    <mergeCell ref="C22:C27"/>
    <mergeCell ref="B28:B51"/>
    <mergeCell ref="C28:C33"/>
    <mergeCell ref="C88:C93"/>
    <mergeCell ref="C94:C99"/>
    <mergeCell ref="E2:J2"/>
    <mergeCell ref="K2:P2"/>
    <mergeCell ref="Q2:V2"/>
    <mergeCell ref="A100:D100"/>
    <mergeCell ref="C34:C39"/>
    <mergeCell ref="C40:C45"/>
    <mergeCell ref="C46:C51"/>
    <mergeCell ref="B52:B75"/>
    <mergeCell ref="C52:C57"/>
    <mergeCell ref="C58:C63"/>
    <mergeCell ref="C64:C69"/>
    <mergeCell ref="C70:C75"/>
    <mergeCell ref="B76:B99"/>
    <mergeCell ref="C76:C81"/>
    <mergeCell ref="C82:C87"/>
    <mergeCell ref="C149:C154"/>
    <mergeCell ref="C155:C160"/>
    <mergeCell ref="C161:C166"/>
    <mergeCell ref="C167:C172"/>
    <mergeCell ref="A101:A196"/>
    <mergeCell ref="B101:B124"/>
    <mergeCell ref="C101:C106"/>
    <mergeCell ref="C107:C112"/>
    <mergeCell ref="C113:C118"/>
    <mergeCell ref="C119:C124"/>
    <mergeCell ref="B125:B148"/>
    <mergeCell ref="C125:C130"/>
    <mergeCell ref="C131:C136"/>
    <mergeCell ref="C137:C142"/>
    <mergeCell ref="B149:B172"/>
    <mergeCell ref="C143:C148"/>
    <mergeCell ref="A294:D294"/>
    <mergeCell ref="C240:C245"/>
    <mergeCell ref="B246:B269"/>
    <mergeCell ref="C246:C251"/>
    <mergeCell ref="C252:C257"/>
    <mergeCell ref="C258:C263"/>
    <mergeCell ref="C264:C269"/>
    <mergeCell ref="A198:A293"/>
    <mergeCell ref="B198:B221"/>
    <mergeCell ref="C198:C203"/>
    <mergeCell ref="C204:C209"/>
    <mergeCell ref="C210:C215"/>
    <mergeCell ref="C216:C221"/>
    <mergeCell ref="B222:B245"/>
    <mergeCell ref="C222:C227"/>
    <mergeCell ref="C228:C233"/>
    <mergeCell ref="A295:C295"/>
    <mergeCell ref="BE2:BJ2"/>
    <mergeCell ref="BA2:BD2"/>
    <mergeCell ref="BK2:BK3"/>
    <mergeCell ref="B270:B293"/>
    <mergeCell ref="C270:C275"/>
    <mergeCell ref="C276:C281"/>
    <mergeCell ref="C282:C287"/>
    <mergeCell ref="C288:C293"/>
    <mergeCell ref="C234:C239"/>
    <mergeCell ref="B173:B196"/>
    <mergeCell ref="C173:C178"/>
    <mergeCell ref="C179:C184"/>
    <mergeCell ref="C185:C190"/>
    <mergeCell ref="C191:C196"/>
    <mergeCell ref="A197:D197"/>
  </mergeCells>
  <conditionalFormatting sqref="W100:Z100 AG100:AJ100 AQ100:AT100 BA100:BD100 AG197:AJ197 AQ197:AT197 BA197:BD197 AG294:AJ294 AQ294:AT294 BA294:BD294 E101:K105 E294:J294 E100:J100 H197:J197 E106:E197 H107:Q196 H106:K106 N101:Q106 T101:AA196 AD101:AK196 AN101:AU196 AX101:BE196 BH101:BJ196 BH198:BJ293 E4:K99 N4:Q99 T4:AA99 AD4:AK99 AN4:AU99 AX4:BD99 AD198:AK293 T198:AA293 AN198:AU293 AX198:BE293 E198:Q293">
    <cfRule type="expression" dxfId="46" priority="99">
      <formula>E4=$BK4</formula>
    </cfRule>
  </conditionalFormatting>
  <conditionalFormatting sqref="BE4:BE99 BH4:BJ99">
    <cfRule type="expression" dxfId="45" priority="98">
      <formula>BE4=$BK4</formula>
    </cfRule>
  </conditionalFormatting>
  <conditionalFormatting sqref="K100 N100:P100">
    <cfRule type="expression" dxfId="44" priority="94">
      <formula>K100=$BK100</formula>
    </cfRule>
  </conditionalFormatting>
  <conditionalFormatting sqref="Q100 T100:V100">
    <cfRule type="expression" dxfId="43" priority="93">
      <formula>Q100=$BK100</formula>
    </cfRule>
  </conditionalFormatting>
  <conditionalFormatting sqref="AA100 AD100:AF100">
    <cfRule type="expression" dxfId="42" priority="92">
      <formula>AA100=$BK100</formula>
    </cfRule>
  </conditionalFormatting>
  <conditionalFormatting sqref="AK100 AN100:AP100">
    <cfRule type="expression" dxfId="41" priority="91">
      <formula>AK100=$BK100</formula>
    </cfRule>
  </conditionalFormatting>
  <conditionalFormatting sqref="AU100 AX100:AZ100">
    <cfRule type="expression" dxfId="40" priority="90">
      <formula>AU100=$BK100</formula>
    </cfRule>
  </conditionalFormatting>
  <conditionalFormatting sqref="BE100 BH100:BJ100">
    <cfRule type="expression" dxfId="39" priority="89">
      <formula>BE100=$BK100</formula>
    </cfRule>
  </conditionalFormatting>
  <conditionalFormatting sqref="W197:Z197">
    <cfRule type="expression" dxfId="38" priority="88">
      <formula>W197=$BK197</formula>
    </cfRule>
  </conditionalFormatting>
  <conditionalFormatting sqref="K197:P197">
    <cfRule type="expression" dxfId="37" priority="86">
      <formula>K197=$BK197</formula>
    </cfRule>
  </conditionalFormatting>
  <conditionalFormatting sqref="Q197 T197:V197">
    <cfRule type="expression" dxfId="36" priority="85">
      <formula>Q197=$BK197</formula>
    </cfRule>
  </conditionalFormatting>
  <conditionalFormatting sqref="AA197 AD197:AF197">
    <cfRule type="expression" dxfId="35" priority="84">
      <formula>AA197=$BK197</formula>
    </cfRule>
  </conditionalFormatting>
  <conditionalFormatting sqref="AK197 AN197:AP197">
    <cfRule type="expression" dxfId="34" priority="83">
      <formula>AK197=$BK197</formula>
    </cfRule>
  </conditionalFormatting>
  <conditionalFormatting sqref="AU197 AX197:AZ197">
    <cfRule type="expression" dxfId="33" priority="82">
      <formula>AU197=$BK197</formula>
    </cfRule>
  </conditionalFormatting>
  <conditionalFormatting sqref="BE197 BH197:BJ197">
    <cfRule type="expression" dxfId="32" priority="81">
      <formula>BE197=$BK197</formula>
    </cfRule>
  </conditionalFormatting>
  <conditionalFormatting sqref="W294:Z294">
    <cfRule type="expression" dxfId="31" priority="80">
      <formula>W294=$BK294</formula>
    </cfRule>
  </conditionalFormatting>
  <conditionalFormatting sqref="K294:P294">
    <cfRule type="expression" dxfId="30" priority="71">
      <formula>K294=$BK294</formula>
    </cfRule>
  </conditionalFormatting>
  <conditionalFormatting sqref="Q294 T294:V294">
    <cfRule type="expression" dxfId="29" priority="70">
      <formula>Q294=$BK294</formula>
    </cfRule>
  </conditionalFormatting>
  <conditionalFormatting sqref="AA294 AD294:AF294">
    <cfRule type="expression" dxfId="28" priority="69">
      <formula>AA294=$BK294</formula>
    </cfRule>
  </conditionalFormatting>
  <conditionalFormatting sqref="AK294 AN294:AP294">
    <cfRule type="expression" dxfId="27" priority="68">
      <formula>AK294=$BK294</formula>
    </cfRule>
  </conditionalFormatting>
  <conditionalFormatting sqref="AU294 AX294:AZ294">
    <cfRule type="expression" dxfId="26" priority="67">
      <formula>AU294=$BK294</formula>
    </cfRule>
  </conditionalFormatting>
  <conditionalFormatting sqref="BE294 BH294:BJ294">
    <cfRule type="expression" dxfId="25" priority="66">
      <formula>BE294=$BK294</formula>
    </cfRule>
  </conditionalFormatting>
  <conditionalFormatting sqref="F197:G197">
    <cfRule type="expression" dxfId="24" priority="65">
      <formula>F197=$BK197</formula>
    </cfRule>
  </conditionalFormatting>
  <conditionalFormatting sqref="F106:G196">
    <cfRule type="expression" dxfId="23" priority="23">
      <formula>F106=$BK106</formula>
    </cfRule>
  </conditionalFormatting>
  <conditionalFormatting sqref="R4:S105">
    <cfRule type="expression" dxfId="22" priority="22">
      <formula>R4=$BK4</formula>
    </cfRule>
  </conditionalFormatting>
  <conditionalFormatting sqref="R197:S197">
    <cfRule type="expression" dxfId="21" priority="21">
      <formula>R197=$BK197</formula>
    </cfRule>
  </conditionalFormatting>
  <conditionalFormatting sqref="R106:S196">
    <cfRule type="expression" dxfId="20" priority="20">
      <formula>R106=$BK106</formula>
    </cfRule>
  </conditionalFormatting>
  <conditionalFormatting sqref="AB4:AC105">
    <cfRule type="expression" dxfId="19" priority="19">
      <formula>AB4=$BK4</formula>
    </cfRule>
  </conditionalFormatting>
  <conditionalFormatting sqref="AB197:AC197">
    <cfRule type="expression" dxfId="18" priority="18">
      <formula>AB197=$BK197</formula>
    </cfRule>
  </conditionalFormatting>
  <conditionalFormatting sqref="AB106:AC196">
    <cfRule type="expression" dxfId="17" priority="17">
      <formula>AB106=$BK106</formula>
    </cfRule>
  </conditionalFormatting>
  <conditionalFormatting sqref="AL4:AM105">
    <cfRule type="expression" dxfId="16" priority="16">
      <formula>AL4=$BK4</formula>
    </cfRule>
  </conditionalFormatting>
  <conditionalFormatting sqref="AL197:AM197">
    <cfRule type="expression" dxfId="15" priority="15">
      <formula>AL197=$BK197</formula>
    </cfRule>
  </conditionalFormatting>
  <conditionalFormatting sqref="AL106:AM196">
    <cfRule type="expression" dxfId="14" priority="14">
      <formula>AL106=$BK106</formula>
    </cfRule>
  </conditionalFormatting>
  <conditionalFormatting sqref="AV4:AW105">
    <cfRule type="expression" dxfId="13" priority="13">
      <formula>AV4=$BK4</formula>
    </cfRule>
  </conditionalFormatting>
  <conditionalFormatting sqref="AV197:AW197">
    <cfRule type="expression" dxfId="12" priority="12">
      <formula>AV197=$BK197</formula>
    </cfRule>
  </conditionalFormatting>
  <conditionalFormatting sqref="AV106:AW196">
    <cfRule type="expression" dxfId="11" priority="11">
      <formula>AV106=$BK106</formula>
    </cfRule>
  </conditionalFormatting>
  <conditionalFormatting sqref="BF4:BG105">
    <cfRule type="expression" dxfId="10" priority="10">
      <formula>BF4=$BK4</formula>
    </cfRule>
  </conditionalFormatting>
  <conditionalFormatting sqref="BF197:BG197">
    <cfRule type="expression" dxfId="9" priority="9">
      <formula>BF197=$BK197</formula>
    </cfRule>
  </conditionalFormatting>
  <conditionalFormatting sqref="BF106:BG196">
    <cfRule type="expression" dxfId="8" priority="8">
      <formula>BF106=$BK106</formula>
    </cfRule>
  </conditionalFormatting>
  <conditionalFormatting sqref="L4:M105">
    <cfRule type="expression" dxfId="7" priority="7">
      <formula>L4=$BK4</formula>
    </cfRule>
  </conditionalFormatting>
  <conditionalFormatting sqref="L106:M106">
    <cfRule type="expression" dxfId="6" priority="6">
      <formula>L106=$BK106</formula>
    </cfRule>
  </conditionalFormatting>
  <conditionalFormatting sqref="R198:S294">
    <cfRule type="expression" dxfId="5" priority="5">
      <formula>R198=$BK198</formula>
    </cfRule>
  </conditionalFormatting>
  <conditionalFormatting sqref="AB198:AC294">
    <cfRule type="expression" dxfId="4" priority="4">
      <formula>AB198=$BK198</formula>
    </cfRule>
  </conditionalFormatting>
  <conditionalFormatting sqref="AL198:AM294">
    <cfRule type="expression" dxfId="3" priority="3">
      <formula>AL198=$BK198</formula>
    </cfRule>
  </conditionalFormatting>
  <conditionalFormatting sqref="AV198:AW294">
    <cfRule type="expression" dxfId="2" priority="2">
      <formula>AV198=$BK198</formula>
    </cfRule>
  </conditionalFormatting>
  <conditionalFormatting sqref="BF198:BG294">
    <cfRule type="expression" dxfId="1" priority="1">
      <formula>BF198=$BK198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74CB-C009-4E12-8A8C-35751FFA1F8B}">
  <dimension ref="A1:DP295"/>
  <sheetViews>
    <sheetView zoomScale="80" zoomScaleNormal="80" workbookViewId="0">
      <pane xSplit="6" ySplit="3" topLeftCell="AE160" activePane="bottomRight" state="frozen"/>
      <selection pane="topRight" activeCell="E1" sqref="E1"/>
      <selection pane="bottomLeft" activeCell="A4" sqref="A4"/>
      <selection pane="bottomRight" activeCell="E293" sqref="A287:XFD293"/>
    </sheetView>
  </sheetViews>
  <sheetFormatPr defaultColWidth="9.140625" defaultRowHeight="15" x14ac:dyDescent="0.25"/>
  <cols>
    <col min="1" max="1" width="6.85546875" style="53" bestFit="1" customWidth="1"/>
    <col min="2" max="2" width="6.28515625" style="53" bestFit="1" customWidth="1"/>
    <col min="3" max="3" width="13" style="53" customWidth="1"/>
    <col min="4" max="4" width="9.28515625" style="53" hidden="1" customWidth="1"/>
    <col min="5" max="5" width="15.5703125" style="168" hidden="1" customWidth="1"/>
    <col min="6" max="7" width="9.28515625" style="53" hidden="1" customWidth="1"/>
    <col min="8" max="8" width="12.42578125" style="22" hidden="1" customWidth="1"/>
    <col min="9" max="10" width="9.28515625" style="18" hidden="1" customWidth="1"/>
    <col min="11" max="11" width="5.28515625" style="157" hidden="1" customWidth="1"/>
    <col min="12" max="12" width="6.28515625" style="157" hidden="1" customWidth="1"/>
    <col min="13" max="13" width="5.85546875" style="157" hidden="1" customWidth="1"/>
    <col min="14" max="16" width="9.28515625" style="157" hidden="1" customWidth="1"/>
    <col min="17" max="19" width="9.28515625" style="37" hidden="1" customWidth="1"/>
    <col min="20" max="20" width="15" style="22" hidden="1" customWidth="1"/>
    <col min="21" max="22" width="9.28515625" style="22" hidden="1" customWidth="1"/>
    <col min="23" max="27" width="9.28515625" style="53" hidden="1" customWidth="1"/>
    <col min="28" max="28" width="12.85546875" style="22" hidden="1" customWidth="1"/>
    <col min="29" max="30" width="9.28515625" style="18" hidden="1" customWidth="1"/>
    <col min="31" max="31" width="5.28515625" style="157" bestFit="1" customWidth="1"/>
    <col min="32" max="32" width="6.28515625" style="157" bestFit="1" customWidth="1"/>
    <col min="33" max="33" width="5.42578125" style="157" bestFit="1" customWidth="1"/>
    <col min="34" max="36" width="9.28515625" style="157" hidden="1" customWidth="1"/>
    <col min="37" max="40" width="9.28515625" style="53" hidden="1" customWidth="1"/>
    <col min="41" max="41" width="8.7109375" style="37" bestFit="1" customWidth="1"/>
    <col min="42" max="42" width="12.85546875" style="22" hidden="1" customWidth="1"/>
    <col min="43" max="44" width="9.28515625" style="18" hidden="1" customWidth="1"/>
    <col min="45" max="45" width="5.28515625" style="157" bestFit="1" customWidth="1"/>
    <col min="46" max="46" width="6.28515625" style="157" bestFit="1" customWidth="1"/>
    <col min="47" max="47" width="5.85546875" style="157" bestFit="1" customWidth="1"/>
    <col min="48" max="50" width="9.28515625" style="157" hidden="1" customWidth="1"/>
    <col min="51" max="53" width="9.28515625" style="53" hidden="1" customWidth="1"/>
    <col min="54" max="54" width="9.28515625" style="37" hidden="1" customWidth="1"/>
    <col min="55" max="55" width="8.7109375" style="37" bestFit="1" customWidth="1"/>
    <col min="56" max="56" width="13.42578125" style="22" hidden="1" customWidth="1"/>
    <col min="57" max="58" width="9.140625" style="53" hidden="1" customWidth="1"/>
    <col min="59" max="61" width="6.28515625" style="157" bestFit="1" customWidth="1"/>
    <col min="62" max="64" width="9.140625" style="157" hidden="1" customWidth="1"/>
    <col min="65" max="65" width="13.7109375" style="53" hidden="1" customWidth="1"/>
    <col min="66" max="66" width="11.5703125" style="53" hidden="1" customWidth="1"/>
    <col min="67" max="67" width="9.140625" style="53" hidden="1" customWidth="1"/>
    <col min="68" max="68" width="9.140625" style="37" hidden="1" customWidth="1"/>
    <col min="69" max="69" width="9.28515625" style="37" bestFit="1" customWidth="1"/>
    <col min="70" max="70" width="12.42578125" style="22" hidden="1" customWidth="1"/>
    <col min="71" max="72" width="9.140625" style="53" hidden="1" customWidth="1"/>
    <col min="73" max="73" width="5.28515625" style="157" bestFit="1" customWidth="1"/>
    <col min="74" max="74" width="6.28515625" style="157" bestFit="1" customWidth="1"/>
    <col min="75" max="75" width="5.85546875" style="157" bestFit="1" customWidth="1"/>
    <col min="76" max="76" width="9.140625" style="157" hidden="1" customWidth="1"/>
    <col min="77" max="77" width="10" style="157" hidden="1" customWidth="1"/>
    <col min="78" max="78" width="9.140625" style="157" hidden="1" customWidth="1"/>
    <col min="79" max="82" width="9.140625" style="53" hidden="1" customWidth="1"/>
    <col min="83" max="83" width="8.7109375" style="37" bestFit="1" customWidth="1"/>
    <col min="84" max="84" width="12.42578125" style="22" hidden="1" customWidth="1"/>
    <col min="85" max="86" width="15.42578125" style="18" hidden="1" customWidth="1"/>
    <col min="87" max="87" width="5.28515625" style="157" bestFit="1" customWidth="1"/>
    <col min="88" max="88" width="6.42578125" style="157" customWidth="1"/>
    <col min="89" max="89" width="5.42578125" style="157" bestFit="1" customWidth="1"/>
    <col min="90" max="91" width="11.42578125" style="157" hidden="1" customWidth="1"/>
    <col min="92" max="92" width="9.140625" style="157" hidden="1" customWidth="1"/>
    <col min="93" max="96" width="9.140625" style="53" hidden="1" customWidth="1"/>
    <col min="97" max="97" width="8.7109375" style="37" bestFit="1" customWidth="1"/>
    <col min="98" max="98" width="13.5703125" style="22" hidden="1" customWidth="1"/>
    <col min="99" max="100" width="13.85546875" style="53" hidden="1" customWidth="1"/>
    <col min="101" max="102" width="8.28515625" style="157" bestFit="1" customWidth="1"/>
    <col min="103" max="103" width="7.7109375" style="157" customWidth="1"/>
    <col min="104" max="105" width="10.28515625" style="157" hidden="1" customWidth="1"/>
    <col min="106" max="106" width="8.140625" style="157" hidden="1" customWidth="1"/>
    <col min="107" max="110" width="9.140625" style="53" hidden="1" customWidth="1"/>
    <col min="111" max="111" width="8.7109375" style="37" bestFit="1" customWidth="1"/>
    <col min="112" max="112" width="12.42578125" style="22" bestFit="1" customWidth="1"/>
    <col min="113" max="113" width="12.28515625" style="53" hidden="1" customWidth="1"/>
    <col min="114" max="114" width="8.140625" style="37" bestFit="1" customWidth="1"/>
    <col min="115" max="115" width="8.85546875" style="18" hidden="1" customWidth="1"/>
    <col min="116" max="16384" width="9.140625" style="53"/>
  </cols>
  <sheetData>
    <row r="1" spans="1:120" x14ac:dyDescent="0.25">
      <c r="BB1" s="37">
        <f>MAX(BB4:BB294)</f>
        <v>4.4192623016723491</v>
      </c>
      <c r="CD1" s="37">
        <f>MAX(CD43:CD294)</f>
        <v>49.875385881443009</v>
      </c>
      <c r="CR1" s="37">
        <f>MAX(CR43:CR294)</f>
        <v>32.649916310067375</v>
      </c>
      <c r="DJ1" s="37">
        <f>MIN(DJ4:DJ294)</f>
        <v>-3.6711888946532135E-2</v>
      </c>
    </row>
    <row r="2" spans="1:120" x14ac:dyDescent="0.25">
      <c r="D2" s="168"/>
      <c r="F2" s="168"/>
      <c r="H2" s="291" t="s">
        <v>19</v>
      </c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44" t="s">
        <v>25</v>
      </c>
      <c r="U2" s="245"/>
      <c r="V2" s="245"/>
      <c r="W2" s="245"/>
      <c r="X2" s="245"/>
      <c r="Y2" s="245"/>
      <c r="Z2" s="246"/>
      <c r="AA2" s="89"/>
      <c r="AB2" s="247" t="s">
        <v>46</v>
      </c>
      <c r="AC2" s="248"/>
      <c r="AD2" s="248"/>
      <c r="AE2" s="248"/>
      <c r="AF2" s="248"/>
      <c r="AG2" s="248"/>
      <c r="AH2" s="248"/>
      <c r="AI2" s="248"/>
      <c r="AJ2" s="248"/>
      <c r="AK2" s="248"/>
      <c r="AL2" s="248"/>
      <c r="AM2" s="248"/>
      <c r="AN2" s="248"/>
      <c r="AO2" s="249"/>
      <c r="AP2" s="250" t="s">
        <v>47</v>
      </c>
      <c r="AQ2" s="251"/>
      <c r="AR2" s="251"/>
      <c r="AS2" s="251"/>
      <c r="AT2" s="251"/>
      <c r="AU2" s="251"/>
      <c r="AV2" s="251"/>
      <c r="AW2" s="251"/>
      <c r="AX2" s="251"/>
      <c r="AY2" s="251"/>
      <c r="AZ2" s="251"/>
      <c r="BA2" s="251"/>
      <c r="BB2" s="251"/>
      <c r="BC2" s="252"/>
      <c r="BD2" s="253" t="s">
        <v>61</v>
      </c>
      <c r="BE2" s="254"/>
      <c r="BF2" s="254"/>
      <c r="BG2" s="254"/>
      <c r="BH2" s="254"/>
      <c r="BI2" s="254"/>
      <c r="BJ2" s="254"/>
      <c r="BK2" s="254"/>
      <c r="BL2" s="254"/>
      <c r="BM2" s="254"/>
      <c r="BN2" s="254"/>
      <c r="BO2" s="254"/>
      <c r="BP2" s="254"/>
      <c r="BQ2" s="255"/>
      <c r="BR2" s="263" t="s">
        <v>48</v>
      </c>
      <c r="BS2" s="264"/>
      <c r="BT2" s="264"/>
      <c r="BU2" s="264"/>
      <c r="BV2" s="264"/>
      <c r="BW2" s="264"/>
      <c r="BX2" s="264"/>
      <c r="BY2" s="264"/>
      <c r="BZ2" s="264"/>
      <c r="CA2" s="264"/>
      <c r="CB2" s="264"/>
      <c r="CC2" s="264"/>
      <c r="CD2" s="264"/>
      <c r="CE2" s="265"/>
      <c r="CF2" s="236" t="s">
        <v>49</v>
      </c>
      <c r="CG2" s="237"/>
      <c r="CH2" s="237"/>
      <c r="CI2" s="237"/>
      <c r="CJ2" s="237"/>
      <c r="CK2" s="237"/>
      <c r="CL2" s="237"/>
      <c r="CM2" s="237"/>
      <c r="CN2" s="237"/>
      <c r="CO2" s="237"/>
      <c r="CP2" s="237"/>
      <c r="CQ2" s="237"/>
      <c r="CR2" s="237"/>
      <c r="CS2" s="238"/>
      <c r="CT2" s="239" t="s">
        <v>50</v>
      </c>
      <c r="CU2" s="240"/>
      <c r="CV2" s="240"/>
      <c r="CW2" s="240"/>
      <c r="CX2" s="240"/>
      <c r="CY2" s="240"/>
      <c r="CZ2" s="240"/>
      <c r="DA2" s="240"/>
      <c r="DB2" s="240"/>
      <c r="DC2" s="240"/>
      <c r="DD2" s="240"/>
      <c r="DE2" s="240"/>
      <c r="DF2" s="240"/>
      <c r="DG2" s="240"/>
    </row>
    <row r="3" spans="1:120" ht="45" x14ac:dyDescent="0.25">
      <c r="A3" s="1" t="s">
        <v>1</v>
      </c>
      <c r="B3" s="1" t="s">
        <v>0</v>
      </c>
      <c r="C3" s="1" t="s">
        <v>2</v>
      </c>
      <c r="D3" s="1" t="s">
        <v>27</v>
      </c>
      <c r="E3" s="1" t="s">
        <v>60</v>
      </c>
      <c r="F3" s="1" t="s">
        <v>3</v>
      </c>
      <c r="G3" s="1" t="s">
        <v>26</v>
      </c>
      <c r="H3" s="121" t="s">
        <v>5</v>
      </c>
      <c r="I3" s="57" t="s">
        <v>6</v>
      </c>
      <c r="J3" s="57" t="s">
        <v>4</v>
      </c>
      <c r="K3" s="170" t="s">
        <v>59</v>
      </c>
      <c r="L3" s="170" t="s">
        <v>51</v>
      </c>
      <c r="M3" s="170" t="s">
        <v>52</v>
      </c>
      <c r="N3" s="174" t="s">
        <v>39</v>
      </c>
      <c r="O3" s="174" t="s">
        <v>40</v>
      </c>
      <c r="P3" s="174" t="s">
        <v>41</v>
      </c>
      <c r="Q3" s="169" t="s">
        <v>7</v>
      </c>
      <c r="R3" s="169" t="s">
        <v>8</v>
      </c>
      <c r="S3" s="169" t="s">
        <v>9</v>
      </c>
      <c r="T3" s="208" t="s">
        <v>5</v>
      </c>
      <c r="U3" s="208" t="s">
        <v>6</v>
      </c>
      <c r="V3" s="208" t="s">
        <v>4</v>
      </c>
      <c r="W3" s="15" t="s">
        <v>7</v>
      </c>
      <c r="X3" s="15" t="s">
        <v>8</v>
      </c>
      <c r="Y3" s="15" t="s">
        <v>9</v>
      </c>
      <c r="Z3" s="15" t="s">
        <v>21</v>
      </c>
      <c r="AA3" s="15" t="s">
        <v>22</v>
      </c>
      <c r="AB3" s="26" t="s">
        <v>5</v>
      </c>
      <c r="AC3" s="80" t="s">
        <v>6</v>
      </c>
      <c r="AD3" s="80" t="s">
        <v>4</v>
      </c>
      <c r="AE3" s="175" t="s">
        <v>59</v>
      </c>
      <c r="AF3" s="175" t="s">
        <v>51</v>
      </c>
      <c r="AG3" s="175" t="s">
        <v>52</v>
      </c>
      <c r="AH3" s="176" t="s">
        <v>39</v>
      </c>
      <c r="AI3" s="176" t="s">
        <v>40</v>
      </c>
      <c r="AJ3" s="176" t="s">
        <v>41</v>
      </c>
      <c r="AK3" s="5" t="s">
        <v>7</v>
      </c>
      <c r="AL3" s="5" t="s">
        <v>8</v>
      </c>
      <c r="AM3" s="5" t="s">
        <v>9</v>
      </c>
      <c r="AN3" s="5" t="s">
        <v>21</v>
      </c>
      <c r="AO3" s="49" t="s">
        <v>22</v>
      </c>
      <c r="AP3" s="25" t="s">
        <v>5</v>
      </c>
      <c r="AQ3" s="21" t="s">
        <v>6</v>
      </c>
      <c r="AR3" s="21" t="s">
        <v>4</v>
      </c>
      <c r="AS3" s="177" t="s">
        <v>59</v>
      </c>
      <c r="AT3" s="177" t="s">
        <v>51</v>
      </c>
      <c r="AU3" s="177" t="s">
        <v>52</v>
      </c>
      <c r="AV3" s="178" t="s">
        <v>39</v>
      </c>
      <c r="AW3" s="178" t="s">
        <v>40</v>
      </c>
      <c r="AX3" s="178" t="s">
        <v>41</v>
      </c>
      <c r="AY3" s="6" t="s">
        <v>7</v>
      </c>
      <c r="AZ3" s="6" t="s">
        <v>8</v>
      </c>
      <c r="BA3" s="6" t="s">
        <v>9</v>
      </c>
      <c r="BB3" s="40" t="s">
        <v>21</v>
      </c>
      <c r="BC3" s="40" t="s">
        <v>22</v>
      </c>
      <c r="BD3" s="24" t="s">
        <v>5</v>
      </c>
      <c r="BE3" s="167" t="s">
        <v>6</v>
      </c>
      <c r="BF3" s="163" t="s">
        <v>4</v>
      </c>
      <c r="BG3" s="179" t="s">
        <v>59</v>
      </c>
      <c r="BH3" s="179" t="s">
        <v>51</v>
      </c>
      <c r="BI3" s="179" t="s">
        <v>52</v>
      </c>
      <c r="BJ3" s="180" t="s">
        <v>39</v>
      </c>
      <c r="BK3" s="180" t="s">
        <v>40</v>
      </c>
      <c r="BL3" s="180" t="s">
        <v>41</v>
      </c>
      <c r="BM3" s="7" t="s">
        <v>7</v>
      </c>
      <c r="BN3" s="7" t="s">
        <v>8</v>
      </c>
      <c r="BO3" s="7" t="s">
        <v>9</v>
      </c>
      <c r="BP3" s="38" t="s">
        <v>21</v>
      </c>
      <c r="BQ3" s="38" t="s">
        <v>22</v>
      </c>
      <c r="BR3" s="117" t="s">
        <v>5</v>
      </c>
      <c r="BS3" s="8" t="s">
        <v>6</v>
      </c>
      <c r="BT3" s="8" t="s">
        <v>4</v>
      </c>
      <c r="BU3" s="191" t="s">
        <v>59</v>
      </c>
      <c r="BV3" s="191" t="s">
        <v>51</v>
      </c>
      <c r="BW3" s="191" t="s">
        <v>52</v>
      </c>
      <c r="BX3" s="192" t="s">
        <v>39</v>
      </c>
      <c r="BY3" s="192" t="s">
        <v>40</v>
      </c>
      <c r="BZ3" s="192" t="s">
        <v>41</v>
      </c>
      <c r="CA3" s="9" t="s">
        <v>7</v>
      </c>
      <c r="CB3" s="9" t="s">
        <v>8</v>
      </c>
      <c r="CC3" s="9" t="s">
        <v>9</v>
      </c>
      <c r="CD3" s="9" t="s">
        <v>21</v>
      </c>
      <c r="CE3" s="48" t="s">
        <v>22</v>
      </c>
      <c r="CF3" s="119" t="s">
        <v>5</v>
      </c>
      <c r="CG3" s="96" t="s">
        <v>6</v>
      </c>
      <c r="CH3" s="96" t="s">
        <v>4</v>
      </c>
      <c r="CI3" s="181" t="s">
        <v>59</v>
      </c>
      <c r="CJ3" s="181" t="s">
        <v>51</v>
      </c>
      <c r="CK3" s="181" t="s">
        <v>52</v>
      </c>
      <c r="CL3" s="182" t="s">
        <v>39</v>
      </c>
      <c r="CM3" s="182" t="s">
        <v>40</v>
      </c>
      <c r="CN3" s="182" t="s">
        <v>41</v>
      </c>
      <c r="CO3" s="11" t="s">
        <v>7</v>
      </c>
      <c r="CP3" s="11" t="s">
        <v>8</v>
      </c>
      <c r="CQ3" s="11" t="s">
        <v>9</v>
      </c>
      <c r="CR3" s="11" t="s">
        <v>21</v>
      </c>
      <c r="CS3" s="47" t="s">
        <v>22</v>
      </c>
      <c r="CT3" s="120" t="s">
        <v>5</v>
      </c>
      <c r="CU3" s="12" t="s">
        <v>6</v>
      </c>
      <c r="CV3" s="12" t="s">
        <v>4</v>
      </c>
      <c r="CW3" s="193" t="s">
        <v>59</v>
      </c>
      <c r="CX3" s="193" t="s">
        <v>51</v>
      </c>
      <c r="CY3" s="193" t="s">
        <v>52</v>
      </c>
      <c r="CZ3" s="194" t="s">
        <v>39</v>
      </c>
      <c r="DA3" s="194" t="s">
        <v>40</v>
      </c>
      <c r="DB3" s="194" t="s">
        <v>41</v>
      </c>
      <c r="DC3" s="13" t="s">
        <v>7</v>
      </c>
      <c r="DD3" s="13" t="s">
        <v>8</v>
      </c>
      <c r="DE3" s="13" t="s">
        <v>9</v>
      </c>
      <c r="DF3" s="13" t="s">
        <v>21</v>
      </c>
      <c r="DG3" s="45" t="s">
        <v>22</v>
      </c>
      <c r="DH3" s="23" t="s">
        <v>17</v>
      </c>
      <c r="DI3" s="1" t="s">
        <v>18</v>
      </c>
      <c r="DJ3" s="81" t="s">
        <v>15</v>
      </c>
      <c r="DK3" s="19" t="s">
        <v>16</v>
      </c>
      <c r="DP3" s="53">
        <v>2</v>
      </c>
    </row>
    <row r="4" spans="1:120" hidden="1" x14ac:dyDescent="0.25">
      <c r="A4" s="276">
        <v>3</v>
      </c>
      <c r="B4" s="276">
        <v>5</v>
      </c>
      <c r="C4" s="276">
        <v>5</v>
      </c>
      <c r="D4" s="276">
        <v>50</v>
      </c>
      <c r="E4" s="167">
        <f>2 * ($C$4*'Data for KPI'!$B$1)</f>
        <v>1250</v>
      </c>
      <c r="F4" s="167">
        <v>1</v>
      </c>
      <c r="G4" s="167"/>
      <c r="H4" s="111">
        <v>5115687.37895176</v>
      </c>
      <c r="I4" s="74">
        <v>4788591.9138938542</v>
      </c>
      <c r="J4" s="74">
        <v>5442782.8440096658</v>
      </c>
      <c r="K4" s="171">
        <f>E4-N4</f>
        <v>57</v>
      </c>
      <c r="L4" s="171">
        <f>E4-O4</f>
        <v>58.31230000000005</v>
      </c>
      <c r="M4" s="171">
        <f>E4-P4</f>
        <v>60.578999999999951</v>
      </c>
      <c r="N4" s="171">
        <f>(Q4/100)*E4</f>
        <v>1193</v>
      </c>
      <c r="O4" s="172">
        <f>(R4/100)*N4</f>
        <v>1191.6876999999999</v>
      </c>
      <c r="P4" s="172">
        <f>(S4/100)*N4</f>
        <v>1189.421</v>
      </c>
      <c r="Q4" s="75">
        <v>95.44</v>
      </c>
      <c r="R4" s="75">
        <v>99.89</v>
      </c>
      <c r="S4" s="75">
        <v>99.7</v>
      </c>
      <c r="T4" s="115">
        <v>432645.71176268032</v>
      </c>
      <c r="U4" s="115">
        <v>367372.9385728538</v>
      </c>
      <c r="V4" s="115">
        <v>497918.48495250673</v>
      </c>
      <c r="W4" s="64">
        <v>99.76</v>
      </c>
      <c r="X4" s="64">
        <v>99.9</v>
      </c>
      <c r="Y4" s="64">
        <v>99.71</v>
      </c>
      <c r="Z4" s="67">
        <v>0</v>
      </c>
      <c r="AA4" s="153">
        <f>IF(OR(ISBLANK(T4), ISBLANK(DH4)), "", 100*((T4-DH4)/DH4))</f>
        <v>4.7396270092652308</v>
      </c>
      <c r="AB4" s="111">
        <v>413067.83699392842</v>
      </c>
      <c r="AC4" s="74">
        <v>350102.743613353</v>
      </c>
      <c r="AD4" s="74">
        <v>476032.93037450372</v>
      </c>
      <c r="AE4" s="171">
        <f>$E4-AH4</f>
        <v>2.875</v>
      </c>
      <c r="AF4" s="171">
        <f>$E4-AI4</f>
        <v>4.122124999999869</v>
      </c>
      <c r="AG4" s="171">
        <f>$E4-AJ4</f>
        <v>6.4916625000000749</v>
      </c>
      <c r="AH4" s="171">
        <f>(AK4/100)*E4</f>
        <v>1247.125</v>
      </c>
      <c r="AI4" s="172">
        <f>(AL4/100)*AH4</f>
        <v>1245.8778750000001</v>
      </c>
      <c r="AJ4" s="172">
        <f>(AM4/100)*AH4</f>
        <v>1243.5083374999999</v>
      </c>
      <c r="AK4" s="74">
        <v>99.77</v>
      </c>
      <c r="AL4" s="74">
        <v>99.9</v>
      </c>
      <c r="AM4" s="74">
        <v>99.71</v>
      </c>
      <c r="AN4" s="75">
        <v>0</v>
      </c>
      <c r="AO4" s="153">
        <f>IF(OR(ISBLANK(AB4), ISBLANK(DH4)), "", 100*((AB4-DH4)/DH4))</f>
        <v>0</v>
      </c>
      <c r="AP4" s="111">
        <v>420807.33079840802</v>
      </c>
      <c r="AQ4" s="74">
        <v>357021.801942939</v>
      </c>
      <c r="AR4" s="74">
        <v>484592.85965387698</v>
      </c>
      <c r="AS4" s="171">
        <f>$E4-AV4</f>
        <v>2.875</v>
      </c>
      <c r="AT4" s="171">
        <f>$E4-AW4</f>
        <v>4.122124999999869</v>
      </c>
      <c r="AU4" s="171">
        <f>$E4-AX4</f>
        <v>6.4916625000000749</v>
      </c>
      <c r="AV4" s="171">
        <f>(AY4/100)*$E4</f>
        <v>1247.125</v>
      </c>
      <c r="AW4" s="172">
        <f>(AZ4/100)*AV4</f>
        <v>1245.8778750000001</v>
      </c>
      <c r="AX4" s="172">
        <f>(BA4/100)*AV4</f>
        <v>1243.5083374999999</v>
      </c>
      <c r="AY4" s="74">
        <v>99.77</v>
      </c>
      <c r="AZ4" s="74">
        <v>99.9</v>
      </c>
      <c r="BA4" s="74">
        <v>99.71</v>
      </c>
      <c r="BB4" s="75">
        <v>0</v>
      </c>
      <c r="BC4" s="153">
        <f>IF(OR(ISBLANK(AP4), ISBLANK(DH4)), "", 100*((AP4-DH4)/DH4))</f>
        <v>1.8736616873400775</v>
      </c>
      <c r="BD4" s="115">
        <v>35357530.082855202</v>
      </c>
      <c r="BE4" s="62">
        <v>34598817.458196968</v>
      </c>
      <c r="BF4" s="195">
        <v>36116242.707513437</v>
      </c>
      <c r="BG4" s="171">
        <f>IF(BJ4=0, " ", $E4-BJ4)</f>
        <v>328.5</v>
      </c>
      <c r="BH4" s="171">
        <f t="shared" ref="BH4:BI4" si="0">IF(BK4=0, " ", $E4-BK4)</f>
        <v>329.69794999999999</v>
      </c>
      <c r="BI4" s="171">
        <f t="shared" si="0"/>
        <v>332.18600000000004</v>
      </c>
      <c r="BJ4" s="171">
        <f>(BM4/100)*$E4</f>
        <v>921.5</v>
      </c>
      <c r="BK4" s="172">
        <f>(BN4/100)*BJ4</f>
        <v>920.30205000000001</v>
      </c>
      <c r="BL4" s="172">
        <f>(BO4/100)*BJ4</f>
        <v>917.81399999999996</v>
      </c>
      <c r="BM4" s="34">
        <v>73.72</v>
      </c>
      <c r="BN4" s="34">
        <v>99.87</v>
      </c>
      <c r="BO4" s="34">
        <v>99.6</v>
      </c>
      <c r="BP4" s="29">
        <v>0</v>
      </c>
      <c r="BQ4" s="46">
        <f>IF(OR(ISBLANK(BD4), ISBLANK(DH4)), "", 100*((BD4-DH4)/DH4))</f>
        <v>8459.7393251837511</v>
      </c>
      <c r="BR4" s="102">
        <v>817638.28163571469</v>
      </c>
      <c r="BS4" s="32">
        <v>710785.30821665551</v>
      </c>
      <c r="BT4" s="32">
        <v>924491.25505477388</v>
      </c>
      <c r="BU4" s="171">
        <f>IF(BX4 = 0, " ", $E4-BX4)</f>
        <v>7.4999999999997726</v>
      </c>
      <c r="BV4" s="171">
        <f t="shared" ref="BV4" si="1">IF(BY4=0, " ", $E4-BY4)</f>
        <v>8.8667499999996835</v>
      </c>
      <c r="BW4" s="171">
        <f t="shared" ref="BW4" si="2">IF(BZ4=0, " ", $E4-BZ4)</f>
        <v>11.103249999999889</v>
      </c>
      <c r="BX4" s="171">
        <f>IF(ISBLANK(CA4),"",(CA4/100)*$E4)</f>
        <v>1242.5000000000002</v>
      </c>
      <c r="BY4" s="172">
        <f>(CB4/100)*BX4</f>
        <v>1241.1332500000003</v>
      </c>
      <c r="BZ4" s="172">
        <f>(CC4/100)*BX4</f>
        <v>1238.8967500000001</v>
      </c>
      <c r="CA4" s="32">
        <v>99.4</v>
      </c>
      <c r="CB4" s="32">
        <v>99.89</v>
      </c>
      <c r="CC4" s="32">
        <v>99.71</v>
      </c>
      <c r="CD4" s="28">
        <v>0</v>
      </c>
      <c r="CE4" s="46">
        <f>IF(OR(ISBLANK(BR4), ISBLANK(DH4)), "", 100*((BR4-DH4)/DH4))</f>
        <v>97.942857905863278</v>
      </c>
      <c r="CF4" s="102">
        <v>654943.59602594399</v>
      </c>
      <c r="CG4" s="42">
        <v>564326.17524890101</v>
      </c>
      <c r="CH4" s="184">
        <v>745561.01680298697</v>
      </c>
      <c r="CI4" s="171">
        <f>IF(ISBLANK(CL4), " ", $E4-CL4)</f>
        <v>5.625</v>
      </c>
      <c r="CJ4" s="171">
        <f>IF(ISBLANK(CM4), " ", $E4-CM4)</f>
        <v>6.9938124999998763</v>
      </c>
      <c r="CK4" s="171">
        <f>IF(ISBLANK(CN4), " ", $E4-CN4)</f>
        <v>9.2336875000000873</v>
      </c>
      <c r="CL4" s="171">
        <f>IF(ISBLANK(CO4),"",(CO4/100)*$E4)</f>
        <v>1244.375</v>
      </c>
      <c r="CM4" s="172">
        <f>IF(ISBLANK(CL4),"",(CP4/100)*CL4)</f>
        <v>1243.0061875000001</v>
      </c>
      <c r="CN4" s="172">
        <f>IF(ISBLANK(CL4),"",(CQ4/100)*CL4)</f>
        <v>1240.7663124999999</v>
      </c>
      <c r="CO4" s="188">
        <v>99.55</v>
      </c>
      <c r="CP4" s="32">
        <v>99.89</v>
      </c>
      <c r="CQ4" s="32">
        <v>99.71</v>
      </c>
      <c r="CR4" s="28">
        <v>0</v>
      </c>
      <c r="CS4" s="46">
        <f>IF(OR(ISBLANK(CF4), ISBLANK(DH4)), "", 100*((CF4-DH4)/DH4))</f>
        <v>58.555941027083847</v>
      </c>
      <c r="CT4" s="103">
        <v>4162453.1996845589</v>
      </c>
      <c r="CU4" s="43">
        <v>3871267.072673352</v>
      </c>
      <c r="CV4" s="43">
        <v>4453639.3266957654</v>
      </c>
      <c r="CW4" s="171">
        <f>IF(ISNUMBER(CZ4), $E4-CZ4,"")</f>
        <v>44.875</v>
      </c>
      <c r="CX4" s="171">
        <f>IF(ISNUMBER(DA4), $E4-DA4,"")</f>
        <v>46.200637500000084</v>
      </c>
      <c r="CY4" s="171">
        <f>IF(ISNUMBER(DB4), $E4-DB4,"")</f>
        <v>48.490375000000085</v>
      </c>
      <c r="CZ4" s="171">
        <f>IF(ISBLANK(DC4),"",(DC4/100)*$E4)</f>
        <v>1205.125</v>
      </c>
      <c r="DA4" s="172">
        <f>IF(ISNUMBER(CZ4), (DD4/100) * CZ4, "")</f>
        <v>1203.7993624999999</v>
      </c>
      <c r="DB4" s="172">
        <f>IF(ISNUMBER(CZ4),(DE4/100)*CZ4,"")</f>
        <v>1201.5096249999999</v>
      </c>
      <c r="DC4" s="34">
        <v>96.41</v>
      </c>
      <c r="DD4" s="34">
        <v>99.89</v>
      </c>
      <c r="DE4" s="34">
        <v>99.7</v>
      </c>
      <c r="DF4" s="29">
        <v>0</v>
      </c>
      <c r="DG4" s="46">
        <f>IF(OR(ISBLANK(CT4), ISBLANK(DH4)), "", 100*((CT4-DH4)/DH4))</f>
        <v>907.69239986741979</v>
      </c>
      <c r="DH4" s="24">
        <f>MIN(H4,T4,AB4,AP4,BD4,BR4,CF4,CT4)</f>
        <v>413067.83699392842</v>
      </c>
      <c r="DI4" s="85" t="str">
        <f>IF(DH4=H4, $H$2, IF(DH4=T4, $T$2, IF(DH4=AB4, $AB$2, IF(DH4=AP4, $AP$2, IF(DH4=BD4, $BD$2, IF(DH4=BR4, $BR$2, IF(DH4=CF4, $CF$2, $CT$2)))))))</f>
        <v>RNSDDP (AllEnhancements + RQMC + NoScenarioReduction)</v>
      </c>
      <c r="DJ4" s="39">
        <f>IF(OR(ISBLANK(H4), ISBLANK(AP4)), "", IFERROR(((H4-AP4)/H4)*100, ""))</f>
        <v>91.774178138214651</v>
      </c>
      <c r="DK4" s="20">
        <f>IF(OR(ISBLANK(DH4), ISBLANK(T4)), "", IFERROR(((T4-DH4)/DH4)*100, ""))</f>
        <v>4.7396270092652308</v>
      </c>
    </row>
    <row r="5" spans="1:120" hidden="1" x14ac:dyDescent="0.25">
      <c r="A5" s="276"/>
      <c r="B5" s="276"/>
      <c r="C5" s="276"/>
      <c r="D5" s="276"/>
      <c r="E5" s="167">
        <f>2 * ($C$4*'Data for KPI'!$B$1)</f>
        <v>1250</v>
      </c>
      <c r="F5" s="167">
        <v>2</v>
      </c>
      <c r="G5" s="167"/>
      <c r="H5" s="112">
        <v>5914721.3740568161</v>
      </c>
      <c r="I5" s="76">
        <v>5568294.4245405011</v>
      </c>
      <c r="J5" s="76">
        <v>6261148.3235731311</v>
      </c>
      <c r="K5" s="171">
        <f t="shared" ref="K5:K8" si="3">E5-N5</f>
        <v>64.75</v>
      </c>
      <c r="L5" s="171">
        <f t="shared" ref="L5:L8" si="4">E5-O5</f>
        <v>66.053775000000087</v>
      </c>
      <c r="M5" s="171">
        <f t="shared" ref="M5:M8" si="5">E5-P5</f>
        <v>68.068700000000035</v>
      </c>
      <c r="N5" s="171">
        <f t="shared" ref="N5:N8" si="6">(Q5/100)*E5</f>
        <v>1185.25</v>
      </c>
      <c r="O5" s="172">
        <f t="shared" ref="O5:O8" si="7">(R5/100)*N5</f>
        <v>1183.9462249999999</v>
      </c>
      <c r="P5" s="172">
        <f t="shared" ref="P5:P8" si="8">(S5/100)*N5</f>
        <v>1181.9313</v>
      </c>
      <c r="Q5" s="77">
        <v>94.82</v>
      </c>
      <c r="R5" s="77">
        <v>99.89</v>
      </c>
      <c r="S5" s="77">
        <v>99.72</v>
      </c>
      <c r="T5" s="116">
        <v>484989.97628084611</v>
      </c>
      <c r="U5" s="116">
        <v>414955.08001390169</v>
      </c>
      <c r="V5" s="116">
        <v>555024.87254779041</v>
      </c>
      <c r="W5" s="63">
        <v>99.72</v>
      </c>
      <c r="X5" s="63">
        <v>99.9</v>
      </c>
      <c r="Y5" s="63">
        <v>99.72</v>
      </c>
      <c r="Z5" s="66">
        <v>0</v>
      </c>
      <c r="AA5" s="153">
        <f>IF(OR(ISBLANK(T5), ISBLANK(DH5)), "", 100*((T5-DH5)/DH5))</f>
        <v>59.360430909113923</v>
      </c>
      <c r="AB5" s="112">
        <v>426001.93216431531</v>
      </c>
      <c r="AC5" s="76">
        <v>363075.24900917523</v>
      </c>
      <c r="AD5" s="76">
        <v>488928.61531945528</v>
      </c>
      <c r="AE5" s="171">
        <f t="shared" ref="AE5:AE8" si="9">$E5-AH5</f>
        <v>2.75</v>
      </c>
      <c r="AF5" s="171">
        <f t="shared" ref="AF5:AF8" si="10">$E5-AI5</f>
        <v>3.9972499999998945</v>
      </c>
      <c r="AG5" s="171">
        <f t="shared" ref="AG5:AG8" si="11">$E5-AJ5</f>
        <v>6.2423000000001139</v>
      </c>
      <c r="AH5" s="171">
        <f t="shared" ref="AH5:AH8" si="12">(AK5/100)*E5</f>
        <v>1247.25</v>
      </c>
      <c r="AI5" s="172">
        <f t="shared" ref="AI5:AI8" si="13">(AL5/100)*AH5</f>
        <v>1246.0027500000001</v>
      </c>
      <c r="AJ5" s="172">
        <f t="shared" ref="AJ5:AJ8" si="14">(AM5/100)*AH5</f>
        <v>1243.7576999999999</v>
      </c>
      <c r="AK5" s="76">
        <v>99.78</v>
      </c>
      <c r="AL5" s="76">
        <v>99.9</v>
      </c>
      <c r="AM5" s="76">
        <v>99.72</v>
      </c>
      <c r="AN5" s="77">
        <v>0</v>
      </c>
      <c r="AO5" s="153">
        <f>IF(OR(ISBLANK(AB5), ISBLANK(DH5)), "", 100*((AB5-DH5)/DH5))</f>
        <v>39.977844487466633</v>
      </c>
      <c r="AP5" s="112">
        <v>304335.25657159177</v>
      </c>
      <c r="AQ5" s="76">
        <v>256302.27300511891</v>
      </c>
      <c r="AR5" s="76">
        <v>352368.2401380646</v>
      </c>
      <c r="AS5" s="171">
        <f t="shared" ref="AS5:AS8" si="15">$E5-AV5</f>
        <v>1.2499999999997726</v>
      </c>
      <c r="AT5" s="171">
        <f t="shared" ref="AT5:AT8" si="16">$E5-AW5</f>
        <v>2.4987499999997453</v>
      </c>
      <c r="AU5" s="171">
        <f t="shared" ref="AU5:AU8" si="17">$E5-AX5</f>
        <v>4.7464999999997417</v>
      </c>
      <c r="AV5" s="171">
        <f t="shared" ref="AV5:AV8" si="18">(AY5/100)*E5</f>
        <v>1248.7500000000002</v>
      </c>
      <c r="AW5" s="172">
        <f t="shared" ref="AW5:AW8" si="19">(AZ5/100)*AV5</f>
        <v>1247.5012500000003</v>
      </c>
      <c r="AX5" s="172">
        <f t="shared" ref="AX5:AX8" si="20">(BA5/100)*AV5</f>
        <v>1245.2535000000003</v>
      </c>
      <c r="AY5" s="76">
        <v>99.9</v>
      </c>
      <c r="AZ5" s="76">
        <v>99.9</v>
      </c>
      <c r="BA5" s="76">
        <v>99.72</v>
      </c>
      <c r="BB5" s="77">
        <v>0</v>
      </c>
      <c r="BC5" s="153">
        <f>IF(OR(ISBLANK(AP5), ISBLANK(DH5)), "", 100*((AP5-DH5)/DH5))</f>
        <v>0</v>
      </c>
      <c r="BD5" s="116">
        <v>57969330.788097017</v>
      </c>
      <c r="BE5" s="61">
        <v>57093426.19747214</v>
      </c>
      <c r="BF5" s="196">
        <v>58845235.378721908</v>
      </c>
      <c r="BG5" s="171">
        <f t="shared" ref="BG5:BG8" si="21">IF(BJ5=0, " ", $E5-BJ5)</f>
        <v>505.62500000000011</v>
      </c>
      <c r="BH5" s="171">
        <f t="shared" ref="BH5:BH8" si="22">IF(BK5=0, " ", $E5-BK5)</f>
        <v>506.89043750000019</v>
      </c>
      <c r="BI5" s="171">
        <f t="shared" ref="BI5:BI8" si="23">IF(BL5=0, " ", $E5-BL5)</f>
        <v>508.75137500000005</v>
      </c>
      <c r="BJ5" s="171">
        <f t="shared" ref="BJ5:BJ8" si="24">(BM5/100)*$E5</f>
        <v>744.37499999999989</v>
      </c>
      <c r="BK5" s="172">
        <f t="shared" ref="BK5:BK8" si="25">(BN5/100)*BJ5</f>
        <v>743.10956249999981</v>
      </c>
      <c r="BL5" s="172">
        <f t="shared" ref="BL5:BL8" si="26">(BO5/100)*BJ5</f>
        <v>741.24862499999995</v>
      </c>
      <c r="BM5" s="32">
        <v>59.55</v>
      </c>
      <c r="BN5" s="32">
        <v>99.83</v>
      </c>
      <c r="BO5" s="32">
        <v>99.58</v>
      </c>
      <c r="BP5" s="28">
        <v>0</v>
      </c>
      <c r="BQ5" s="46">
        <f>IF(OR(ISBLANK(BD5), ISBLANK(DH5)), "", 100*((BD5-DH5)/DH5))</f>
        <v>18947.852503563063</v>
      </c>
      <c r="BR5" s="103">
        <v>380908.55859513051</v>
      </c>
      <c r="BS5" s="34">
        <v>323609.57815386698</v>
      </c>
      <c r="BT5" s="34">
        <v>438207.53903639398</v>
      </c>
      <c r="BU5" s="171">
        <f t="shared" ref="BU5:BU8" si="27">IF(BX5 = 0, " ", $E5-BX5)</f>
        <v>2.125</v>
      </c>
      <c r="BV5" s="171">
        <f t="shared" ref="BV5:BV8" si="28">IF(BY5=0, " ", $E5-BY5)</f>
        <v>3.3728749999997945</v>
      </c>
      <c r="BW5" s="171">
        <f t="shared" ref="BW5:BW8" si="29">IF(BZ5=0, " ", $E5-BZ5)</f>
        <v>5.6190500000000156</v>
      </c>
      <c r="BX5" s="171">
        <f t="shared" ref="BX5:BX8" si="30">IF(ISBLANK(CA5),"",(CA5/100)*$E5)</f>
        <v>1247.875</v>
      </c>
      <c r="BY5" s="172">
        <f t="shared" ref="BY5:BY8" si="31">(CB5/100)*BX5</f>
        <v>1246.6271250000002</v>
      </c>
      <c r="BZ5" s="172">
        <f t="shared" ref="BZ5:BZ8" si="32">(CC5/100)*BX5</f>
        <v>1244.38095</v>
      </c>
      <c r="CA5" s="34">
        <v>99.83</v>
      </c>
      <c r="CB5" s="34">
        <v>99.9</v>
      </c>
      <c r="CC5" s="34">
        <v>99.72</v>
      </c>
      <c r="CD5" s="29">
        <v>0</v>
      </c>
      <c r="CE5" s="46">
        <f>IF(OR(ISBLANK(BR5), ISBLANK(DH5)), "", 100*((BR5-DH5)/DH5))</f>
        <v>25.160838374809082</v>
      </c>
      <c r="CF5" s="103">
        <v>372845.48892194568</v>
      </c>
      <c r="CG5" s="43">
        <v>316343.63392647932</v>
      </c>
      <c r="CH5" s="185">
        <v>429347.34391741198</v>
      </c>
      <c r="CI5" s="171">
        <f t="shared" ref="CI5:CI8" si="33">IF(ISBLANK(CL5), " ", $E5-CL5)</f>
        <v>2.125</v>
      </c>
      <c r="CJ5" s="171">
        <f t="shared" ref="CJ5:CJ8" si="34">IF(ISBLANK(CM5), " ", $E5-CM5)</f>
        <v>3.3728749999997945</v>
      </c>
      <c r="CK5" s="171">
        <f t="shared" ref="CK5:CK8" si="35">IF(ISBLANK(CN5), " ", $E5-CN5)</f>
        <v>5.6190500000000156</v>
      </c>
      <c r="CL5" s="171">
        <f t="shared" ref="CL5:CL8" si="36">IF(ISBLANK(CO5),"",(CO5/100)*$E5)</f>
        <v>1247.875</v>
      </c>
      <c r="CM5" s="172">
        <f t="shared" ref="CM5:CM8" si="37">IF(ISBLANK(CL5),"",(CP5/100)*CL5)</f>
        <v>1246.6271250000002</v>
      </c>
      <c r="CN5" s="172">
        <f t="shared" ref="CN5:CN8" si="38">IF(ISBLANK(CL5),"",(CQ5/100)*CL5)</f>
        <v>1244.38095</v>
      </c>
      <c r="CO5" s="189">
        <v>99.83</v>
      </c>
      <c r="CP5" s="34">
        <v>99.9</v>
      </c>
      <c r="CQ5" s="34">
        <v>99.72</v>
      </c>
      <c r="CR5" s="29">
        <v>0</v>
      </c>
      <c r="CS5" s="46">
        <f>IF(OR(ISBLANK(CF5), ISBLANK(DH5)), "", 100*((CF5-DH5)/DH5))</f>
        <v>22.511434633679247</v>
      </c>
      <c r="CT5" s="102">
        <v>1396307.0196492709</v>
      </c>
      <c r="CU5" s="42">
        <v>1247344.5717524909</v>
      </c>
      <c r="CV5" s="42">
        <v>1545269.4675460509</v>
      </c>
      <c r="CW5" s="171">
        <f t="shared" ref="CW5:CW8" si="39">IF(ISNUMBER(CZ5), $E5-CZ5,"")</f>
        <v>14.625</v>
      </c>
      <c r="CX5" s="171">
        <f t="shared" ref="CX5:CX8" si="40">IF(ISNUMBER(DA5), $E5-DA5,"")</f>
        <v>15.860374999999976</v>
      </c>
      <c r="CY5" s="171">
        <f t="shared" ref="CY5:CY8" si="41">IF(ISNUMBER(DB5), $E5-DB5,"")</f>
        <v>18.084049999999934</v>
      </c>
      <c r="CZ5" s="171">
        <f t="shared" ref="CZ5:CZ8" si="42">IF(ISBLANK(DC5),"",(DC5/100)*$E5)</f>
        <v>1235.375</v>
      </c>
      <c r="DA5" s="172">
        <f t="shared" ref="DA5:DA8" si="43">IF(ISNUMBER(CZ5), (DD5/100) * CZ5, "")</f>
        <v>1234.139625</v>
      </c>
      <c r="DB5" s="172">
        <f t="shared" ref="DB5:DB8" si="44">IF(ISNUMBER(CZ5),(DE5/100)*CZ5,"")</f>
        <v>1231.9159500000001</v>
      </c>
      <c r="DC5" s="32">
        <v>98.83</v>
      </c>
      <c r="DD5" s="32">
        <v>99.9</v>
      </c>
      <c r="DE5" s="32">
        <v>99.72</v>
      </c>
      <c r="DF5" s="28">
        <v>7.1448518310910387E-3</v>
      </c>
      <c r="DG5" s="46">
        <f>IF(OR(ISBLANK(CT5), ISBLANK(DH5)), "", 100*((CT5-DH5)/DH5))</f>
        <v>358.80554076415524</v>
      </c>
      <c r="DH5" s="24">
        <f>MIN(H5,T5,AB5,AP5,BD5,BR5,CF5,CT5)</f>
        <v>304335.25657159177</v>
      </c>
      <c r="DI5" s="85" t="str">
        <f>IF(DH5=H5, $H$2, IF(DH5=T5, $T$2, IF(DH5=AB5, $AB$2, IF(DH5=AP5, $AP$2, IF(DH5=BD5, $BD$2, IF(DH5=BR5, $BR$2, IF(DH5=CF5, $CF$2, $CT$2)))))))</f>
        <v>RKSDDP++ (AllEnhancements + RQMC + Kmeans++)</v>
      </c>
      <c r="DJ5" s="39">
        <f>IF(OR(ISBLANK(H5), ISBLANK(AP5)), "", IFERROR(((H5-AP5)/H5)*100, ""))</f>
        <v>94.854613813146486</v>
      </c>
      <c r="DK5" s="20">
        <f>IF(OR(ISBLANK(DH5), ISBLANK(T5)), "", IFERROR(((T5-DH5)/DH5)*100, ""))</f>
        <v>59.360430909113923</v>
      </c>
    </row>
    <row r="6" spans="1:120" hidden="1" x14ac:dyDescent="0.25">
      <c r="A6" s="276"/>
      <c r="B6" s="276"/>
      <c r="C6" s="276"/>
      <c r="D6" s="276"/>
      <c r="E6" s="167">
        <f>2 * ($C$4*'Data for KPI'!$B$1)</f>
        <v>1250</v>
      </c>
      <c r="F6" s="167">
        <v>3</v>
      </c>
      <c r="G6" s="167"/>
      <c r="H6" s="111">
        <v>9993727.5505923834</v>
      </c>
      <c r="I6" s="74">
        <v>9542674.5025633518</v>
      </c>
      <c r="J6" s="74">
        <v>10444780.598621409</v>
      </c>
      <c r="K6" s="171">
        <f t="shared" si="3"/>
        <v>108</v>
      </c>
      <c r="L6" s="171">
        <f t="shared" si="4"/>
        <v>109.25620000000004</v>
      </c>
      <c r="M6" s="171">
        <f t="shared" si="5"/>
        <v>110.51240000000007</v>
      </c>
      <c r="N6" s="171">
        <f t="shared" si="6"/>
        <v>1142</v>
      </c>
      <c r="O6" s="172">
        <f t="shared" si="7"/>
        <v>1140.7438</v>
      </c>
      <c r="P6" s="172">
        <f t="shared" si="8"/>
        <v>1139.4875999999999</v>
      </c>
      <c r="Q6" s="75">
        <v>91.36</v>
      </c>
      <c r="R6" s="75">
        <v>99.89</v>
      </c>
      <c r="S6" s="75">
        <v>99.78</v>
      </c>
      <c r="T6" s="115">
        <v>340598.57126562798</v>
      </c>
      <c r="U6" s="115">
        <v>287206.0551575729</v>
      </c>
      <c r="V6" s="115">
        <v>393991.08737368323</v>
      </c>
      <c r="W6" s="64">
        <v>99.85</v>
      </c>
      <c r="X6" s="64">
        <v>99.9</v>
      </c>
      <c r="Y6" s="64">
        <v>99.79</v>
      </c>
      <c r="Z6" s="67">
        <v>0</v>
      </c>
      <c r="AA6" s="153">
        <f>IF(OR(ISBLANK(T6), ISBLANK(DH6)), "", 100*((T6-DH6)/DH6))</f>
        <v>33.276164898285963</v>
      </c>
      <c r="AB6" s="111">
        <v>318449.86206493579</v>
      </c>
      <c r="AC6" s="74">
        <v>267907.95556825527</v>
      </c>
      <c r="AD6" s="74">
        <v>368991.76856161642</v>
      </c>
      <c r="AE6" s="171">
        <f t="shared" si="9"/>
        <v>1.625</v>
      </c>
      <c r="AF6" s="171">
        <f t="shared" si="10"/>
        <v>2.8733749999998963</v>
      </c>
      <c r="AG6" s="171">
        <f t="shared" si="11"/>
        <v>4.12175000000002</v>
      </c>
      <c r="AH6" s="171">
        <f t="shared" si="12"/>
        <v>1248.375</v>
      </c>
      <c r="AI6" s="172">
        <f t="shared" si="13"/>
        <v>1247.1266250000001</v>
      </c>
      <c r="AJ6" s="172">
        <f t="shared" si="14"/>
        <v>1245.87825</v>
      </c>
      <c r="AK6" s="74">
        <v>99.87</v>
      </c>
      <c r="AL6" s="74">
        <v>99.9</v>
      </c>
      <c r="AM6" s="74">
        <v>99.8</v>
      </c>
      <c r="AN6" s="75">
        <v>0</v>
      </c>
      <c r="AO6" s="153">
        <f>IF(OR(ISBLANK(AB6), ISBLANK(DH6)), "", 100*((AB6-DH6)/DH6))</f>
        <v>24.609378632134845</v>
      </c>
      <c r="AP6" s="111">
        <v>262968.72479287582</v>
      </c>
      <c r="AQ6" s="74">
        <v>219151.21680860629</v>
      </c>
      <c r="AR6" s="74">
        <v>306786.23277714528</v>
      </c>
      <c r="AS6" s="171">
        <f t="shared" si="15"/>
        <v>0.875</v>
      </c>
      <c r="AT6" s="171">
        <f t="shared" si="16"/>
        <v>2.1241249999998217</v>
      </c>
      <c r="AU6" s="171">
        <f t="shared" si="17"/>
        <v>3.3732500000000982</v>
      </c>
      <c r="AV6" s="171">
        <f t="shared" si="18"/>
        <v>1249.125</v>
      </c>
      <c r="AW6" s="172">
        <f t="shared" si="19"/>
        <v>1247.8758750000002</v>
      </c>
      <c r="AX6" s="172">
        <f t="shared" si="20"/>
        <v>1246.6267499999999</v>
      </c>
      <c r="AY6" s="74">
        <v>99.93</v>
      </c>
      <c r="AZ6" s="74">
        <v>99.9</v>
      </c>
      <c r="BA6" s="74">
        <v>99.8</v>
      </c>
      <c r="BB6" s="75">
        <v>0</v>
      </c>
      <c r="BC6" s="153">
        <f>IF(OR(ISBLANK(AP6), ISBLANK(DH6)), "", 100*((AP6-DH6)/DH6))</f>
        <v>2.8996187457705997</v>
      </c>
      <c r="BD6" s="115">
        <v>60701547.39096643</v>
      </c>
      <c r="BE6" s="62">
        <v>59818779.70878274</v>
      </c>
      <c r="BF6" s="195">
        <v>61584315.073150121</v>
      </c>
      <c r="BG6" s="171">
        <f t="shared" si="21"/>
        <v>525.75</v>
      </c>
      <c r="BH6" s="171">
        <f t="shared" si="22"/>
        <v>526.98122499999999</v>
      </c>
      <c r="BI6" s="171">
        <f t="shared" si="23"/>
        <v>528.93669999999997</v>
      </c>
      <c r="BJ6" s="171">
        <f t="shared" si="24"/>
        <v>724.25</v>
      </c>
      <c r="BK6" s="172">
        <f t="shared" si="25"/>
        <v>723.01877500000001</v>
      </c>
      <c r="BL6" s="172">
        <f t="shared" si="26"/>
        <v>721.06330000000003</v>
      </c>
      <c r="BM6" s="34">
        <v>57.94</v>
      </c>
      <c r="BN6" s="34">
        <v>99.83</v>
      </c>
      <c r="BO6" s="34">
        <v>99.56</v>
      </c>
      <c r="BP6" s="29">
        <v>0</v>
      </c>
      <c r="BQ6" s="46">
        <f>IF(OR(ISBLANK(BD6), ISBLANK(DH6)), "", 100*((BD6-DH6)/DH6))</f>
        <v>23652.505506989433</v>
      </c>
      <c r="BR6" s="102">
        <v>449456.57971580542</v>
      </c>
      <c r="BS6" s="32">
        <v>382172.18715462432</v>
      </c>
      <c r="BT6" s="32">
        <v>516740.97227698658</v>
      </c>
      <c r="BU6" s="171">
        <f t="shared" si="27"/>
        <v>3.25</v>
      </c>
      <c r="BV6" s="171">
        <f t="shared" si="28"/>
        <v>4.4967499999997926</v>
      </c>
      <c r="BW6" s="171">
        <f t="shared" si="29"/>
        <v>5.8681750000000648</v>
      </c>
      <c r="BX6" s="171">
        <f t="shared" si="30"/>
        <v>1246.75</v>
      </c>
      <c r="BY6" s="172">
        <f t="shared" si="31"/>
        <v>1245.5032500000002</v>
      </c>
      <c r="BZ6" s="172">
        <f t="shared" si="32"/>
        <v>1244.1318249999999</v>
      </c>
      <c r="CA6" s="32">
        <v>99.74</v>
      </c>
      <c r="CB6" s="32">
        <v>99.9</v>
      </c>
      <c r="CC6" s="32">
        <v>99.79</v>
      </c>
      <c r="CD6" s="33">
        <v>2.2024717664320025E-2</v>
      </c>
      <c r="CE6" s="46">
        <f>IF(OR(ISBLANK(BR6), ISBLANK(DH6)), "", 100*((BR6-DH6)/DH6))</f>
        <v>75.872285694665138</v>
      </c>
      <c r="CF6" s="102">
        <v>255558.50254662329</v>
      </c>
      <c r="CG6" s="42">
        <v>213081.68093070079</v>
      </c>
      <c r="CH6" s="184">
        <v>298035.32416254579</v>
      </c>
      <c r="CI6" s="171">
        <f t="shared" si="33"/>
        <v>0.75</v>
      </c>
      <c r="CJ6" s="171">
        <f t="shared" si="34"/>
        <v>1.9992499999998472</v>
      </c>
      <c r="CK6" s="171">
        <f t="shared" si="35"/>
        <v>3.2484999999999218</v>
      </c>
      <c r="CL6" s="171">
        <f t="shared" si="36"/>
        <v>1249.25</v>
      </c>
      <c r="CM6" s="172">
        <f t="shared" si="37"/>
        <v>1248.0007500000002</v>
      </c>
      <c r="CN6" s="172">
        <f t="shared" si="38"/>
        <v>1246.7515000000001</v>
      </c>
      <c r="CO6" s="188">
        <v>99.94</v>
      </c>
      <c r="CP6" s="32">
        <v>99.9</v>
      </c>
      <c r="CQ6" s="32">
        <v>99.8</v>
      </c>
      <c r="CR6" s="28">
        <v>0</v>
      </c>
      <c r="CS6" s="46">
        <f>IF(OR(ISBLANK(CF6), ISBLANK(DH6)), "", 100*((CF6-DH6)/DH6))</f>
        <v>0</v>
      </c>
      <c r="CT6" s="103">
        <v>729920.04156356293</v>
      </c>
      <c r="CU6" s="43">
        <v>633906.63357888209</v>
      </c>
      <c r="CV6" s="43">
        <v>825933.44954824378</v>
      </c>
      <c r="CW6" s="171">
        <f t="shared" si="39"/>
        <v>6.625</v>
      </c>
      <c r="CX6" s="171">
        <f t="shared" si="40"/>
        <v>7.8683749999997872</v>
      </c>
      <c r="CY6" s="171">
        <f t="shared" si="41"/>
        <v>9.2360874999999396</v>
      </c>
      <c r="CZ6" s="171">
        <f t="shared" si="42"/>
        <v>1243.375</v>
      </c>
      <c r="DA6" s="172">
        <f t="shared" si="43"/>
        <v>1242.1316250000002</v>
      </c>
      <c r="DB6" s="172">
        <f t="shared" si="44"/>
        <v>1240.7639125000001</v>
      </c>
      <c r="DC6" s="34">
        <v>99.47</v>
      </c>
      <c r="DD6" s="34">
        <v>99.9</v>
      </c>
      <c r="DE6" s="34">
        <v>99.79</v>
      </c>
      <c r="DF6" s="29">
        <v>0.22273550730771613</v>
      </c>
      <c r="DG6" s="46">
        <f>IF(OR(ISBLANK(CT6), ISBLANK(DH6)), "", 100*((CT6-DH6)/DH6))</f>
        <v>185.6175921716393</v>
      </c>
      <c r="DH6" s="24">
        <f>MIN(H6,T6,AB6,AP6,BD6,BR6,CF6,CT6)</f>
        <v>255558.50254662329</v>
      </c>
      <c r="DI6" s="85" t="str">
        <f>IF(DH6=H6, $H$2, IF(DH6=T6, $T$2, IF(DH6=AB6, $AB$2, IF(DH6=AP6, $AP$2, IF(DH6=BD6, $BD$2, IF(DH6=BR6, $BR$2, IF(DH6=CF6, $CF$2, $CT$2)))))))</f>
        <v>RKSDDP (AllEnhancements + RQMC + Kmeans)</v>
      </c>
      <c r="DJ6" s="39">
        <f>IF(OR(ISBLANK(H6), ISBLANK(AP6)), "", IFERROR(((H6-AP6)/H6)*100, ""))</f>
        <v>97.368662258785633</v>
      </c>
      <c r="DK6" s="20">
        <f>IF(OR(ISBLANK(DH6), ISBLANK(T6)), "", IFERROR(((T6-DH6)/DH6)*100, ""))</f>
        <v>33.276164898285963</v>
      </c>
    </row>
    <row r="7" spans="1:120" hidden="1" x14ac:dyDescent="0.25">
      <c r="A7" s="276"/>
      <c r="B7" s="276"/>
      <c r="C7" s="276"/>
      <c r="D7" s="276"/>
      <c r="E7" s="167">
        <f>2 * ($C$4*'Data for KPI'!$B$1)</f>
        <v>1250</v>
      </c>
      <c r="F7" s="167">
        <v>4</v>
      </c>
      <c r="G7" s="167"/>
      <c r="H7" s="112">
        <v>8899538.7456798516</v>
      </c>
      <c r="I7" s="76">
        <v>8459713.7347919866</v>
      </c>
      <c r="J7" s="76">
        <v>9339363.7565677166</v>
      </c>
      <c r="K7" s="171">
        <f t="shared" si="3"/>
        <v>96.5</v>
      </c>
      <c r="L7" s="171">
        <f t="shared" si="4"/>
        <v>97.653499999999894</v>
      </c>
      <c r="M7" s="171">
        <f t="shared" si="5"/>
        <v>98.691649999999981</v>
      </c>
      <c r="N7" s="171">
        <f t="shared" si="6"/>
        <v>1153.5</v>
      </c>
      <c r="O7" s="172">
        <f t="shared" si="7"/>
        <v>1152.3465000000001</v>
      </c>
      <c r="P7" s="172">
        <f t="shared" si="8"/>
        <v>1151.30835</v>
      </c>
      <c r="Q7" s="77">
        <v>92.28</v>
      </c>
      <c r="R7" s="77">
        <v>99.9</v>
      </c>
      <c r="S7" s="77">
        <v>99.81</v>
      </c>
      <c r="T7" s="116">
        <v>276175.70215602138</v>
      </c>
      <c r="U7" s="116">
        <v>231260.68290993909</v>
      </c>
      <c r="V7" s="116">
        <v>321090.72140210372</v>
      </c>
      <c r="W7" s="63">
        <v>99.9</v>
      </c>
      <c r="X7" s="63">
        <v>99.9</v>
      </c>
      <c r="Y7" s="63">
        <v>99.81</v>
      </c>
      <c r="Z7" s="66">
        <v>8.1462597930200338E-14</v>
      </c>
      <c r="AA7" s="153">
        <f>IF(OR(ISBLANK(T7), ISBLANK(DH7)), "", 100*((T7-DH7)/DH7))</f>
        <v>27.546612533506476</v>
      </c>
      <c r="AB7" s="112">
        <v>216573.7403897164</v>
      </c>
      <c r="AC7" s="76">
        <v>181965.79284006241</v>
      </c>
      <c r="AD7" s="76">
        <v>251181.68793937049</v>
      </c>
      <c r="AE7" s="171">
        <f t="shared" si="9"/>
        <v>0.5</v>
      </c>
      <c r="AF7" s="171">
        <f t="shared" si="10"/>
        <v>1.7494999999998981</v>
      </c>
      <c r="AG7" s="171">
        <f t="shared" si="11"/>
        <v>2.7490999999999985</v>
      </c>
      <c r="AH7" s="171">
        <f t="shared" si="12"/>
        <v>1249.5</v>
      </c>
      <c r="AI7" s="172">
        <f t="shared" si="13"/>
        <v>1248.2505000000001</v>
      </c>
      <c r="AJ7" s="172">
        <f t="shared" si="14"/>
        <v>1247.2509</v>
      </c>
      <c r="AK7" s="76">
        <v>99.96</v>
      </c>
      <c r="AL7" s="76">
        <v>99.9</v>
      </c>
      <c r="AM7" s="76">
        <v>99.82</v>
      </c>
      <c r="AN7" s="77">
        <v>0</v>
      </c>
      <c r="AO7" s="153">
        <f>IF(OR(ISBLANK(AB7), ISBLANK(DH7)), "", 100*((AB7-DH7)/DH7))</f>
        <v>2.0554794548999288E-2</v>
      </c>
      <c r="AP7" s="112">
        <v>224814.43107363861</v>
      </c>
      <c r="AQ7" s="76">
        <v>188941.03489535089</v>
      </c>
      <c r="AR7" s="76">
        <v>260687.82725192641</v>
      </c>
      <c r="AS7" s="171">
        <f t="shared" si="15"/>
        <v>0.625</v>
      </c>
      <c r="AT7" s="171">
        <f t="shared" si="16"/>
        <v>1.8743749999998727</v>
      </c>
      <c r="AU7" s="171">
        <f t="shared" si="17"/>
        <v>2.9988124999999854</v>
      </c>
      <c r="AV7" s="171">
        <f t="shared" si="18"/>
        <v>1249.375</v>
      </c>
      <c r="AW7" s="172">
        <f t="shared" si="19"/>
        <v>1248.1256250000001</v>
      </c>
      <c r="AX7" s="172">
        <f t="shared" si="20"/>
        <v>1247.0011875</v>
      </c>
      <c r="AY7" s="76">
        <v>99.95</v>
      </c>
      <c r="AZ7" s="76">
        <v>99.9</v>
      </c>
      <c r="BA7" s="76">
        <v>99.81</v>
      </c>
      <c r="BB7" s="77">
        <v>0</v>
      </c>
      <c r="BC7" s="153">
        <f>IF(OR(ISBLANK(AP7), ISBLANK(DH7)), "", 100*((AP7-DH7)/DH7))</f>
        <v>3.8263645506763302</v>
      </c>
      <c r="BD7" s="116">
        <v>52348299.038937941</v>
      </c>
      <c r="BE7" s="61">
        <v>51474155.973147169</v>
      </c>
      <c r="BF7" s="196">
        <v>53222442.104728714</v>
      </c>
      <c r="BG7" s="171">
        <f t="shared" si="21"/>
        <v>465.375</v>
      </c>
      <c r="BH7" s="171">
        <f t="shared" si="22"/>
        <v>466.55193750000001</v>
      </c>
      <c r="BI7" s="171">
        <f t="shared" si="23"/>
        <v>468.27811250000002</v>
      </c>
      <c r="BJ7" s="171">
        <f t="shared" si="24"/>
        <v>784.625</v>
      </c>
      <c r="BK7" s="172">
        <f t="shared" si="25"/>
        <v>783.44806249999999</v>
      </c>
      <c r="BL7" s="172">
        <f t="shared" si="26"/>
        <v>781.72188749999998</v>
      </c>
      <c r="BM7" s="32">
        <v>62.77</v>
      </c>
      <c r="BN7" s="32">
        <v>99.85</v>
      </c>
      <c r="BO7" s="32">
        <v>99.63</v>
      </c>
      <c r="BP7" s="28">
        <v>0</v>
      </c>
      <c r="BQ7" s="46">
        <f>IF(OR(ISBLANK(BD7), ISBLANK(DH7)), "", 100*((BD7-DH7)/DH7))</f>
        <v>24076.088490708571</v>
      </c>
      <c r="BR7" s="103">
        <v>216529.2332506832</v>
      </c>
      <c r="BS7" s="34">
        <v>181921.01562025471</v>
      </c>
      <c r="BT7" s="34">
        <v>251137.45088111161</v>
      </c>
      <c r="BU7" s="171">
        <f t="shared" si="27"/>
        <v>0.5</v>
      </c>
      <c r="BV7" s="171">
        <f t="shared" si="28"/>
        <v>1.7494999999998981</v>
      </c>
      <c r="BW7" s="171">
        <f t="shared" si="29"/>
        <v>2.8740500000001248</v>
      </c>
      <c r="BX7" s="171">
        <f t="shared" si="30"/>
        <v>1249.5</v>
      </c>
      <c r="BY7" s="172">
        <f t="shared" si="31"/>
        <v>1248.2505000000001</v>
      </c>
      <c r="BZ7" s="172">
        <f t="shared" si="32"/>
        <v>1247.1259499999999</v>
      </c>
      <c r="CA7" s="34">
        <v>99.96</v>
      </c>
      <c r="CB7" s="34">
        <v>99.9</v>
      </c>
      <c r="CC7" s="34">
        <v>99.81</v>
      </c>
      <c r="CD7" s="35">
        <v>0</v>
      </c>
      <c r="CE7" s="46">
        <f>IF(OR(ISBLANK(BR7), ISBLANK(DH7)), "", 100*((BR7-DH7)/DH7))</f>
        <v>0</v>
      </c>
      <c r="CF7" s="103">
        <v>540276.64180278347</v>
      </c>
      <c r="CG7" s="43">
        <v>459724.29693148029</v>
      </c>
      <c r="CH7" s="185">
        <v>620828.98667408654</v>
      </c>
      <c r="CI7" s="171">
        <f t="shared" si="33"/>
        <v>4.625</v>
      </c>
      <c r="CJ7" s="171">
        <f t="shared" si="34"/>
        <v>5.8703749999999673</v>
      </c>
      <c r="CK7" s="171">
        <f t="shared" si="35"/>
        <v>7.1157499999999345</v>
      </c>
      <c r="CL7" s="171">
        <f t="shared" si="36"/>
        <v>1245.375</v>
      </c>
      <c r="CM7" s="172">
        <f t="shared" si="37"/>
        <v>1244.129625</v>
      </c>
      <c r="CN7" s="172">
        <f t="shared" si="38"/>
        <v>1242.8842500000001</v>
      </c>
      <c r="CO7" s="189">
        <v>99.63</v>
      </c>
      <c r="CP7" s="34">
        <v>99.9</v>
      </c>
      <c r="CQ7" s="34">
        <v>99.8</v>
      </c>
      <c r="CR7" s="29">
        <v>0</v>
      </c>
      <c r="CS7" s="46">
        <f>IF(OR(ISBLANK(CF7), ISBLANK(DH7)), "", 100*((CF7-DH7)/DH7))</f>
        <v>149.51672053319794</v>
      </c>
      <c r="CT7" s="102">
        <v>217382.9156920723</v>
      </c>
      <c r="CU7" s="42">
        <v>182749.50636252941</v>
      </c>
      <c r="CV7" s="42">
        <v>252016.32502161519</v>
      </c>
      <c r="CW7" s="171">
        <f t="shared" si="39"/>
        <v>0.5</v>
      </c>
      <c r="CX7" s="171">
        <f t="shared" si="40"/>
        <v>1.7494999999998981</v>
      </c>
      <c r="CY7" s="171">
        <f t="shared" si="41"/>
        <v>2.8740500000001248</v>
      </c>
      <c r="CZ7" s="171">
        <f t="shared" si="42"/>
        <v>1249.5</v>
      </c>
      <c r="DA7" s="172">
        <f t="shared" si="43"/>
        <v>1248.2505000000001</v>
      </c>
      <c r="DB7" s="172">
        <f t="shared" si="44"/>
        <v>1247.1259499999999</v>
      </c>
      <c r="DC7" s="32">
        <v>99.96</v>
      </c>
      <c r="DD7" s="32">
        <v>99.9</v>
      </c>
      <c r="DE7" s="32">
        <v>99.81</v>
      </c>
      <c r="DF7" s="28">
        <v>0.21026130374127064</v>
      </c>
      <c r="DG7" s="46">
        <f>IF(OR(ISBLANK(CT7), ISBLANK(DH7)), "", 100*((CT7-DH7)/DH7))</f>
        <v>0.39425736126851929</v>
      </c>
      <c r="DH7" s="24">
        <f>MIN(H7,T7,AB7,AP7,BD7,BR7,CF7,CT7)</f>
        <v>216529.2332506832</v>
      </c>
      <c r="DI7" s="85" t="str">
        <f>IF(DH7=H7, $H$2, IF(DH7=T7, $T$2, IF(DH7=AB7, $AB$2, IF(DH7=AP7, $AP$2, IF(DH7=BD7, $BD$2, IF(DH7=BR7, $BR$2, IF(DH7=CF7, $CF$2, $CT$2)))))))</f>
        <v>RSSDDP (AllEnhancements + RQMC + SOM)</v>
      </c>
      <c r="DJ7" s="39">
        <f>IF(OR(ISBLANK(H7), ISBLANK(AP7)), "", IFERROR(((H7-AP7)/H7)*100, ""))</f>
        <v>97.473864236135029</v>
      </c>
      <c r="DK7" s="20">
        <f>IF(OR(ISBLANK(DH7), ISBLANK(T7)), "", IFERROR(((T7-DH7)/DH7)*100, ""))</f>
        <v>27.546612533506476</v>
      </c>
    </row>
    <row r="8" spans="1:120" hidden="1" x14ac:dyDescent="0.25">
      <c r="A8" s="276"/>
      <c r="B8" s="276"/>
      <c r="C8" s="276"/>
      <c r="D8" s="276"/>
      <c r="E8" s="167">
        <f>2 * ($C$4*'Data for KPI'!$B$1)</f>
        <v>1250</v>
      </c>
      <c r="F8" s="167">
        <v>5</v>
      </c>
      <c r="G8" s="167"/>
      <c r="H8" s="111">
        <v>10178879.19608612</v>
      </c>
      <c r="I8" s="74">
        <v>9717921.5429342221</v>
      </c>
      <c r="J8" s="74">
        <v>10639836.849238019</v>
      </c>
      <c r="K8" s="171">
        <f t="shared" si="3"/>
        <v>109.375</v>
      </c>
      <c r="L8" s="171">
        <f t="shared" si="4"/>
        <v>110.62968750000005</v>
      </c>
      <c r="M8" s="171">
        <f t="shared" si="5"/>
        <v>112.45468749999986</v>
      </c>
      <c r="N8" s="171">
        <f t="shared" si="6"/>
        <v>1140.625</v>
      </c>
      <c r="O8" s="172">
        <f t="shared" si="7"/>
        <v>1139.3703125</v>
      </c>
      <c r="P8" s="172">
        <f t="shared" si="8"/>
        <v>1137.5453125000001</v>
      </c>
      <c r="Q8" s="75">
        <v>91.25</v>
      </c>
      <c r="R8" s="75">
        <v>99.89</v>
      </c>
      <c r="S8" s="75">
        <v>99.73</v>
      </c>
      <c r="T8" s="115">
        <v>270815.77978283021</v>
      </c>
      <c r="U8" s="115">
        <v>226862.7591559412</v>
      </c>
      <c r="V8" s="115">
        <v>314768.80040971917</v>
      </c>
      <c r="W8" s="64">
        <v>99.91</v>
      </c>
      <c r="X8" s="64">
        <v>99.9</v>
      </c>
      <c r="Y8" s="64">
        <v>99.78</v>
      </c>
      <c r="Z8" s="67">
        <v>0</v>
      </c>
      <c r="AA8" s="153">
        <f>IF(OR(ISBLANK(T8), ISBLANK(DH8)), "", 100*((T8-DH8)/DH8))</f>
        <v>15.731178948459995</v>
      </c>
      <c r="AB8" s="111">
        <v>234451.67554753719</v>
      </c>
      <c r="AC8" s="74">
        <v>196278.36128693729</v>
      </c>
      <c r="AD8" s="74">
        <v>272624.98980813712</v>
      </c>
      <c r="AE8" s="171">
        <f t="shared" si="9"/>
        <v>0.625</v>
      </c>
      <c r="AF8" s="171">
        <f t="shared" si="10"/>
        <v>1.8743749999998727</v>
      </c>
      <c r="AG8" s="171">
        <f t="shared" si="11"/>
        <v>3.24868749999996</v>
      </c>
      <c r="AH8" s="171">
        <f t="shared" si="12"/>
        <v>1249.375</v>
      </c>
      <c r="AI8" s="172">
        <f t="shared" si="13"/>
        <v>1248.1256250000001</v>
      </c>
      <c r="AJ8" s="172">
        <f t="shared" si="14"/>
        <v>1246.7513125</v>
      </c>
      <c r="AK8" s="74">
        <v>99.95</v>
      </c>
      <c r="AL8" s="74">
        <v>99.9</v>
      </c>
      <c r="AM8" s="74">
        <v>99.79</v>
      </c>
      <c r="AN8" s="75">
        <v>0</v>
      </c>
      <c r="AO8" s="153">
        <f>IF(OR(ISBLANK(AB8), ISBLANK(DH8)), "", 100*((AB8-DH8)/DH8))</f>
        <v>0.19124010911335876</v>
      </c>
      <c r="AP8" s="111">
        <v>273267.0195496644</v>
      </c>
      <c r="AQ8" s="74">
        <v>229126.75023408621</v>
      </c>
      <c r="AR8" s="74">
        <v>317407.28886524262</v>
      </c>
      <c r="AS8" s="171">
        <f t="shared" si="15"/>
        <v>1.125</v>
      </c>
      <c r="AT8" s="171">
        <f t="shared" si="16"/>
        <v>2.3738749999997708</v>
      </c>
      <c r="AU8" s="171">
        <f t="shared" si="17"/>
        <v>3.9974125000001095</v>
      </c>
      <c r="AV8" s="171">
        <f t="shared" si="18"/>
        <v>1248.875</v>
      </c>
      <c r="AW8" s="172">
        <f t="shared" si="19"/>
        <v>1247.6261250000002</v>
      </c>
      <c r="AX8" s="172">
        <f t="shared" si="20"/>
        <v>1246.0025874999999</v>
      </c>
      <c r="AY8" s="74">
        <v>99.91</v>
      </c>
      <c r="AZ8" s="74">
        <v>99.9</v>
      </c>
      <c r="BA8" s="74">
        <v>99.77</v>
      </c>
      <c r="BB8" s="75">
        <v>0</v>
      </c>
      <c r="BC8" s="153">
        <f>IF(OR(ISBLANK(AP8), ISBLANK(DH8)), "", 100*((AP8-DH8)/DH8))</f>
        <v>16.778698662150823</v>
      </c>
      <c r="BD8" s="115">
        <v>54479232.280309342</v>
      </c>
      <c r="BE8" s="62">
        <v>53605795.023176953</v>
      </c>
      <c r="BF8" s="197">
        <v>55352669.537441738</v>
      </c>
      <c r="BG8" s="171">
        <f t="shared" si="21"/>
        <v>482.375</v>
      </c>
      <c r="BH8" s="171">
        <f t="shared" si="22"/>
        <v>483.6031999999999</v>
      </c>
      <c r="BI8" s="171">
        <f t="shared" si="23"/>
        <v>485.44550000000004</v>
      </c>
      <c r="BJ8" s="171">
        <f t="shared" si="24"/>
        <v>767.625</v>
      </c>
      <c r="BK8" s="172">
        <f t="shared" si="25"/>
        <v>766.3968000000001</v>
      </c>
      <c r="BL8" s="172">
        <f t="shared" si="26"/>
        <v>764.55449999999996</v>
      </c>
      <c r="BM8" s="41">
        <v>61.41</v>
      </c>
      <c r="BN8" s="41">
        <v>99.84</v>
      </c>
      <c r="BO8" s="41">
        <v>99.6</v>
      </c>
      <c r="BP8" s="31">
        <v>0</v>
      </c>
      <c r="BQ8" s="46">
        <f>IF(OR(ISBLANK(BD8), ISBLANK(DH8)), "", 100*((BD8-DH8)/DH8))</f>
        <v>23181.30873711715</v>
      </c>
      <c r="BR8" s="102">
        <v>234330.92565023311</v>
      </c>
      <c r="BS8" s="32">
        <v>196160.86818310499</v>
      </c>
      <c r="BT8" s="32">
        <v>272500.98311736109</v>
      </c>
      <c r="BU8" s="171">
        <f t="shared" si="27"/>
        <v>0.625</v>
      </c>
      <c r="BV8" s="171">
        <f t="shared" si="28"/>
        <v>1.8743749999998727</v>
      </c>
      <c r="BW8" s="171">
        <f t="shared" si="29"/>
        <v>3.24868749999996</v>
      </c>
      <c r="BX8" s="171">
        <f t="shared" si="30"/>
        <v>1249.375</v>
      </c>
      <c r="BY8" s="172">
        <f t="shared" si="31"/>
        <v>1248.1256250000001</v>
      </c>
      <c r="BZ8" s="172">
        <f t="shared" si="32"/>
        <v>1246.7513125</v>
      </c>
      <c r="CA8" s="32">
        <v>99.95</v>
      </c>
      <c r="CB8" s="32">
        <v>99.9</v>
      </c>
      <c r="CC8" s="32">
        <v>99.79</v>
      </c>
      <c r="CD8" s="33">
        <v>0</v>
      </c>
      <c r="CE8" s="46">
        <f>IF(OR(ISBLANK(BR8), ISBLANK(DH8)), "", 100*((BR8-DH8)/DH8))</f>
        <v>0.13963850752237036</v>
      </c>
      <c r="CF8" s="101">
        <v>234004.16572567361</v>
      </c>
      <c r="CG8" s="44">
        <v>195835.19123951631</v>
      </c>
      <c r="CH8" s="186">
        <v>272173.14021183091</v>
      </c>
      <c r="CI8" s="171">
        <f t="shared" si="33"/>
        <v>0.625</v>
      </c>
      <c r="CJ8" s="171">
        <f t="shared" si="34"/>
        <v>1.8743749999998727</v>
      </c>
      <c r="CK8" s="171">
        <f t="shared" si="35"/>
        <v>3.3736249999999472</v>
      </c>
      <c r="CL8" s="171">
        <f t="shared" si="36"/>
        <v>1249.375</v>
      </c>
      <c r="CM8" s="172">
        <f t="shared" si="37"/>
        <v>1248.1256250000001</v>
      </c>
      <c r="CN8" s="172">
        <f t="shared" si="38"/>
        <v>1246.6263750000001</v>
      </c>
      <c r="CO8" s="190">
        <v>99.95</v>
      </c>
      <c r="CP8" s="36">
        <v>99.9</v>
      </c>
      <c r="CQ8" s="36">
        <v>99.78</v>
      </c>
      <c r="CR8" s="30">
        <v>0</v>
      </c>
      <c r="CS8" s="46">
        <f>IF(OR(ISBLANK(CF8), ISBLANK(DH8)), "", 100*((CF8-DH8)/DH8))</f>
        <v>0</v>
      </c>
      <c r="CT8" s="104">
        <v>917638.88328470569</v>
      </c>
      <c r="CU8" s="56">
        <v>802101.65386097447</v>
      </c>
      <c r="CV8" s="56">
        <v>1033176.112708437</v>
      </c>
      <c r="CW8" s="171">
        <f t="shared" si="39"/>
        <v>9</v>
      </c>
      <c r="CX8" s="171">
        <f t="shared" si="40"/>
        <v>10.365099999999984</v>
      </c>
      <c r="CY8" s="171">
        <f t="shared" si="41"/>
        <v>11.854300000000194</v>
      </c>
      <c r="CZ8" s="171">
        <f t="shared" si="42"/>
        <v>1241</v>
      </c>
      <c r="DA8" s="172">
        <f t="shared" si="43"/>
        <v>1239.6349</v>
      </c>
      <c r="DB8" s="172">
        <f t="shared" si="44"/>
        <v>1238.1456999999998</v>
      </c>
      <c r="DC8" s="41">
        <v>99.28</v>
      </c>
      <c r="DD8" s="41">
        <v>99.89</v>
      </c>
      <c r="DE8" s="41">
        <v>99.77</v>
      </c>
      <c r="DF8" s="31">
        <v>0.23523522101615507</v>
      </c>
      <c r="DG8" s="46">
        <f>IF(OR(ISBLANK(CT8), ISBLANK(DH8)), "", 100*((CT8-DH8)/DH8))</f>
        <v>292.14638783843992</v>
      </c>
      <c r="DH8" s="24">
        <f>MIN(H8,T8,AB8,AP8,BD8,BR8,CF8,CT8)</f>
        <v>234004.16572567361</v>
      </c>
      <c r="DI8" s="85" t="str">
        <f>IF(DH8=H8, $H$2, IF(DH8=T8, $T$2, IF(DH8=AB8, $AB$2, IF(DH8=AP8, $AP$2, IF(DH8=BD8, $BD$2, IF(DH8=BR8, $BR$2, IF(DH8=CF8, $CF$2, $CT$2)))))))</f>
        <v>RKSDDP (AllEnhancements + RQMC + Kmeans)</v>
      </c>
      <c r="DJ8" s="39">
        <f>IF(OR(ISBLANK(H8), ISBLANK(AP8)), "", IFERROR(((H8-AP8)/H8)*100, ""))</f>
        <v>97.315352562050862</v>
      </c>
      <c r="DK8" s="20">
        <f>IF(OR(ISBLANK(DH8), ISBLANK(T8)), "", IFERROR(((T8-DH8)/DH8)*100, ""))</f>
        <v>15.731178948459995</v>
      </c>
    </row>
    <row r="9" spans="1:120" x14ac:dyDescent="0.25">
      <c r="A9" s="276"/>
      <c r="B9" s="276"/>
      <c r="C9" s="276"/>
      <c r="D9" s="276"/>
      <c r="E9" s="167">
        <f>2 * ($C$4*'Data for KPI'!$B$1)</f>
        <v>1250</v>
      </c>
      <c r="F9" s="166" t="s">
        <v>23</v>
      </c>
      <c r="G9" s="166"/>
      <c r="H9" s="113">
        <f>AVERAGE(H4:H8)</f>
        <v>8020510.8490733858</v>
      </c>
      <c r="I9" s="82">
        <f t="shared" ref="I9:DK9" si="45">AVERAGE(I4:I8)</f>
        <v>7615439.2237447826</v>
      </c>
      <c r="J9" s="82">
        <f t="shared" si="45"/>
        <v>8425582.47440199</v>
      </c>
      <c r="K9" s="159">
        <f t="shared" si="45"/>
        <v>87.125</v>
      </c>
      <c r="L9" s="159">
        <f t="shared" si="45"/>
        <v>88.381092500000022</v>
      </c>
      <c r="M9" s="159">
        <f t="shared" si="45"/>
        <v>90.061287499999978</v>
      </c>
      <c r="N9" s="159">
        <f t="shared" si="45"/>
        <v>1162.875</v>
      </c>
      <c r="O9" s="159">
        <f t="shared" si="45"/>
        <v>1161.6189075</v>
      </c>
      <c r="P9" s="159">
        <f t="shared" si="45"/>
        <v>1159.9387125000001</v>
      </c>
      <c r="Q9" s="106">
        <f t="shared" si="45"/>
        <v>93.03</v>
      </c>
      <c r="R9" s="106">
        <f t="shared" si="45"/>
        <v>99.89200000000001</v>
      </c>
      <c r="S9" s="106">
        <f t="shared" si="45"/>
        <v>99.748000000000019</v>
      </c>
      <c r="T9" s="113">
        <f t="shared" si="45"/>
        <v>361045.14824960119</v>
      </c>
      <c r="U9" s="113">
        <f t="shared" si="45"/>
        <v>305531.50316204177</v>
      </c>
      <c r="V9" s="113">
        <f t="shared" si="45"/>
        <v>416558.79333716061</v>
      </c>
      <c r="W9" s="82">
        <f t="shared" si="45"/>
        <v>99.828000000000003</v>
      </c>
      <c r="X9" s="82">
        <f t="shared" si="45"/>
        <v>99.9</v>
      </c>
      <c r="Y9" s="82">
        <f t="shared" si="45"/>
        <v>99.762000000000015</v>
      </c>
      <c r="Z9" s="82">
        <f t="shared" si="45"/>
        <v>1.6292519586040068E-14</v>
      </c>
      <c r="AA9" s="82">
        <f>IFERROR(AVERAGE(AA4:AA8), "")</f>
        <v>28.130802859726316</v>
      </c>
      <c r="AB9" s="113">
        <f t="shared" si="45"/>
        <v>321709.0094320866</v>
      </c>
      <c r="AC9" s="82">
        <f t="shared" si="45"/>
        <v>271866.02046355663</v>
      </c>
      <c r="AD9" s="82">
        <f t="shared" si="45"/>
        <v>371551.99840061658</v>
      </c>
      <c r="AE9" s="159">
        <f t="shared" si="45"/>
        <v>1.675</v>
      </c>
      <c r="AF9" s="159">
        <f t="shared" si="45"/>
        <v>2.923324999999886</v>
      </c>
      <c r="AG9" s="159">
        <f t="shared" si="45"/>
        <v>4.5707000000000333</v>
      </c>
      <c r="AH9" s="159">
        <f t="shared" si="45"/>
        <v>1248.325</v>
      </c>
      <c r="AI9" s="159">
        <f t="shared" si="45"/>
        <v>1247.0766750000003</v>
      </c>
      <c r="AJ9" s="159">
        <f t="shared" si="45"/>
        <v>1245.4292999999998</v>
      </c>
      <c r="AK9" s="82">
        <f t="shared" si="45"/>
        <v>99.866</v>
      </c>
      <c r="AL9" s="82">
        <f t="shared" si="45"/>
        <v>99.9</v>
      </c>
      <c r="AM9" s="82">
        <f t="shared" si="45"/>
        <v>99.768000000000001</v>
      </c>
      <c r="AN9" s="82">
        <f t="shared" si="45"/>
        <v>0</v>
      </c>
      <c r="AO9" s="106">
        <f>IFERROR(AVERAGE(AO4:AO8), "")</f>
        <v>12.959803604652766</v>
      </c>
      <c r="AP9" s="113">
        <f t="shared" si="45"/>
        <v>297238.5525572357</v>
      </c>
      <c r="AQ9" s="82">
        <f t="shared" si="45"/>
        <v>250108.61537722027</v>
      </c>
      <c r="AR9" s="82">
        <f t="shared" si="45"/>
        <v>344368.48973725119</v>
      </c>
      <c r="AS9" s="159">
        <f t="shared" si="45"/>
        <v>1.3499999999999546</v>
      </c>
      <c r="AT9" s="159">
        <f t="shared" si="45"/>
        <v>2.5986499999998158</v>
      </c>
      <c r="AU9" s="159">
        <f t="shared" si="45"/>
        <v>4.321527500000002</v>
      </c>
      <c r="AV9" s="159">
        <f t="shared" si="45"/>
        <v>1248.6500000000001</v>
      </c>
      <c r="AW9" s="159">
        <f t="shared" si="45"/>
        <v>1247.4013500000001</v>
      </c>
      <c r="AX9" s="159">
        <f t="shared" si="45"/>
        <v>1245.6784725</v>
      </c>
      <c r="AY9" s="82">
        <f t="shared" si="45"/>
        <v>99.89200000000001</v>
      </c>
      <c r="AZ9" s="82">
        <f t="shared" si="45"/>
        <v>99.9</v>
      </c>
      <c r="BA9" s="82">
        <f t="shared" si="45"/>
        <v>99.762</v>
      </c>
      <c r="BB9" s="82">
        <f t="shared" si="45"/>
        <v>0</v>
      </c>
      <c r="BC9" s="106">
        <f>IFERROR(AVERAGE(BC4:BC8), "")</f>
        <v>5.0756687291875666</v>
      </c>
      <c r="BD9" s="113">
        <f t="shared" si="45"/>
        <v>52171187.916233189</v>
      </c>
      <c r="BE9" s="82">
        <f t="shared" si="45"/>
        <v>51318194.872155204</v>
      </c>
      <c r="BF9" s="198">
        <f t="shared" si="45"/>
        <v>53024180.960311189</v>
      </c>
      <c r="BG9" s="159">
        <f t="shared" si="45"/>
        <v>461.52499999999998</v>
      </c>
      <c r="BH9" s="159">
        <f t="shared" si="45"/>
        <v>462.74495000000007</v>
      </c>
      <c r="BI9" s="159">
        <f t="shared" si="45"/>
        <v>464.71953750000011</v>
      </c>
      <c r="BJ9" s="159">
        <f t="shared" si="45"/>
        <v>788.47500000000002</v>
      </c>
      <c r="BK9" s="159">
        <f t="shared" si="45"/>
        <v>787.25504999999998</v>
      </c>
      <c r="BL9" s="159">
        <f t="shared" si="45"/>
        <v>785.28046250000011</v>
      </c>
      <c r="BM9" s="82">
        <f t="shared" si="45"/>
        <v>63.077999999999996</v>
      </c>
      <c r="BN9" s="82">
        <f t="shared" si="45"/>
        <v>99.844000000000008</v>
      </c>
      <c r="BO9" s="82">
        <f t="shared" si="45"/>
        <v>99.594000000000008</v>
      </c>
      <c r="BP9" s="82">
        <f t="shared" si="45"/>
        <v>0</v>
      </c>
      <c r="BQ9" s="226">
        <f t="shared" si="45"/>
        <v>19663.498912712395</v>
      </c>
      <c r="BR9" s="118">
        <f t="shared" si="45"/>
        <v>419772.71576951334</v>
      </c>
      <c r="BS9" s="99">
        <f t="shared" si="45"/>
        <v>358929.7914657013</v>
      </c>
      <c r="BT9" s="99">
        <f t="shared" si="45"/>
        <v>480615.64007332537</v>
      </c>
      <c r="BU9" s="183">
        <f t="shared" si="45"/>
        <v>2.7999999999999545</v>
      </c>
      <c r="BV9" s="183">
        <f t="shared" si="45"/>
        <v>4.0720499999998081</v>
      </c>
      <c r="BW9" s="183">
        <f t="shared" si="45"/>
        <v>5.7426425000000112</v>
      </c>
      <c r="BX9" s="183">
        <f t="shared" si="45"/>
        <v>1247.2</v>
      </c>
      <c r="BY9" s="183">
        <f t="shared" si="45"/>
        <v>1245.9279500000005</v>
      </c>
      <c r="BZ9" s="183">
        <f t="shared" si="45"/>
        <v>1244.2573574999999</v>
      </c>
      <c r="CA9" s="99">
        <f t="shared" si="45"/>
        <v>99.775999999999996</v>
      </c>
      <c r="CB9" s="99">
        <f t="shared" si="45"/>
        <v>99.897999999999996</v>
      </c>
      <c r="CC9" s="99">
        <f t="shared" si="45"/>
        <v>99.76400000000001</v>
      </c>
      <c r="CD9" s="99">
        <f t="shared" si="45"/>
        <v>4.4049435328640052E-3</v>
      </c>
      <c r="CE9" s="100">
        <f t="shared" si="45"/>
        <v>39.823124096571973</v>
      </c>
      <c r="CF9" s="118">
        <f t="shared" si="45"/>
        <v>411525.67900459404</v>
      </c>
      <c r="CG9" s="99">
        <f t="shared" si="45"/>
        <v>349862.19565541553</v>
      </c>
      <c r="CH9" s="187">
        <f t="shared" si="45"/>
        <v>473189.16235377238</v>
      </c>
      <c r="CI9" s="159">
        <f t="shared" si="45"/>
        <v>2.75</v>
      </c>
      <c r="CJ9" s="159">
        <f t="shared" si="45"/>
        <v>4.0221374999998716</v>
      </c>
      <c r="CK9" s="159">
        <f t="shared" si="45"/>
        <v>5.7181224999999811</v>
      </c>
      <c r="CL9" s="159">
        <f t="shared" si="45"/>
        <v>1247.25</v>
      </c>
      <c r="CM9" s="159">
        <f t="shared" si="45"/>
        <v>1245.9778625000004</v>
      </c>
      <c r="CN9" s="159">
        <f t="shared" si="45"/>
        <v>1244.2818775000001</v>
      </c>
      <c r="CO9" s="98">
        <f t="shared" si="45"/>
        <v>99.78</v>
      </c>
      <c r="CP9" s="99">
        <f t="shared" si="45"/>
        <v>99.897999999999996</v>
      </c>
      <c r="CQ9" s="99">
        <f t="shared" si="45"/>
        <v>99.762000000000015</v>
      </c>
      <c r="CR9" s="99">
        <f t="shared" si="45"/>
        <v>0</v>
      </c>
      <c r="CS9" s="100">
        <f t="shared" si="45"/>
        <v>46.11681923879221</v>
      </c>
      <c r="CT9" s="118">
        <f t="shared" si="45"/>
        <v>1484740.411974834</v>
      </c>
      <c r="CU9" s="99">
        <f t="shared" si="45"/>
        <v>1347473.8876456455</v>
      </c>
      <c r="CV9" s="99">
        <f t="shared" si="45"/>
        <v>1622006.9363040223</v>
      </c>
      <c r="CW9" s="159">
        <f t="shared" si="45"/>
        <v>15.125</v>
      </c>
      <c r="CX9" s="159">
        <f t="shared" si="45"/>
        <v>16.408797499999945</v>
      </c>
      <c r="CY9" s="159">
        <f t="shared" si="45"/>
        <v>18.107772500000056</v>
      </c>
      <c r="CZ9" s="159">
        <f t="shared" si="45"/>
        <v>1234.875</v>
      </c>
      <c r="DA9" s="159">
        <f t="shared" si="45"/>
        <v>1233.5912025</v>
      </c>
      <c r="DB9" s="159">
        <f t="shared" si="45"/>
        <v>1231.8922275</v>
      </c>
      <c r="DC9" s="99">
        <f t="shared" si="45"/>
        <v>98.79</v>
      </c>
      <c r="DD9" s="99">
        <f t="shared" si="45"/>
        <v>99.896000000000001</v>
      </c>
      <c r="DE9" s="99">
        <f t="shared" si="45"/>
        <v>99.75800000000001</v>
      </c>
      <c r="DF9" s="99">
        <f t="shared" si="45"/>
        <v>0.13507537677924658</v>
      </c>
      <c r="DG9" s="100">
        <f t="shared" si="45"/>
        <v>348.93123560058456</v>
      </c>
      <c r="DH9" s="118">
        <f t="shared" si="45"/>
        <v>284698.99901770003</v>
      </c>
      <c r="DI9" s="99"/>
      <c r="DJ9" s="100">
        <f t="shared" si="45"/>
        <v>95.757334201666524</v>
      </c>
      <c r="DK9" s="99">
        <f t="shared" si="45"/>
        <v>28.130802859726316</v>
      </c>
      <c r="DL9" s="18">
        <f>MIN(AO9,BC9,CE9,CS9,DG9,BQ9)</f>
        <v>5.0756687291875666</v>
      </c>
    </row>
    <row r="10" spans="1:120" hidden="1" x14ac:dyDescent="0.25">
      <c r="A10" s="276"/>
      <c r="B10" s="276"/>
      <c r="C10" s="276">
        <v>10</v>
      </c>
      <c r="D10" s="276">
        <v>50</v>
      </c>
      <c r="E10" s="167">
        <f>2 * ($C$10*'Data for KPI'!$B$1)</f>
        <v>2500</v>
      </c>
      <c r="F10" s="167">
        <v>1</v>
      </c>
      <c r="G10" s="167">
        <v>11</v>
      </c>
      <c r="H10" s="116">
        <v>14937635.941170091</v>
      </c>
      <c r="I10" s="63">
        <v>14233254.13996553</v>
      </c>
      <c r="J10" s="63">
        <v>15642017.742374649</v>
      </c>
      <c r="K10" s="171">
        <f>E10-N10</f>
        <v>140.25</v>
      </c>
      <c r="L10" s="171">
        <f>E10-O10</f>
        <v>256.34970000000021</v>
      </c>
      <c r="M10" s="171">
        <f>E10-P10</f>
        <v>164.31944999999996</v>
      </c>
      <c r="N10" s="171">
        <f>(Q10/100)*E10</f>
        <v>2359.75</v>
      </c>
      <c r="O10" s="172">
        <f>(R10/100)*N10</f>
        <v>2243.6502999999998</v>
      </c>
      <c r="P10" s="172">
        <f>(S10/100)*N10</f>
        <v>2335.68055</v>
      </c>
      <c r="Q10" s="66">
        <v>94.39</v>
      </c>
      <c r="R10" s="66">
        <v>95.08</v>
      </c>
      <c r="S10" s="66">
        <v>98.98</v>
      </c>
      <c r="T10" s="116">
        <v>2450202.3933856022</v>
      </c>
      <c r="U10" s="116">
        <v>2377930.3813513261</v>
      </c>
      <c r="V10" s="116">
        <v>2522474.4054198768</v>
      </c>
      <c r="W10" s="63">
        <v>99.98</v>
      </c>
      <c r="X10" s="63">
        <v>95.19</v>
      </c>
      <c r="Y10" s="63">
        <v>99.37</v>
      </c>
      <c r="Z10" s="66">
        <v>0</v>
      </c>
      <c r="AA10" s="153">
        <f>IF(OR(ISBLANK(T10), ISBLANK(DH10)), "", 100*((T10-DH10)/DH10))</f>
        <v>0</v>
      </c>
      <c r="AB10" s="202">
        <v>2669960.8468410489</v>
      </c>
      <c r="AC10" s="72">
        <v>2566562.6424405649</v>
      </c>
      <c r="AD10" s="72">
        <v>2773359.0512415329</v>
      </c>
      <c r="AE10" s="171">
        <f>$E10-AH10</f>
        <v>3.25</v>
      </c>
      <c r="AF10" s="171">
        <f>$E10-AI10</f>
        <v>123.34367500000008</v>
      </c>
      <c r="AG10" s="171">
        <f>$E10-AJ10</f>
        <v>18.72985000000017</v>
      </c>
      <c r="AH10" s="171">
        <f>(AK10/100)*E10</f>
        <v>2496.75</v>
      </c>
      <c r="AI10" s="172">
        <f>(AL10/100)*AH10</f>
        <v>2376.6563249999999</v>
      </c>
      <c r="AJ10" s="172">
        <f>(AM10/100)*AH10</f>
        <v>2481.2701499999998</v>
      </c>
      <c r="AK10" s="72">
        <v>99.87</v>
      </c>
      <c r="AL10" s="72">
        <v>95.19</v>
      </c>
      <c r="AM10" s="72">
        <v>99.38</v>
      </c>
      <c r="AN10" s="73">
        <v>0</v>
      </c>
      <c r="AO10" s="153">
        <f>IF(OR(ISBLANK(AB10), ISBLANK(DH10)), "", 100*((AB10-DH10)/DH10))</f>
        <v>8.9689918697611084</v>
      </c>
      <c r="AP10" s="203">
        <v>2509978.9464057139</v>
      </c>
      <c r="AQ10" s="69">
        <v>2429151.7688711109</v>
      </c>
      <c r="AR10" s="69">
        <v>2590806.123940316</v>
      </c>
      <c r="AS10" s="171">
        <f>$E10-AV10</f>
        <v>1.25</v>
      </c>
      <c r="AT10" s="171">
        <f>$E10-AW10</f>
        <v>121.43987500000003</v>
      </c>
      <c r="AU10" s="171">
        <f>$E10-AX10</f>
        <v>16.74225000000024</v>
      </c>
      <c r="AV10" s="171">
        <f>(AY10/100)*E10</f>
        <v>2498.75</v>
      </c>
      <c r="AW10" s="172">
        <f>(AZ10/100)*AV10</f>
        <v>2378.560125</v>
      </c>
      <c r="AX10" s="172">
        <f>(BA10/100)*AV10</f>
        <v>2483.2577499999998</v>
      </c>
      <c r="AY10" s="69">
        <v>99.95</v>
      </c>
      <c r="AZ10" s="69">
        <v>95.19</v>
      </c>
      <c r="BA10" s="69">
        <v>99.38</v>
      </c>
      <c r="BB10" s="70">
        <v>0</v>
      </c>
      <c r="BC10" s="153">
        <f>IF(OR(ISBLANK(AP10), ISBLANK(DH10)), "", 100*((AP10-DH10)/DH10))</f>
        <v>2.4396577679248224</v>
      </c>
      <c r="BD10" s="116">
        <v>108356005.2305086</v>
      </c>
      <c r="BE10" s="61">
        <v>106845325.4657173</v>
      </c>
      <c r="BF10" s="196">
        <v>109866684.99529991</v>
      </c>
      <c r="BG10" s="171">
        <f>IF(BJ10=0, " ", $E10-BJ10)</f>
        <v>941.24999999999977</v>
      </c>
      <c r="BH10" s="171">
        <f t="shared" ref="BH10:BH14" si="46">IF(BK10=0, " ", $E10-BK10)</f>
        <v>1055.3504999999998</v>
      </c>
      <c r="BI10" s="171">
        <f t="shared" ref="BI10:BI14" si="47">IF(BL10=0, " ", $E10-BL10)</f>
        <v>983.49212499999953</v>
      </c>
      <c r="BJ10" s="171">
        <f>(BM10/100)*$E10</f>
        <v>1558.7500000000002</v>
      </c>
      <c r="BK10" s="172">
        <f>(BN10/100)*BJ10</f>
        <v>1444.6495000000002</v>
      </c>
      <c r="BL10" s="172">
        <f>(BO10/100)*BJ10</f>
        <v>1516.5078750000005</v>
      </c>
      <c r="BM10" s="32">
        <v>62.35</v>
      </c>
      <c r="BN10" s="32">
        <v>92.68</v>
      </c>
      <c r="BO10" s="32">
        <v>97.29</v>
      </c>
      <c r="BP10" s="28">
        <v>0</v>
      </c>
      <c r="BQ10" s="46">
        <f>IF(OR(ISBLANK(BD10), ISBLANK(DH10)), "", 100*((BD10-DH10)/DH10))</f>
        <v>4322.3287644734573</v>
      </c>
      <c r="BR10" s="103">
        <v>2554701.000123925</v>
      </c>
      <c r="BS10" s="43">
        <v>2467930.3326738779</v>
      </c>
      <c r="BT10" s="43">
        <v>2641471.6675739721</v>
      </c>
      <c r="BU10" s="171">
        <f>IF(BX10 = 0, " ", $E10-BX10)</f>
        <v>2</v>
      </c>
      <c r="BV10" s="171">
        <f t="shared" ref="BV10:BV14" si="48">IF(BY10=0, " ", $E10-BY10)</f>
        <v>122.15380000000005</v>
      </c>
      <c r="BW10" s="171">
        <f t="shared" ref="BW10:BW14" si="49">IF(BZ10=0, " ", $E10-BZ10)</f>
        <v>17.237799999999879</v>
      </c>
      <c r="BX10" s="171">
        <f>IF(ISBLANK(CA10),"",(CA10/100)*$E10)</f>
        <v>2498</v>
      </c>
      <c r="BY10" s="172">
        <f>(CB10/100)*BX10</f>
        <v>2377.8462</v>
      </c>
      <c r="BZ10" s="172">
        <f>(CC10/100)*BX10</f>
        <v>2482.7622000000001</v>
      </c>
      <c r="CA10" s="34">
        <v>99.92</v>
      </c>
      <c r="CB10" s="34">
        <v>95.19</v>
      </c>
      <c r="CC10" s="34">
        <v>99.39</v>
      </c>
      <c r="CD10" s="29">
        <v>0</v>
      </c>
      <c r="CE10" s="46">
        <f>IF(OR(ISBLANK(BR10), ISBLANK(DH10)), "", 100*((BR10-DH10)/DH10))</f>
        <v>4.264896933429668</v>
      </c>
      <c r="CF10" s="102">
        <v>2700136.744182297</v>
      </c>
      <c r="CG10" s="42">
        <v>2592672.6988393599</v>
      </c>
      <c r="CH10" s="42">
        <v>2807600.7895252332</v>
      </c>
      <c r="CI10" s="171">
        <f>IF(ISBLANK(CL10), " ", $E10-CL10)</f>
        <v>3.5</v>
      </c>
      <c r="CJ10" s="171">
        <f>IF(ISBLANK(CM10), " ", $E10-CM10)</f>
        <v>123.58165000000008</v>
      </c>
      <c r="CK10" s="171">
        <f>IF(ISBLANK(CN10), " ", $E10-CN10)</f>
        <v>18.978300000000218</v>
      </c>
      <c r="CL10" s="171">
        <f>IF(ISBLANK(CO10),"",(CO10/100)*$E10)</f>
        <v>2496.5</v>
      </c>
      <c r="CM10" s="172">
        <f>IF(ISBLANK(CL10),"",(CP10/100)*CL10)</f>
        <v>2376.4183499999999</v>
      </c>
      <c r="CN10" s="172">
        <f>IF(ISBLANK(CL10),"",(CQ10/100)*CL10)</f>
        <v>2481.0216999999998</v>
      </c>
      <c r="CO10" s="32">
        <v>99.86</v>
      </c>
      <c r="CP10" s="32">
        <v>95.19</v>
      </c>
      <c r="CQ10" s="32">
        <v>99.38</v>
      </c>
      <c r="CR10" s="28">
        <v>0</v>
      </c>
      <c r="CS10" s="46">
        <f>IF(OR(ISBLANK(CF10), ISBLANK(DH10)), "", 100*((CF10-DH10)/DH10))</f>
        <v>10.200559409761432</v>
      </c>
      <c r="CT10" s="102">
        <v>15278423.0549934</v>
      </c>
      <c r="CU10" s="42">
        <v>14564982.783803999</v>
      </c>
      <c r="CV10" s="42">
        <v>15991863.326182799</v>
      </c>
      <c r="CW10" s="171">
        <f>IF(ISNUMBER(CZ10), $E10-CZ10,"")</f>
        <v>140.5</v>
      </c>
      <c r="CX10" s="171">
        <f>IF(ISNUMBER(DA10), $E10-DA10,"")</f>
        <v>256.58739999999989</v>
      </c>
      <c r="CY10" s="171">
        <f>IF(ISNUMBER(DB10), $E10-DB10,"")</f>
        <v>155.60079999999971</v>
      </c>
      <c r="CZ10" s="171">
        <f>IF(ISBLANK(DC10),"",(DC10/100)*$E10)</f>
        <v>2359.5</v>
      </c>
      <c r="DA10" s="172">
        <f>IF(ISNUMBER(CZ10), (DD10/100) * CZ10, "")</f>
        <v>2243.4126000000001</v>
      </c>
      <c r="DB10" s="172">
        <f>IF(ISNUMBER(CZ10),(DE10/100)*CZ10,"")</f>
        <v>2344.3992000000003</v>
      </c>
      <c r="DC10" s="32">
        <v>94.38</v>
      </c>
      <c r="DD10" s="32">
        <v>95.08</v>
      </c>
      <c r="DE10" s="32">
        <v>99.36</v>
      </c>
      <c r="DF10" s="28">
        <v>0</v>
      </c>
      <c r="DG10" s="46">
        <f>IF(OR(ISBLANK(CT10), ISBLANK(DH10)), "", 100*((CT10-DH10)/DH10))</f>
        <v>523.55759247635956</v>
      </c>
      <c r="DH10" s="24">
        <f>MIN(H10,T10,AB10,AP10,BD10,BR10,CF10,CT10)</f>
        <v>2450202.3933856022</v>
      </c>
      <c r="DI10" s="85" t="str">
        <f>IF(DH10=H10, $H$2, IF(DH10=T10, $T$2, IF(DH10=AB10, $AB$2, IF(DH10=AP10, $AP$2, IF(DH10=BD10, $BD$2, IF(DH10=BR10, $BR$2, IF(DH10=CF10, $CF$2, $CT$2)))))))</f>
        <v>2S-SDDP</v>
      </c>
      <c r="DJ10" s="39">
        <f>IF(OR(ISBLANK(H10), ISBLANK(AP10)), "", IFERROR(((H10-AP10)/H10)*100, ""))</f>
        <v>83.196946583174636</v>
      </c>
      <c r="DK10" s="20">
        <f>IF(OR(ISBLANK(DH10), ISBLANK(T10)), "", IFERROR(((T10-DH10)/DH10)*100, ""))</f>
        <v>0</v>
      </c>
      <c r="DL10" s="18">
        <f t="shared" ref="DL10:DL73" si="50">MIN(AO10,BC10,CE10,CS10,DG10,BQ10)</f>
        <v>2.4396577679248224</v>
      </c>
    </row>
    <row r="11" spans="1:120" hidden="1" x14ac:dyDescent="0.25">
      <c r="A11" s="276"/>
      <c r="B11" s="276"/>
      <c r="C11" s="276"/>
      <c r="D11" s="276"/>
      <c r="E11" s="167">
        <f>2 * ($C$10*'Data for KPI'!$B$1)</f>
        <v>2500</v>
      </c>
      <c r="F11" s="167">
        <v>2</v>
      </c>
      <c r="G11" s="167">
        <v>12</v>
      </c>
      <c r="H11" s="115">
        <v>13598803.95036638</v>
      </c>
      <c r="I11" s="64">
        <v>12933252.686422121</v>
      </c>
      <c r="J11" s="64">
        <v>14264355.214310629</v>
      </c>
      <c r="K11" s="171">
        <f t="shared" ref="K11:K14" si="51">E11-N11</f>
        <v>120.25</v>
      </c>
      <c r="L11" s="171">
        <f t="shared" ref="L11:L14" si="52">E11-O11</f>
        <v>236.38180000000011</v>
      </c>
      <c r="M11" s="171">
        <f t="shared" ref="M11:M14" si="53">E11-P11</f>
        <v>144.04750000000013</v>
      </c>
      <c r="N11" s="171">
        <f t="shared" ref="N11:N14" si="54">(Q11/100)*E11</f>
        <v>2379.75</v>
      </c>
      <c r="O11" s="172">
        <f t="shared" ref="O11:O14" si="55">(R11/100)*N11</f>
        <v>2263.6181999999999</v>
      </c>
      <c r="P11" s="172">
        <f t="shared" ref="P11:P14" si="56">(S11/100)*N11</f>
        <v>2355.9524999999999</v>
      </c>
      <c r="Q11" s="67">
        <v>95.19</v>
      </c>
      <c r="R11" s="67">
        <v>95.12</v>
      </c>
      <c r="S11" s="67">
        <v>99</v>
      </c>
      <c r="T11" s="115">
        <v>2480532.928649975</v>
      </c>
      <c r="U11" s="115">
        <v>2401458.7631132188</v>
      </c>
      <c r="V11" s="115">
        <v>2559607.0941867321</v>
      </c>
      <c r="W11" s="64">
        <v>99.97</v>
      </c>
      <c r="X11" s="64">
        <v>95.2</v>
      </c>
      <c r="Y11" s="64">
        <v>99.43</v>
      </c>
      <c r="Z11" s="67">
        <v>0</v>
      </c>
      <c r="AA11" s="153">
        <f>IF(OR(ISBLANK(T11), ISBLANK(DH11)), "", 100*((T11-DH11)/DH11))</f>
        <v>0.20091529352710855</v>
      </c>
      <c r="AB11" s="202">
        <v>3100327.0355963772</v>
      </c>
      <c r="AC11" s="72">
        <v>2942288.9876533118</v>
      </c>
      <c r="AD11" s="72">
        <v>3258365.0835394422</v>
      </c>
      <c r="AE11" s="171">
        <f t="shared" ref="AE11:AE14" si="57">$E11-AH11</f>
        <v>8.25</v>
      </c>
      <c r="AF11" s="171">
        <f t="shared" ref="AF11:AF14" si="58">$E11-AI11</f>
        <v>127.60482500000035</v>
      </c>
      <c r="AG11" s="171">
        <f t="shared" ref="AG11:AG14" si="59">$E11-AJ11</f>
        <v>22.203800000000228</v>
      </c>
      <c r="AH11" s="171">
        <f t="shared" ref="AH11:AH14" si="60">(AK11/100)*E11</f>
        <v>2491.75</v>
      </c>
      <c r="AI11" s="172">
        <f t="shared" ref="AI11:AI14" si="61">(AL11/100)*AH11</f>
        <v>2372.3951749999997</v>
      </c>
      <c r="AJ11" s="172">
        <f t="shared" ref="AJ11:AJ14" si="62">(AM11/100)*AH11</f>
        <v>2477.7961999999998</v>
      </c>
      <c r="AK11" s="72">
        <v>99.67</v>
      </c>
      <c r="AL11" s="72">
        <v>95.21</v>
      </c>
      <c r="AM11" s="72">
        <v>99.44</v>
      </c>
      <c r="AN11" s="73">
        <v>0</v>
      </c>
      <c r="AO11" s="153">
        <f>IF(OR(ISBLANK(AB11), ISBLANK(DH11)), "", 100*((AB11-DH11)/DH11))</f>
        <v>25.237445182837497</v>
      </c>
      <c r="AP11" s="203">
        <v>2560479.103317393</v>
      </c>
      <c r="AQ11" s="69">
        <v>2468323.941980795</v>
      </c>
      <c r="AR11" s="69">
        <v>2652634.264653991</v>
      </c>
      <c r="AS11" s="171">
        <f t="shared" ref="AS11:AS14" si="63">$E11-AV11</f>
        <v>1.75</v>
      </c>
      <c r="AT11" s="171">
        <f t="shared" ref="AT11:AT14" si="64">$E11-AW11</f>
        <v>121.66599999999971</v>
      </c>
      <c r="AU11" s="171">
        <f t="shared" ref="AU11:AU14" si="65">$E11-AX11</f>
        <v>15.490374999999858</v>
      </c>
      <c r="AV11" s="171">
        <f t="shared" ref="AV11:AV14" si="66">(AY11/100)*E11</f>
        <v>2498.25</v>
      </c>
      <c r="AW11" s="172">
        <f t="shared" ref="AW11:AW14" si="67">(AZ11/100)*AV11</f>
        <v>2378.3340000000003</v>
      </c>
      <c r="AX11" s="172">
        <f t="shared" ref="AX11:AX14" si="68">(BA11/100)*AV11</f>
        <v>2484.5096250000001</v>
      </c>
      <c r="AY11" s="69">
        <v>99.93</v>
      </c>
      <c r="AZ11" s="69">
        <v>95.2</v>
      </c>
      <c r="BA11" s="69">
        <v>99.45</v>
      </c>
      <c r="BB11" s="70">
        <v>0</v>
      </c>
      <c r="BC11" s="153">
        <f>IF(OR(ISBLANK(AP11), ISBLANK(DH11)), "", 100*((AP11-DH11)/DH11))</f>
        <v>3.4303341749975798</v>
      </c>
      <c r="BD11" s="115">
        <v>111990661.14283</v>
      </c>
      <c r="BE11" s="62">
        <v>110494078.8501125</v>
      </c>
      <c r="BF11" s="195">
        <v>113487243.4355475</v>
      </c>
      <c r="BG11" s="171">
        <f t="shared" ref="BG11:BG14" si="69">IF(BJ11=0, " ", $E11-BJ11)</f>
        <v>968.5</v>
      </c>
      <c r="BH11" s="171">
        <f t="shared" si="46"/>
        <v>1082.1373000000001</v>
      </c>
      <c r="BI11" s="171">
        <f t="shared" si="47"/>
        <v>1010.3099500000001</v>
      </c>
      <c r="BJ11" s="171">
        <f t="shared" ref="BJ11:BJ14" si="70">(BM11/100)*$E11</f>
        <v>1531.5</v>
      </c>
      <c r="BK11" s="172">
        <f t="shared" ref="BK11:BK14" si="71">(BN11/100)*BJ11</f>
        <v>1417.8626999999999</v>
      </c>
      <c r="BL11" s="172">
        <f t="shared" ref="BL11:BL14" si="72">(BO11/100)*BJ11</f>
        <v>1489.6900499999999</v>
      </c>
      <c r="BM11" s="34">
        <v>61.26</v>
      </c>
      <c r="BN11" s="34">
        <v>92.58</v>
      </c>
      <c r="BO11" s="34">
        <v>97.27</v>
      </c>
      <c r="BP11" s="29">
        <v>0</v>
      </c>
      <c r="BQ11" s="46">
        <f>IF(OR(ISBLANK(BD11), ISBLANK(DH11)), "", 100*((BD11-DH11)/DH11))</f>
        <v>4423.8531693050818</v>
      </c>
      <c r="BR11" s="102">
        <v>2671287.7882816158</v>
      </c>
      <c r="BS11" s="42">
        <v>2564065.2230247422</v>
      </c>
      <c r="BT11" s="42">
        <v>2778510.3535384899</v>
      </c>
      <c r="BU11" s="171">
        <f t="shared" ref="BU11:BU14" si="73">IF(BX11 = 0, " ", $E11-BX11)</f>
        <v>3.25</v>
      </c>
      <c r="BV11" s="171">
        <f t="shared" si="48"/>
        <v>123.09400000000005</v>
      </c>
      <c r="BW11" s="171">
        <f t="shared" si="49"/>
        <v>16.982124999999996</v>
      </c>
      <c r="BX11" s="171">
        <f t="shared" ref="BX11:BX14" si="74">IF(ISBLANK(CA11),"",(CA11/100)*$E11)</f>
        <v>2496.75</v>
      </c>
      <c r="BY11" s="172">
        <f t="shared" ref="BY11:BY14" si="75">(CB11/100)*BX11</f>
        <v>2376.9059999999999</v>
      </c>
      <c r="BZ11" s="172">
        <f t="shared" ref="BZ11:BZ14" si="76">(CC11/100)*BX11</f>
        <v>2483.017875</v>
      </c>
      <c r="CA11" s="32">
        <v>99.87</v>
      </c>
      <c r="CB11" s="32">
        <v>95.2</v>
      </c>
      <c r="CC11" s="32">
        <v>99.45</v>
      </c>
      <c r="CD11" s="28">
        <v>0</v>
      </c>
      <c r="CE11" s="46">
        <f>IF(OR(ISBLANK(BR11), ISBLANK(DH11)), "", 100*((BR11-DH11)/DH11))</f>
        <v>7.9064415177572176</v>
      </c>
      <c r="CF11" s="103">
        <v>2475559.1517138719</v>
      </c>
      <c r="CG11" s="43">
        <v>2397181.3530498608</v>
      </c>
      <c r="CH11" s="43">
        <v>2553936.9503778839</v>
      </c>
      <c r="CI11" s="171">
        <f t="shared" ref="CI11:CI14" si="77">IF(ISBLANK(CL11), " ", $E11-CL11)</f>
        <v>0.75</v>
      </c>
      <c r="CJ11" s="171">
        <f t="shared" ref="CJ11:CJ14" si="78">IF(ISBLANK(CM11), " ", $E11-CM11)</f>
        <v>120.71399999999994</v>
      </c>
      <c r="CK11" s="171">
        <f t="shared" ref="CK11:CK14" si="79">IF(ISBLANK(CN11), " ", $E11-CN11)</f>
        <v>14.745800000000145</v>
      </c>
      <c r="CL11" s="171">
        <f t="shared" ref="CL11:CL14" si="80">IF(ISBLANK(CO11),"",(CO11/100)*$E11)</f>
        <v>2499.25</v>
      </c>
      <c r="CM11" s="172">
        <f t="shared" ref="CM11:CM14" si="81">IF(ISBLANK(CL11),"",(CP11/100)*CL11)</f>
        <v>2379.2860000000001</v>
      </c>
      <c r="CN11" s="172">
        <f t="shared" ref="CN11:CN14" si="82">IF(ISBLANK(CL11),"",(CQ11/100)*CL11)</f>
        <v>2485.2541999999999</v>
      </c>
      <c r="CO11" s="34">
        <v>99.97</v>
      </c>
      <c r="CP11" s="34">
        <v>95.2</v>
      </c>
      <c r="CQ11" s="34">
        <v>99.44</v>
      </c>
      <c r="CR11" s="29">
        <v>0</v>
      </c>
      <c r="CS11" s="46">
        <f>IF(OR(ISBLANK(CF11), ISBLANK(DH11)), "", 100*((CF11-DH11)/DH11))</f>
        <v>0</v>
      </c>
      <c r="CT11" s="103">
        <v>25415403.74389692</v>
      </c>
      <c r="CU11" s="43">
        <v>24505539.82758275</v>
      </c>
      <c r="CV11" s="43">
        <v>26325267.66021109</v>
      </c>
      <c r="CW11" s="171">
        <f t="shared" ref="CW11:CW14" si="83">IF(ISNUMBER(CZ11), $E11-CZ11,"")</f>
        <v>238.5</v>
      </c>
      <c r="CX11" s="171">
        <f t="shared" ref="CX11:CX14" si="84">IF(ISNUMBER(DA11), $E11-DA11,"")</f>
        <v>353.83649999999989</v>
      </c>
      <c r="CY11" s="171">
        <f t="shared" ref="CY11:CY14" si="85">IF(ISNUMBER(DB11), $E11-DB11,"")</f>
        <v>254.10435000000007</v>
      </c>
      <c r="CZ11" s="171">
        <f t="shared" ref="CZ11:CZ14" si="86">IF(ISBLANK(DC11),"",(DC11/100)*$E11)</f>
        <v>2261.5</v>
      </c>
      <c r="DA11" s="172">
        <f t="shared" ref="DA11:DA14" si="87">IF(ISNUMBER(CZ11), (DD11/100) * CZ11, "")</f>
        <v>2146.1635000000001</v>
      </c>
      <c r="DB11" s="172">
        <f t="shared" ref="DB11:DB14" si="88">IF(ISNUMBER(CZ11),(DE11/100)*CZ11,"")</f>
        <v>2245.8956499999999</v>
      </c>
      <c r="DC11" s="34">
        <v>90.46</v>
      </c>
      <c r="DD11" s="34">
        <v>94.9</v>
      </c>
      <c r="DE11" s="34">
        <v>99.31</v>
      </c>
      <c r="DF11" s="29">
        <v>0</v>
      </c>
      <c r="DG11" s="46">
        <f>IF(OR(ISBLANK(CT11), ISBLANK(DH11)), "", 100*((CT11-DH11)/DH11))</f>
        <v>926.65305841314284</v>
      </c>
      <c r="DH11" s="24">
        <f>MIN(H11,T11,AB11,AP11,BD11,BR11,CF11,CT11)</f>
        <v>2475559.1517138719</v>
      </c>
      <c r="DI11" s="85" t="str">
        <f>IF(DH11=H11, $H$2, IF(DH11=T11, $T$2, IF(DH11=AB11, $AB$2, IF(DH11=AP11, $AP$2, IF(DH11=BD11, $BD$2, IF(DH11=BR11, $BR$2, IF(DH11=CF11, $CF$2, $CT$2)))))))</f>
        <v>RKSDDP (AllEnhancements + RQMC + Kmeans)</v>
      </c>
      <c r="DJ11" s="39">
        <f>IF(OR(ISBLANK(H11), ISBLANK(AP11)), "", IFERROR(((H11-AP11)/H11)*100, ""))</f>
        <v>81.171291882265805</v>
      </c>
      <c r="DK11" s="20">
        <f>IF(OR(ISBLANK(DH11), ISBLANK(T11)), "", IFERROR(((T11-DH11)/DH11)*100, ""))</f>
        <v>0.20091529352710855</v>
      </c>
      <c r="DL11" s="18">
        <f t="shared" si="50"/>
        <v>0</v>
      </c>
    </row>
    <row r="12" spans="1:120" hidden="1" x14ac:dyDescent="0.25">
      <c r="A12" s="276"/>
      <c r="B12" s="276"/>
      <c r="C12" s="276"/>
      <c r="D12" s="276"/>
      <c r="E12" s="167">
        <f>2 * ($C$10*'Data for KPI'!$B$1)</f>
        <v>2500</v>
      </c>
      <c r="F12" s="167">
        <v>3</v>
      </c>
      <c r="G12" s="167"/>
      <c r="H12" s="111">
        <v>14973003.619411319</v>
      </c>
      <c r="I12" s="74">
        <v>14277773.61646031</v>
      </c>
      <c r="J12" s="74">
        <v>15668233.622362319</v>
      </c>
      <c r="K12" s="171">
        <f t="shared" si="51"/>
        <v>138.25</v>
      </c>
      <c r="L12" s="171">
        <f t="shared" si="52"/>
        <v>254.21192499999961</v>
      </c>
      <c r="M12" s="171">
        <f t="shared" si="53"/>
        <v>156.67165000000023</v>
      </c>
      <c r="N12" s="171">
        <f t="shared" si="54"/>
        <v>2361.75</v>
      </c>
      <c r="O12" s="172">
        <f t="shared" si="55"/>
        <v>2245.7880750000004</v>
      </c>
      <c r="P12" s="172">
        <f t="shared" si="56"/>
        <v>2343.3283499999998</v>
      </c>
      <c r="Q12" s="75">
        <v>94.47</v>
      </c>
      <c r="R12" s="75">
        <v>95.09</v>
      </c>
      <c r="S12" s="75">
        <v>99.22</v>
      </c>
      <c r="T12" s="116">
        <v>2616994.6396357161</v>
      </c>
      <c r="U12" s="116">
        <v>2519181.9351302939</v>
      </c>
      <c r="V12" s="116">
        <v>2714807.3441411369</v>
      </c>
      <c r="W12" s="63">
        <v>99.9</v>
      </c>
      <c r="X12" s="63">
        <v>95.2</v>
      </c>
      <c r="Y12" s="63">
        <v>99.5</v>
      </c>
      <c r="Z12" s="66">
        <v>0</v>
      </c>
      <c r="AA12" s="153">
        <f>IF(OR(ISBLANK(T12), ISBLANK(DH12)), "", 100*((T12-DH12)/DH12))</f>
        <v>0</v>
      </c>
      <c r="AB12" s="111">
        <v>3331470.969319012</v>
      </c>
      <c r="AC12" s="74">
        <v>3150586.9833598179</v>
      </c>
      <c r="AD12" s="74">
        <v>3512354.9552782052</v>
      </c>
      <c r="AE12" s="171">
        <f t="shared" si="57"/>
        <v>11.25</v>
      </c>
      <c r="AF12" s="171">
        <f t="shared" si="58"/>
        <v>130.71000000000004</v>
      </c>
      <c r="AG12" s="171">
        <f t="shared" si="59"/>
        <v>25.684749999999894</v>
      </c>
      <c r="AH12" s="171">
        <f t="shared" si="60"/>
        <v>2488.75</v>
      </c>
      <c r="AI12" s="172">
        <f t="shared" si="61"/>
        <v>2369.29</v>
      </c>
      <c r="AJ12" s="172">
        <f t="shared" si="62"/>
        <v>2474.3152500000001</v>
      </c>
      <c r="AK12" s="74">
        <v>99.55</v>
      </c>
      <c r="AL12" s="74">
        <v>95.2</v>
      </c>
      <c r="AM12" s="74">
        <v>99.42</v>
      </c>
      <c r="AN12" s="75">
        <v>0</v>
      </c>
      <c r="AO12" s="153">
        <f>IF(OR(ISBLANK(AB12), ISBLANK(DH12)), "", 100*((AB12-DH12)/DH12))</f>
        <v>27.301405928089732</v>
      </c>
      <c r="AP12" s="111">
        <v>2838095.4892049511</v>
      </c>
      <c r="AQ12" s="74">
        <v>2711355.6276697321</v>
      </c>
      <c r="AR12" s="74">
        <v>2964835.350740171</v>
      </c>
      <c r="AS12" s="171">
        <f t="shared" si="63"/>
        <v>5.25</v>
      </c>
      <c r="AT12" s="171">
        <f t="shared" si="64"/>
        <v>124.99800000000005</v>
      </c>
      <c r="AU12" s="171">
        <f t="shared" si="65"/>
        <v>17.474274999999579</v>
      </c>
      <c r="AV12" s="171">
        <f t="shared" si="66"/>
        <v>2494.75</v>
      </c>
      <c r="AW12" s="172">
        <f t="shared" si="67"/>
        <v>2375.002</v>
      </c>
      <c r="AX12" s="172">
        <f t="shared" si="68"/>
        <v>2482.5257250000004</v>
      </c>
      <c r="AY12" s="74">
        <v>99.79</v>
      </c>
      <c r="AZ12" s="74">
        <v>95.2</v>
      </c>
      <c r="BA12" s="74">
        <v>99.51</v>
      </c>
      <c r="BB12" s="75">
        <v>0</v>
      </c>
      <c r="BC12" s="153">
        <f>IF(OR(ISBLANK(AP12), ISBLANK(DH12)), "", 100*((AP12-DH12)/DH12))</f>
        <v>8.4486550419534705</v>
      </c>
      <c r="BD12" s="116">
        <v>111079868.9566191</v>
      </c>
      <c r="BE12" s="61">
        <v>109578139.3382968</v>
      </c>
      <c r="BF12" s="196">
        <v>112581598.5749414</v>
      </c>
      <c r="BG12" s="171">
        <f t="shared" si="69"/>
        <v>955</v>
      </c>
      <c r="BH12" s="171">
        <f t="shared" si="46"/>
        <v>1069.1755000000001</v>
      </c>
      <c r="BI12" s="171">
        <f t="shared" si="47"/>
        <v>993.16149999999993</v>
      </c>
      <c r="BJ12" s="171">
        <f t="shared" si="70"/>
        <v>1545</v>
      </c>
      <c r="BK12" s="172">
        <f t="shared" si="71"/>
        <v>1430.8244999999999</v>
      </c>
      <c r="BL12" s="172">
        <f t="shared" si="72"/>
        <v>1506.8385000000001</v>
      </c>
      <c r="BM12" s="32">
        <v>61.8</v>
      </c>
      <c r="BN12" s="32">
        <v>92.61</v>
      </c>
      <c r="BO12" s="32">
        <v>97.53</v>
      </c>
      <c r="BP12" s="28">
        <v>0</v>
      </c>
      <c r="BQ12" s="46">
        <f>IF(OR(ISBLANK(BD12), ISBLANK(DH12)), "", 100*((BD12-DH12)/DH12))</f>
        <v>4144.5585204592298</v>
      </c>
      <c r="BR12" s="102">
        <v>2799076.5668700319</v>
      </c>
      <c r="BS12" s="32">
        <v>2677098.678655372</v>
      </c>
      <c r="BT12" s="32">
        <v>2921054.4550846922</v>
      </c>
      <c r="BU12" s="171">
        <f t="shared" si="73"/>
        <v>4.75</v>
      </c>
      <c r="BV12" s="171">
        <f t="shared" si="48"/>
        <v>124.52199999999993</v>
      </c>
      <c r="BW12" s="171">
        <f t="shared" si="49"/>
        <v>16.976724999999988</v>
      </c>
      <c r="BX12" s="171">
        <f t="shared" si="74"/>
        <v>2495.25</v>
      </c>
      <c r="BY12" s="172">
        <f t="shared" si="75"/>
        <v>2375.4780000000001</v>
      </c>
      <c r="BZ12" s="172">
        <f t="shared" si="76"/>
        <v>2483.023275</v>
      </c>
      <c r="CA12" s="32">
        <v>99.81</v>
      </c>
      <c r="CB12" s="32">
        <v>95.2</v>
      </c>
      <c r="CC12" s="32">
        <v>99.51</v>
      </c>
      <c r="CD12" s="33">
        <v>0</v>
      </c>
      <c r="CE12" s="46">
        <f>IF(OR(ISBLANK(BR12), ISBLANK(DH12)), "", 100*((BR12-DH12)/DH12))</f>
        <v>6.9576729152055679</v>
      </c>
      <c r="CF12" s="102">
        <v>2821372.0179936481</v>
      </c>
      <c r="CG12" s="42">
        <v>2696741.4361894969</v>
      </c>
      <c r="CH12" s="42">
        <v>2946002.5997977988</v>
      </c>
      <c r="CI12" s="171">
        <f t="shared" si="77"/>
        <v>5</v>
      </c>
      <c r="CJ12" s="171">
        <f t="shared" si="78"/>
        <v>124.75999999999976</v>
      </c>
      <c r="CK12" s="171">
        <f t="shared" si="79"/>
        <v>17.225499999999556</v>
      </c>
      <c r="CL12" s="171">
        <f t="shared" si="80"/>
        <v>2495</v>
      </c>
      <c r="CM12" s="172">
        <f t="shared" si="81"/>
        <v>2375.2400000000002</v>
      </c>
      <c r="CN12" s="172">
        <f t="shared" si="82"/>
        <v>2482.7745000000004</v>
      </c>
      <c r="CO12" s="32">
        <v>99.8</v>
      </c>
      <c r="CP12" s="32">
        <v>95.2</v>
      </c>
      <c r="CQ12" s="32">
        <v>99.51</v>
      </c>
      <c r="CR12" s="28">
        <v>0</v>
      </c>
      <c r="CS12" s="46">
        <f>IF(OR(ISBLANK(CF12), ISBLANK(DH12)), "", 100*((CF12-DH12)/DH12))</f>
        <v>7.8096215889223668</v>
      </c>
      <c r="CT12" s="102">
        <v>46189614.147045679</v>
      </c>
      <c r="CU12" s="42">
        <v>45050989.400753841</v>
      </c>
      <c r="CV12" s="42">
        <v>47328238.893337518</v>
      </c>
      <c r="CW12" s="171">
        <f t="shared" si="83"/>
        <v>444.00000000000045</v>
      </c>
      <c r="CX12" s="171">
        <f t="shared" si="84"/>
        <v>557.90240000000063</v>
      </c>
      <c r="CY12" s="171">
        <f t="shared" si="85"/>
        <v>458.39200000000051</v>
      </c>
      <c r="CZ12" s="171">
        <f t="shared" si="86"/>
        <v>2055.9999999999995</v>
      </c>
      <c r="DA12" s="172">
        <f t="shared" si="87"/>
        <v>1942.0975999999994</v>
      </c>
      <c r="DB12" s="172">
        <f t="shared" si="88"/>
        <v>2041.6079999999995</v>
      </c>
      <c r="DC12" s="32">
        <v>82.24</v>
      </c>
      <c r="DD12" s="32">
        <v>94.46</v>
      </c>
      <c r="DE12" s="32">
        <v>99.3</v>
      </c>
      <c r="DF12" s="28">
        <v>0</v>
      </c>
      <c r="DG12" s="46">
        <f>IF(OR(ISBLANK(CT12), ISBLANK(DH12)), "", 100*((CT12-DH12)/DH12))</f>
        <v>1664.9869605187741</v>
      </c>
      <c r="DH12" s="24">
        <f>MIN(H12,T12,AB12,AP12,BD12,BR12,CF12,CT12)</f>
        <v>2616994.6396357161</v>
      </c>
      <c r="DI12" s="85" t="str">
        <f>IF(DH12=H12, $H$2, IF(DH12=T12, $T$2, IF(DH12=AB12, $AB$2, IF(DH12=AP12, $AP$2, IF(DH12=BD12, $BD$2, IF(DH12=BR12, $BR$2, IF(DH12=CF12, $CF$2, $CT$2)))))))</f>
        <v>2S-SDDP</v>
      </c>
      <c r="DJ12" s="39">
        <f>IF(OR(ISBLANK(H12), ISBLANK(AP12)), "", IFERROR(((H12-AP12)/H12)*100, ""))</f>
        <v>81.045249427939865</v>
      </c>
      <c r="DK12" s="20">
        <f>IF(OR(ISBLANK(DH12), ISBLANK(T12)), "", IFERROR(((T12-DH12)/DH12)*100, ""))</f>
        <v>0</v>
      </c>
      <c r="DL12" s="18">
        <f t="shared" si="50"/>
        <v>6.9576729152055679</v>
      </c>
    </row>
    <row r="13" spans="1:120" hidden="1" x14ac:dyDescent="0.25">
      <c r="A13" s="276"/>
      <c r="B13" s="276"/>
      <c r="C13" s="276"/>
      <c r="D13" s="276"/>
      <c r="E13" s="167">
        <f>2 * ($C$10*'Data for KPI'!$B$1)</f>
        <v>2500</v>
      </c>
      <c r="F13" s="167">
        <v>4</v>
      </c>
      <c r="G13" s="167"/>
      <c r="H13" s="112">
        <v>9693659.6425532717</v>
      </c>
      <c r="I13" s="76">
        <v>9145011.6993394643</v>
      </c>
      <c r="J13" s="76">
        <v>10242307.585767079</v>
      </c>
      <c r="K13" s="171">
        <f t="shared" si="51"/>
        <v>80.249999999999545</v>
      </c>
      <c r="L13" s="171">
        <f t="shared" si="52"/>
        <v>196.88194999999951</v>
      </c>
      <c r="M13" s="171">
        <f t="shared" si="53"/>
        <v>102.02774999999974</v>
      </c>
      <c r="N13" s="171">
        <f t="shared" si="54"/>
        <v>2419.7500000000005</v>
      </c>
      <c r="O13" s="172">
        <f t="shared" si="55"/>
        <v>2303.1180500000005</v>
      </c>
      <c r="P13" s="172">
        <f t="shared" si="56"/>
        <v>2397.9722500000003</v>
      </c>
      <c r="Q13" s="77">
        <v>96.79</v>
      </c>
      <c r="R13" s="77">
        <v>95.18</v>
      </c>
      <c r="S13" s="77">
        <v>99.1</v>
      </c>
      <c r="T13" s="115">
        <v>2489086.5939466818</v>
      </c>
      <c r="U13" s="115">
        <v>2412088.246022298</v>
      </c>
      <c r="V13" s="115">
        <v>2566084.941871067</v>
      </c>
      <c r="W13" s="64">
        <v>99.96</v>
      </c>
      <c r="X13" s="64">
        <v>95.21</v>
      </c>
      <c r="Y13" s="64">
        <v>99.39</v>
      </c>
      <c r="Z13" s="67">
        <v>0</v>
      </c>
      <c r="AA13" s="153">
        <f>IF(OR(ISBLANK(T13), ISBLANK(DH13)), "", 100*((T13-DH13)/DH13))</f>
        <v>0</v>
      </c>
      <c r="AB13" s="112">
        <v>2695675.3630450768</v>
      </c>
      <c r="AC13" s="76">
        <v>2588095.4889918449</v>
      </c>
      <c r="AD13" s="76">
        <v>2803255.2370983078</v>
      </c>
      <c r="AE13" s="171">
        <f t="shared" si="57"/>
        <v>3.75</v>
      </c>
      <c r="AF13" s="171">
        <f t="shared" si="58"/>
        <v>123.32037500000024</v>
      </c>
      <c r="AG13" s="171">
        <f t="shared" si="59"/>
        <v>18.727499999999964</v>
      </c>
      <c r="AH13" s="171">
        <f t="shared" si="60"/>
        <v>2496.25</v>
      </c>
      <c r="AI13" s="172">
        <f t="shared" si="61"/>
        <v>2376.6796249999998</v>
      </c>
      <c r="AJ13" s="172">
        <f t="shared" si="62"/>
        <v>2481.2725</v>
      </c>
      <c r="AK13" s="76">
        <v>99.85</v>
      </c>
      <c r="AL13" s="76">
        <v>95.21</v>
      </c>
      <c r="AM13" s="76">
        <v>99.4</v>
      </c>
      <c r="AN13" s="77">
        <v>0</v>
      </c>
      <c r="AO13" s="153">
        <f>IF(OR(ISBLANK(AB13), ISBLANK(DH13)), "", 100*((AB13-DH13)/DH13))</f>
        <v>8.299782321788534</v>
      </c>
      <c r="AP13" s="112">
        <v>2656578.8942337371</v>
      </c>
      <c r="AQ13" s="76">
        <v>2555690.9946826668</v>
      </c>
      <c r="AR13" s="76">
        <v>2757466.793784806</v>
      </c>
      <c r="AS13" s="171">
        <f t="shared" si="63"/>
        <v>3.25</v>
      </c>
      <c r="AT13" s="171">
        <f t="shared" si="64"/>
        <v>122.84432500000003</v>
      </c>
      <c r="AU13" s="171">
        <f t="shared" si="65"/>
        <v>18.480175000000145</v>
      </c>
      <c r="AV13" s="171">
        <f t="shared" si="66"/>
        <v>2496.75</v>
      </c>
      <c r="AW13" s="172">
        <f t="shared" si="67"/>
        <v>2377.155675</v>
      </c>
      <c r="AX13" s="172">
        <f t="shared" si="68"/>
        <v>2481.5198249999999</v>
      </c>
      <c r="AY13" s="76">
        <v>99.87</v>
      </c>
      <c r="AZ13" s="76">
        <v>95.21</v>
      </c>
      <c r="BA13" s="76">
        <v>99.39</v>
      </c>
      <c r="BB13" s="77">
        <v>0</v>
      </c>
      <c r="BC13" s="153">
        <f>IF(OR(ISBLANK(AP13), ISBLANK(DH13)), "", 100*((AP13-DH13)/DH13))</f>
        <v>6.7290668269391327</v>
      </c>
      <c r="BD13" s="115">
        <v>98011896.563292503</v>
      </c>
      <c r="BE13" s="62">
        <v>96541438.39164646</v>
      </c>
      <c r="BF13" s="195">
        <v>99482354.734938547</v>
      </c>
      <c r="BG13" s="171">
        <f t="shared" si="69"/>
        <v>861.75</v>
      </c>
      <c r="BH13" s="171">
        <f t="shared" si="46"/>
        <v>975.77219999999988</v>
      </c>
      <c r="BI13" s="171">
        <f t="shared" si="47"/>
        <v>905.32745</v>
      </c>
      <c r="BJ13" s="171">
        <f t="shared" si="70"/>
        <v>1638.25</v>
      </c>
      <c r="BK13" s="172">
        <f t="shared" si="71"/>
        <v>1524.2278000000001</v>
      </c>
      <c r="BL13" s="172">
        <f t="shared" si="72"/>
        <v>1594.67255</v>
      </c>
      <c r="BM13" s="34">
        <v>65.53</v>
      </c>
      <c r="BN13" s="34">
        <v>93.04</v>
      </c>
      <c r="BO13" s="34">
        <v>97.34</v>
      </c>
      <c r="BP13" s="29">
        <v>0</v>
      </c>
      <c r="BQ13" s="46">
        <f>IF(OR(ISBLANK(BD13), ISBLANK(DH13)), "", 100*((BD13-DH13)/DH13))</f>
        <v>3837.6651982157596</v>
      </c>
      <c r="BR13" s="103">
        <v>2639990.400794832</v>
      </c>
      <c r="BS13" s="34">
        <v>2540003.2643014812</v>
      </c>
      <c r="BT13" s="34">
        <v>2739977.5372881829</v>
      </c>
      <c r="BU13" s="171">
        <f t="shared" si="73"/>
        <v>3</v>
      </c>
      <c r="BV13" s="171">
        <f t="shared" si="48"/>
        <v>122.60629999999992</v>
      </c>
      <c r="BW13" s="171">
        <f t="shared" si="49"/>
        <v>17.981999999999516</v>
      </c>
      <c r="BX13" s="171">
        <f t="shared" si="74"/>
        <v>2497</v>
      </c>
      <c r="BY13" s="172">
        <f t="shared" si="75"/>
        <v>2377.3937000000001</v>
      </c>
      <c r="BZ13" s="172">
        <f t="shared" si="76"/>
        <v>2482.0180000000005</v>
      </c>
      <c r="CA13" s="34">
        <v>99.88</v>
      </c>
      <c r="CB13" s="34">
        <v>95.21</v>
      </c>
      <c r="CC13" s="34">
        <v>99.4</v>
      </c>
      <c r="CD13" s="35">
        <v>0</v>
      </c>
      <c r="CE13" s="46">
        <f>IF(OR(ISBLANK(BR13), ISBLANK(DH13)), "", 100*((BR13-DH13)/DH13))</f>
        <v>6.06261779783555</v>
      </c>
      <c r="CF13" s="103">
        <v>2662353.8336647698</v>
      </c>
      <c r="CG13" s="43">
        <v>2560771.9112463188</v>
      </c>
      <c r="CH13" s="43">
        <v>2763935.7560832198</v>
      </c>
      <c r="CI13" s="171">
        <f t="shared" si="77"/>
        <v>3.25</v>
      </c>
      <c r="CJ13" s="171">
        <f t="shared" si="78"/>
        <v>122.84432500000003</v>
      </c>
      <c r="CK13" s="171">
        <f t="shared" si="79"/>
        <v>18.480175000000145</v>
      </c>
      <c r="CL13" s="171">
        <f t="shared" si="80"/>
        <v>2496.75</v>
      </c>
      <c r="CM13" s="172">
        <f t="shared" si="81"/>
        <v>2377.155675</v>
      </c>
      <c r="CN13" s="172">
        <f t="shared" si="82"/>
        <v>2481.5198249999999</v>
      </c>
      <c r="CO13" s="34">
        <v>99.87</v>
      </c>
      <c r="CP13" s="34">
        <v>95.21</v>
      </c>
      <c r="CQ13" s="34">
        <v>99.39</v>
      </c>
      <c r="CR13" s="29">
        <v>0</v>
      </c>
      <c r="CS13" s="46">
        <f>IF(OR(ISBLANK(CF13), ISBLANK(DH13)), "", 100*((CF13-DH13)/DH13))</f>
        <v>6.9610772136037422</v>
      </c>
      <c r="CT13" s="103">
        <v>33395304.396405298</v>
      </c>
      <c r="CU13" s="43">
        <v>32361280.839647099</v>
      </c>
      <c r="CV13" s="43">
        <v>34429327.953163497</v>
      </c>
      <c r="CW13" s="171">
        <f t="shared" si="83"/>
        <v>317</v>
      </c>
      <c r="CX13" s="171">
        <f t="shared" si="84"/>
        <v>431.82580000000007</v>
      </c>
      <c r="CY13" s="171">
        <f t="shared" si="85"/>
        <v>333.59079999999994</v>
      </c>
      <c r="CZ13" s="171">
        <f t="shared" si="86"/>
        <v>2183</v>
      </c>
      <c r="DA13" s="172">
        <f t="shared" si="87"/>
        <v>2068.1741999999999</v>
      </c>
      <c r="DB13" s="172">
        <f t="shared" si="88"/>
        <v>2166.4092000000001</v>
      </c>
      <c r="DC13" s="34">
        <v>87.32</v>
      </c>
      <c r="DD13" s="34">
        <v>94.74</v>
      </c>
      <c r="DE13" s="34">
        <v>99.24</v>
      </c>
      <c r="DF13" s="29">
        <v>9.8753358610796376</v>
      </c>
      <c r="DG13" s="46">
        <f>IF(OR(ISBLANK(CT13), ISBLANK(DH13)), "", 100*((CT13-DH13)/DH13))</f>
        <v>1241.6690474980178</v>
      </c>
      <c r="DH13" s="24">
        <f>MIN(H13,T13,AB13,AP13,BD13,BR13,CF13,CT13)</f>
        <v>2489086.5939466818</v>
      </c>
      <c r="DI13" s="85" t="str">
        <f>IF(DH13=H13, $H$2, IF(DH13=T13, $T$2, IF(DH13=AB13, $AB$2, IF(DH13=AP13, $AP$2, IF(DH13=BD13, $BD$2, IF(DH13=BR13, $BR$2, IF(DH13=CF13, $CF$2, $CT$2)))))))</f>
        <v>2S-SDDP</v>
      </c>
      <c r="DJ13" s="39">
        <f>IF(OR(ISBLANK(H13), ISBLANK(AP13)), "", IFERROR(((H13-AP13)/H13)*100, ""))</f>
        <v>72.594675363142784</v>
      </c>
      <c r="DK13" s="20">
        <f>IF(OR(ISBLANK(DH13), ISBLANK(T13)), "", IFERROR(((T13-DH13)/DH13)*100, ""))</f>
        <v>0</v>
      </c>
      <c r="DL13" s="18">
        <f t="shared" si="50"/>
        <v>6.06261779783555</v>
      </c>
    </row>
    <row r="14" spans="1:120" hidden="1" x14ac:dyDescent="0.25">
      <c r="A14" s="276"/>
      <c r="B14" s="276"/>
      <c r="C14" s="276"/>
      <c r="D14" s="276"/>
      <c r="E14" s="167">
        <f>2 * ($C$10*'Data for KPI'!$B$1)</f>
        <v>2500</v>
      </c>
      <c r="F14" s="167">
        <v>5</v>
      </c>
      <c r="G14" s="167">
        <v>14</v>
      </c>
      <c r="H14" s="116">
        <v>3861352.7909568949</v>
      </c>
      <c r="I14" s="63">
        <v>3642417.5263710688</v>
      </c>
      <c r="J14" s="63">
        <v>4080288.0555427209</v>
      </c>
      <c r="K14" s="171">
        <f t="shared" si="51"/>
        <v>17</v>
      </c>
      <c r="L14" s="171">
        <f t="shared" si="52"/>
        <v>136.43229999999994</v>
      </c>
      <c r="M14" s="171">
        <f t="shared" si="53"/>
        <v>32.146299999999883</v>
      </c>
      <c r="N14" s="171">
        <f t="shared" si="54"/>
        <v>2483</v>
      </c>
      <c r="O14" s="172">
        <f t="shared" si="55"/>
        <v>2363.5677000000001</v>
      </c>
      <c r="P14" s="172">
        <f t="shared" si="56"/>
        <v>2467.8537000000001</v>
      </c>
      <c r="Q14" s="66">
        <v>99.32</v>
      </c>
      <c r="R14" s="66">
        <v>95.19</v>
      </c>
      <c r="S14" s="66">
        <v>99.39</v>
      </c>
      <c r="T14" s="116">
        <v>2564720.4600604582</v>
      </c>
      <c r="U14" s="116">
        <v>2477792.4048973401</v>
      </c>
      <c r="V14" s="116">
        <v>2651648.5152235762</v>
      </c>
      <c r="W14" s="63">
        <v>99.95</v>
      </c>
      <c r="X14" s="63">
        <v>95.18</v>
      </c>
      <c r="Y14" s="63">
        <v>99.49</v>
      </c>
      <c r="Z14" s="66">
        <v>0</v>
      </c>
      <c r="AA14" s="153">
        <f>IF(OR(ISBLANK(T14), ISBLANK(DH14)), "", 100*((T14-DH14)/DH14))</f>
        <v>0</v>
      </c>
      <c r="AB14" s="202">
        <v>3139401.6521755769</v>
      </c>
      <c r="AC14" s="72">
        <v>2983724.221118568</v>
      </c>
      <c r="AD14" s="72">
        <v>3295079.0832325849</v>
      </c>
      <c r="AE14" s="171">
        <f t="shared" si="57"/>
        <v>8.5</v>
      </c>
      <c r="AF14" s="171">
        <f t="shared" si="58"/>
        <v>128.3411500000002</v>
      </c>
      <c r="AG14" s="171">
        <f t="shared" si="59"/>
        <v>21.455800000000181</v>
      </c>
      <c r="AH14" s="171">
        <f t="shared" si="60"/>
        <v>2491.5</v>
      </c>
      <c r="AI14" s="172">
        <f t="shared" si="61"/>
        <v>2371.6588499999998</v>
      </c>
      <c r="AJ14" s="172">
        <f t="shared" si="62"/>
        <v>2478.5441999999998</v>
      </c>
      <c r="AK14" s="72">
        <v>99.66</v>
      </c>
      <c r="AL14" s="72">
        <v>95.19</v>
      </c>
      <c r="AM14" s="72">
        <v>99.48</v>
      </c>
      <c r="AN14" s="73">
        <v>0</v>
      </c>
      <c r="AO14" s="153">
        <f>IF(OR(ISBLANK(AB14), ISBLANK(DH14)), "", 100*((AB14-DH14)/DH14))</f>
        <v>22.407166826343786</v>
      </c>
      <c r="AP14" s="203">
        <v>2565336.6361965672</v>
      </c>
      <c r="AQ14" s="69">
        <v>2478520.8498740988</v>
      </c>
      <c r="AR14" s="69">
        <v>2652152.4225190352</v>
      </c>
      <c r="AS14" s="171">
        <f t="shared" si="63"/>
        <v>1.25</v>
      </c>
      <c r="AT14" s="171">
        <f t="shared" si="64"/>
        <v>121.68974999999955</v>
      </c>
      <c r="AU14" s="171">
        <f t="shared" si="65"/>
        <v>13.993625000000065</v>
      </c>
      <c r="AV14" s="171">
        <f t="shared" si="66"/>
        <v>2498.75</v>
      </c>
      <c r="AW14" s="172">
        <f t="shared" si="67"/>
        <v>2378.3102500000005</v>
      </c>
      <c r="AX14" s="172">
        <f t="shared" si="68"/>
        <v>2486.0063749999999</v>
      </c>
      <c r="AY14" s="69">
        <v>99.95</v>
      </c>
      <c r="AZ14" s="69">
        <v>95.18</v>
      </c>
      <c r="BA14" s="69">
        <v>99.49</v>
      </c>
      <c r="BB14" s="70">
        <v>0</v>
      </c>
      <c r="BC14" s="153">
        <f>IF(OR(ISBLANK(AP14), ISBLANK(DH14)), "", 100*((AP14-DH14)/DH14))</f>
        <v>2.4025079758381213E-2</v>
      </c>
      <c r="BD14" s="116">
        <v>121886739.1866934</v>
      </c>
      <c r="BE14" s="61">
        <v>120392693.72130071</v>
      </c>
      <c r="BF14" s="196">
        <v>123380784.65208609</v>
      </c>
      <c r="BG14" s="171">
        <f t="shared" si="69"/>
        <v>1029.4999999999998</v>
      </c>
      <c r="BH14" s="171">
        <f t="shared" si="46"/>
        <v>1143.6107999999997</v>
      </c>
      <c r="BI14" s="171">
        <f t="shared" si="47"/>
        <v>1068.6152999999997</v>
      </c>
      <c r="BJ14" s="171">
        <f t="shared" si="70"/>
        <v>1470.5000000000002</v>
      </c>
      <c r="BK14" s="172">
        <f t="shared" si="71"/>
        <v>1356.3892000000003</v>
      </c>
      <c r="BL14" s="172">
        <f t="shared" si="72"/>
        <v>1431.3847000000003</v>
      </c>
      <c r="BM14" s="32">
        <v>58.82</v>
      </c>
      <c r="BN14" s="32">
        <v>92.24</v>
      </c>
      <c r="BO14" s="32">
        <v>97.34</v>
      </c>
      <c r="BP14" s="28">
        <v>0</v>
      </c>
      <c r="BQ14" s="46">
        <f>IF(OR(ISBLANK(BD14), ISBLANK(DH14)), "", 100*((BD14-DH14)/DH14))</f>
        <v>4652.4375886103453</v>
      </c>
      <c r="BR14" s="103">
        <v>3349320.9165774132</v>
      </c>
      <c r="BS14" s="43">
        <v>3171960.1596226669</v>
      </c>
      <c r="BT14" s="43">
        <v>3526681.6735321581</v>
      </c>
      <c r="BU14" s="171">
        <f t="shared" si="73"/>
        <v>11</v>
      </c>
      <c r="BV14" s="171">
        <f t="shared" si="48"/>
        <v>130.72090000000026</v>
      </c>
      <c r="BW14" s="171">
        <f t="shared" si="49"/>
        <v>23.942799999999806</v>
      </c>
      <c r="BX14" s="171">
        <f t="shared" si="74"/>
        <v>2489</v>
      </c>
      <c r="BY14" s="172">
        <f t="shared" si="75"/>
        <v>2369.2790999999997</v>
      </c>
      <c r="BZ14" s="172">
        <f t="shared" si="76"/>
        <v>2476.0572000000002</v>
      </c>
      <c r="CA14" s="34">
        <v>99.56</v>
      </c>
      <c r="CB14" s="34">
        <v>95.19</v>
      </c>
      <c r="CC14" s="34">
        <v>99.48</v>
      </c>
      <c r="CD14" s="29">
        <v>0</v>
      </c>
      <c r="CE14" s="46">
        <f>IF(OR(ISBLANK(BR14), ISBLANK(DH14)), "", 100*((BR14-DH14)/DH14))</f>
        <v>30.592045750610168</v>
      </c>
      <c r="CF14" s="102">
        <v>2800128.151498287</v>
      </c>
      <c r="CG14" s="42">
        <v>2684290.225350928</v>
      </c>
      <c r="CH14" s="42">
        <v>2915966.0776456459</v>
      </c>
      <c r="CI14" s="171">
        <f t="shared" si="77"/>
        <v>4.25</v>
      </c>
      <c r="CJ14" s="171">
        <f t="shared" si="78"/>
        <v>124.54514999999992</v>
      </c>
      <c r="CK14" s="171">
        <f t="shared" si="79"/>
        <v>17.227899999999863</v>
      </c>
      <c r="CL14" s="171">
        <f t="shared" si="80"/>
        <v>2495.75</v>
      </c>
      <c r="CM14" s="172">
        <f t="shared" si="81"/>
        <v>2375.4548500000001</v>
      </c>
      <c r="CN14" s="172">
        <f t="shared" si="82"/>
        <v>2482.7721000000001</v>
      </c>
      <c r="CO14" s="32">
        <v>99.83</v>
      </c>
      <c r="CP14" s="32">
        <v>95.18</v>
      </c>
      <c r="CQ14" s="32">
        <v>99.48</v>
      </c>
      <c r="CR14" s="28">
        <v>0</v>
      </c>
      <c r="CS14" s="46">
        <f>IF(OR(ISBLANK(CF14), ISBLANK(DH14)), "", 100*((CF14-DH14)/DH14))</f>
        <v>9.1786880911099189</v>
      </c>
      <c r="CT14" s="102">
        <v>32425055.03952419</v>
      </c>
      <c r="CU14" s="42">
        <v>31453270.300981779</v>
      </c>
      <c r="CV14" s="42">
        <v>33396839.77806659</v>
      </c>
      <c r="CW14" s="171">
        <f t="shared" si="83"/>
        <v>302.75</v>
      </c>
      <c r="CX14" s="171">
        <f t="shared" si="84"/>
        <v>418.10562500000015</v>
      </c>
      <c r="CY14" s="171">
        <f t="shared" si="85"/>
        <v>319.88855000000012</v>
      </c>
      <c r="CZ14" s="171">
        <f t="shared" si="86"/>
        <v>2197.25</v>
      </c>
      <c r="DA14" s="172">
        <f t="shared" si="87"/>
        <v>2081.8943749999999</v>
      </c>
      <c r="DB14" s="172">
        <f t="shared" si="88"/>
        <v>2180.1114499999999</v>
      </c>
      <c r="DC14" s="32">
        <v>87.89</v>
      </c>
      <c r="DD14" s="32">
        <v>94.75</v>
      </c>
      <c r="DE14" s="32">
        <v>99.22</v>
      </c>
      <c r="DF14" s="28">
        <v>33.0040016460812</v>
      </c>
      <c r="DG14" s="46">
        <f>IF(OR(ISBLANK(CT14), ISBLANK(DH14)), "", 100*((CT14-DH14)/DH14))</f>
        <v>1164.2724828872708</v>
      </c>
      <c r="DH14" s="24">
        <f>MIN(H14,T14,AB14,AP14,BD14,BR14,CF14,CT14)</f>
        <v>2564720.4600604582</v>
      </c>
      <c r="DI14" s="85" t="str">
        <f>IF(DH14=H14, $H$2, IF(DH14=T14, $T$2, IF(DH14=AB14, $AB$2, IF(DH14=AP14, $AP$2, IF(DH14=BD14, $BD$2, IF(DH14=BR14, $BR$2, IF(DH14=CF14, $CF$2, $CT$2)))))))</f>
        <v>2S-SDDP</v>
      </c>
      <c r="DJ14" s="39">
        <f>IF(OR(ISBLANK(H14), ISBLANK(AP14)), "", IFERROR(((H14-AP14)/H14)*100, ""))</f>
        <v>33.563785153108419</v>
      </c>
      <c r="DK14" s="20">
        <f>IF(OR(ISBLANK(DH14), ISBLANK(T14)), "", IFERROR(((T14-DH14)/DH14)*100, ""))</f>
        <v>0</v>
      </c>
      <c r="DL14" s="18">
        <f t="shared" si="50"/>
        <v>2.4025079758381213E-2</v>
      </c>
    </row>
    <row r="15" spans="1:120" x14ac:dyDescent="0.25">
      <c r="A15" s="276"/>
      <c r="B15" s="276"/>
      <c r="C15" s="276"/>
      <c r="D15" s="276"/>
      <c r="E15" s="167">
        <f>2 * ($C$10*'Data for KPI'!$B$1)</f>
        <v>2500</v>
      </c>
      <c r="F15" s="166" t="s">
        <v>23</v>
      </c>
      <c r="G15" s="166"/>
      <c r="H15" s="113">
        <f t="shared" ref="H15:AN15" si="89">AVERAGE(H10:H14)</f>
        <v>11412891.188891592</v>
      </c>
      <c r="I15" s="82">
        <f t="shared" si="89"/>
        <v>10846341.933711698</v>
      </c>
      <c r="J15" s="82">
        <f t="shared" si="89"/>
        <v>11979440.444071481</v>
      </c>
      <c r="K15" s="159">
        <f t="shared" si="89"/>
        <v>99.199999999999903</v>
      </c>
      <c r="L15" s="159">
        <f t="shared" si="89"/>
        <v>216.05153499999989</v>
      </c>
      <c r="M15" s="159">
        <f t="shared" si="89"/>
        <v>119.84252999999998</v>
      </c>
      <c r="N15" s="159">
        <f t="shared" si="89"/>
        <v>2400.8000000000002</v>
      </c>
      <c r="O15" s="159">
        <f t="shared" si="89"/>
        <v>2283.9484650000004</v>
      </c>
      <c r="P15" s="159">
        <f t="shared" si="89"/>
        <v>2380.1574700000001</v>
      </c>
      <c r="Q15" s="106">
        <f t="shared" si="89"/>
        <v>96.031999999999996</v>
      </c>
      <c r="R15" s="106">
        <f t="shared" si="89"/>
        <v>95.131999999999991</v>
      </c>
      <c r="S15" s="106">
        <f t="shared" si="89"/>
        <v>99.138000000000005</v>
      </c>
      <c r="T15" s="113">
        <f t="shared" si="89"/>
        <v>2520307.4031356866</v>
      </c>
      <c r="U15" s="113">
        <f t="shared" si="89"/>
        <v>2437690.3461028957</v>
      </c>
      <c r="V15" s="113">
        <f t="shared" si="89"/>
        <v>2602924.4601684781</v>
      </c>
      <c r="W15" s="82">
        <f t="shared" si="89"/>
        <v>99.951999999999998</v>
      </c>
      <c r="X15" s="82">
        <f t="shared" si="89"/>
        <v>95.195999999999998</v>
      </c>
      <c r="Y15" s="82">
        <f t="shared" si="89"/>
        <v>99.436000000000007</v>
      </c>
      <c r="Z15" s="82">
        <f t="shared" si="89"/>
        <v>0</v>
      </c>
      <c r="AA15" s="82">
        <f>IFERROR(AVERAGE(AA10:AA14), "")</f>
        <v>4.0183058705421708E-2</v>
      </c>
      <c r="AB15" s="113">
        <f t="shared" si="89"/>
        <v>2987367.1733954186</v>
      </c>
      <c r="AC15" s="82">
        <f t="shared" si="89"/>
        <v>2846251.6647128211</v>
      </c>
      <c r="AD15" s="82">
        <f t="shared" si="89"/>
        <v>3128482.6820780146</v>
      </c>
      <c r="AE15" s="159">
        <f t="shared" si="89"/>
        <v>7</v>
      </c>
      <c r="AF15" s="159">
        <f t="shared" si="89"/>
        <v>126.66400500000017</v>
      </c>
      <c r="AG15" s="159">
        <f t="shared" si="89"/>
        <v>21.360340000000086</v>
      </c>
      <c r="AH15" s="159">
        <f t="shared" si="89"/>
        <v>2493</v>
      </c>
      <c r="AI15" s="159">
        <f t="shared" si="89"/>
        <v>2373.3359949999999</v>
      </c>
      <c r="AJ15" s="159">
        <f t="shared" si="89"/>
        <v>2478.6396599999998</v>
      </c>
      <c r="AK15" s="82">
        <f t="shared" si="89"/>
        <v>99.72</v>
      </c>
      <c r="AL15" s="82">
        <f t="shared" si="89"/>
        <v>95.199999999999989</v>
      </c>
      <c r="AM15" s="82">
        <f t="shared" si="89"/>
        <v>99.424000000000007</v>
      </c>
      <c r="AN15" s="82">
        <f t="shared" si="89"/>
        <v>0</v>
      </c>
      <c r="AO15" s="106">
        <f>IFERROR(AVERAGE(AO10:AO14), "")</f>
        <v>18.442958425764132</v>
      </c>
      <c r="AP15" s="113">
        <f t="shared" ref="AP15:BB15" si="90">AVERAGE(AP10:AP14)</f>
        <v>2626093.8138716724</v>
      </c>
      <c r="AQ15" s="82">
        <f t="shared" si="90"/>
        <v>2528608.636615681</v>
      </c>
      <c r="AR15" s="82">
        <f t="shared" si="90"/>
        <v>2723578.9911276638</v>
      </c>
      <c r="AS15" s="159">
        <f t="shared" si="90"/>
        <v>2.5499999999999998</v>
      </c>
      <c r="AT15" s="159">
        <f t="shared" si="90"/>
        <v>122.52758999999988</v>
      </c>
      <c r="AU15" s="159">
        <f t="shared" si="90"/>
        <v>16.436139999999977</v>
      </c>
      <c r="AV15" s="159">
        <f t="shared" si="90"/>
        <v>2497.4499999999998</v>
      </c>
      <c r="AW15" s="159">
        <f t="shared" si="90"/>
        <v>2377.4724100000003</v>
      </c>
      <c r="AX15" s="159">
        <f t="shared" si="90"/>
        <v>2483.5638599999997</v>
      </c>
      <c r="AY15" s="82">
        <f t="shared" si="90"/>
        <v>99.897999999999996</v>
      </c>
      <c r="AZ15" s="82">
        <f t="shared" si="90"/>
        <v>95.195999999999998</v>
      </c>
      <c r="BA15" s="82">
        <f t="shared" si="90"/>
        <v>99.443999999999988</v>
      </c>
      <c r="BB15" s="82">
        <f t="shared" si="90"/>
        <v>0</v>
      </c>
      <c r="BC15" s="106">
        <f>IFERROR(AVERAGE(BC10:BC14), "")</f>
        <v>4.2143477783146768</v>
      </c>
      <c r="BD15" s="113">
        <f t="shared" ref="BD15:DH15" si="91">AVERAGE(BD10:BD14)</f>
        <v>110265034.21598871</v>
      </c>
      <c r="BE15" s="82">
        <f t="shared" si="91"/>
        <v>108770335.15341476</v>
      </c>
      <c r="BF15" s="198">
        <f t="shared" si="91"/>
        <v>111759733.27856269</v>
      </c>
      <c r="BG15" s="159">
        <f t="shared" si="91"/>
        <v>951.2</v>
      </c>
      <c r="BH15" s="159">
        <f t="shared" si="91"/>
        <v>1065.2092599999999</v>
      </c>
      <c r="BI15" s="159">
        <f t="shared" si="91"/>
        <v>992.18126499999983</v>
      </c>
      <c r="BJ15" s="159">
        <f t="shared" si="91"/>
        <v>1548.8</v>
      </c>
      <c r="BK15" s="159">
        <f t="shared" si="91"/>
        <v>1434.7907400000001</v>
      </c>
      <c r="BL15" s="159">
        <f t="shared" si="91"/>
        <v>1507.8187350000003</v>
      </c>
      <c r="BM15" s="82">
        <f t="shared" si="91"/>
        <v>61.951999999999998</v>
      </c>
      <c r="BN15" s="82">
        <f t="shared" si="91"/>
        <v>92.63000000000001</v>
      </c>
      <c r="BO15" s="82">
        <f t="shared" si="91"/>
        <v>97.354000000000013</v>
      </c>
      <c r="BP15" s="82">
        <f t="shared" si="91"/>
        <v>0</v>
      </c>
      <c r="BQ15" s="226">
        <f t="shared" si="91"/>
        <v>4276.1686482127743</v>
      </c>
      <c r="BR15" s="118">
        <f t="shared" si="91"/>
        <v>2802875.3345295638</v>
      </c>
      <c r="BS15" s="99">
        <f t="shared" si="91"/>
        <v>2684211.5316556282</v>
      </c>
      <c r="BT15" s="99">
        <f t="shared" si="91"/>
        <v>2921539.1374034993</v>
      </c>
      <c r="BU15" s="183">
        <f t="shared" si="91"/>
        <v>4.8</v>
      </c>
      <c r="BV15" s="183">
        <f t="shared" si="91"/>
        <v>124.61940000000004</v>
      </c>
      <c r="BW15" s="183">
        <f t="shared" si="91"/>
        <v>18.624289999999839</v>
      </c>
      <c r="BX15" s="183">
        <f t="shared" si="91"/>
        <v>2495.1999999999998</v>
      </c>
      <c r="BY15" s="183">
        <f t="shared" si="91"/>
        <v>2375.3806</v>
      </c>
      <c r="BZ15" s="183">
        <f t="shared" si="91"/>
        <v>2481.3757100000003</v>
      </c>
      <c r="CA15" s="99">
        <f t="shared" si="91"/>
        <v>99.808000000000007</v>
      </c>
      <c r="CB15" s="99">
        <f t="shared" si="91"/>
        <v>95.197999999999993</v>
      </c>
      <c r="CC15" s="99">
        <f t="shared" si="91"/>
        <v>99.445999999999998</v>
      </c>
      <c r="CD15" s="99">
        <f t="shared" si="91"/>
        <v>0</v>
      </c>
      <c r="CE15" s="100">
        <f t="shared" si="91"/>
        <v>11.156734982967635</v>
      </c>
      <c r="CF15" s="118">
        <f t="shared" si="91"/>
        <v>2691909.9798105746</v>
      </c>
      <c r="CG15" s="99">
        <f t="shared" si="91"/>
        <v>2586331.5249351924</v>
      </c>
      <c r="CH15" s="99">
        <f t="shared" si="91"/>
        <v>2797488.4346859562</v>
      </c>
      <c r="CI15" s="159">
        <f t="shared" si="91"/>
        <v>3.35</v>
      </c>
      <c r="CJ15" s="159">
        <f t="shared" si="91"/>
        <v>123.28902499999995</v>
      </c>
      <c r="CK15" s="159">
        <f t="shared" si="91"/>
        <v>17.331534999999985</v>
      </c>
      <c r="CL15" s="159">
        <f t="shared" si="91"/>
        <v>2496.65</v>
      </c>
      <c r="CM15" s="159">
        <f t="shared" si="91"/>
        <v>2376.710975</v>
      </c>
      <c r="CN15" s="159">
        <f t="shared" si="91"/>
        <v>2482.6684649999997</v>
      </c>
      <c r="CO15" s="99">
        <f t="shared" si="91"/>
        <v>99.866</v>
      </c>
      <c r="CP15" s="99">
        <f t="shared" si="91"/>
        <v>95.195999999999998</v>
      </c>
      <c r="CQ15" s="99">
        <f t="shared" si="91"/>
        <v>99.44</v>
      </c>
      <c r="CR15" s="99">
        <f t="shared" si="91"/>
        <v>0</v>
      </c>
      <c r="CS15" s="100">
        <f t="shared" si="91"/>
        <v>6.8299892606794925</v>
      </c>
      <c r="CT15" s="118">
        <f t="shared" si="91"/>
        <v>30540760.076373093</v>
      </c>
      <c r="CU15" s="99">
        <f t="shared" si="91"/>
        <v>29587212.630553894</v>
      </c>
      <c r="CV15" s="99">
        <f t="shared" si="91"/>
        <v>31494307.522192299</v>
      </c>
      <c r="CW15" s="159">
        <f t="shared" si="91"/>
        <v>288.55000000000007</v>
      </c>
      <c r="CX15" s="159">
        <f t="shared" si="91"/>
        <v>403.65154500000011</v>
      </c>
      <c r="CY15" s="159">
        <f t="shared" si="91"/>
        <v>304.31530000000009</v>
      </c>
      <c r="CZ15" s="159">
        <f t="shared" si="91"/>
        <v>2211.4499999999998</v>
      </c>
      <c r="DA15" s="159">
        <f t="shared" si="91"/>
        <v>2096.3484549999998</v>
      </c>
      <c r="DB15" s="159">
        <f t="shared" si="91"/>
        <v>2195.6847000000002</v>
      </c>
      <c r="DC15" s="99">
        <f t="shared" si="91"/>
        <v>88.457999999999998</v>
      </c>
      <c r="DD15" s="99">
        <f t="shared" si="91"/>
        <v>94.786000000000001</v>
      </c>
      <c r="DE15" s="99">
        <f t="shared" si="91"/>
        <v>99.286000000000016</v>
      </c>
      <c r="DF15" s="99">
        <f t="shared" si="91"/>
        <v>8.5758675014321675</v>
      </c>
      <c r="DG15" s="100">
        <f t="shared" si="91"/>
        <v>1104.2278283587129</v>
      </c>
      <c r="DH15" s="118">
        <f t="shared" si="91"/>
        <v>2519312.6477484661</v>
      </c>
      <c r="DI15" s="99"/>
      <c r="DJ15" s="100">
        <f>AVERAGE(DJ10:DJ14)</f>
        <v>70.314389681926301</v>
      </c>
      <c r="DK15" s="99">
        <f>AVERAGE(DK10:DK14)</f>
        <v>4.0183058705421708E-2</v>
      </c>
      <c r="DL15" s="18">
        <f t="shared" si="50"/>
        <v>4.2143477783146768</v>
      </c>
    </row>
    <row r="16" spans="1:120" hidden="1" x14ac:dyDescent="0.25">
      <c r="A16" s="276"/>
      <c r="B16" s="276"/>
      <c r="C16" s="276">
        <v>15</v>
      </c>
      <c r="D16" s="276">
        <v>50</v>
      </c>
      <c r="E16" s="167">
        <f>2 * ($C$16*'Data for KPI'!$B$1)</f>
        <v>3750</v>
      </c>
      <c r="F16" s="167">
        <v>1</v>
      </c>
      <c r="G16" s="167"/>
      <c r="H16" s="111">
        <v>19913185.260589071</v>
      </c>
      <c r="I16" s="74">
        <v>19032962.218531959</v>
      </c>
      <c r="J16" s="74">
        <v>20793408.30264619</v>
      </c>
      <c r="K16" s="171">
        <f>E16-N16</f>
        <v>127.5</v>
      </c>
      <c r="L16" s="171">
        <f>E16-O16</f>
        <v>477.43350000000009</v>
      </c>
      <c r="M16" s="171">
        <f>E16-P16</f>
        <v>222.40950000000021</v>
      </c>
      <c r="N16" s="171">
        <f>(Q16/100)*E16</f>
        <v>3622.5</v>
      </c>
      <c r="O16" s="172">
        <f>(R16/100)*N16</f>
        <v>3272.5664999999999</v>
      </c>
      <c r="P16" s="172">
        <f>(S16/100)*N16</f>
        <v>3527.5904999999998</v>
      </c>
      <c r="Q16" s="75">
        <v>96.6</v>
      </c>
      <c r="R16" s="75">
        <v>90.34</v>
      </c>
      <c r="S16" s="75">
        <v>97.38</v>
      </c>
      <c r="T16" s="115">
        <v>7569829.2549763443</v>
      </c>
      <c r="U16" s="115">
        <v>7431528.9391973261</v>
      </c>
      <c r="V16" s="115">
        <v>7708129.5707553634</v>
      </c>
      <c r="W16" s="64">
        <v>99.96</v>
      </c>
      <c r="X16" s="64">
        <v>90.35</v>
      </c>
      <c r="Y16" s="64">
        <v>97.93</v>
      </c>
      <c r="Z16" s="67">
        <v>0</v>
      </c>
      <c r="AA16" s="153">
        <f>IF(OR(ISBLANK(T16), ISBLANK(DH16)), "", 100*((T16-DH16)/DH16))</f>
        <v>0</v>
      </c>
      <c r="AB16" s="111">
        <v>8301494.1752497042</v>
      </c>
      <c r="AC16" s="74">
        <v>8053561.5522972234</v>
      </c>
      <c r="AD16" s="74">
        <v>8549426.798202185</v>
      </c>
      <c r="AE16" s="171">
        <f>$E16-AH16</f>
        <v>9.75</v>
      </c>
      <c r="AF16" s="171">
        <f>$E16-AI16</f>
        <v>369.93607499999962</v>
      </c>
      <c r="AG16" s="171">
        <f>$E16-AJ16</f>
        <v>87.173174999999901</v>
      </c>
      <c r="AH16" s="171">
        <f>(AK16/100)*E16</f>
        <v>3740.25</v>
      </c>
      <c r="AI16" s="172">
        <f>(AL16/100)*AH16</f>
        <v>3380.0639250000004</v>
      </c>
      <c r="AJ16" s="172">
        <f>(AM16/100)*AH16</f>
        <v>3662.8268250000001</v>
      </c>
      <c r="AK16" s="74">
        <v>99.74</v>
      </c>
      <c r="AL16" s="74">
        <v>90.37</v>
      </c>
      <c r="AM16" s="74">
        <v>97.93</v>
      </c>
      <c r="AN16" s="75">
        <v>0</v>
      </c>
      <c r="AO16" s="153">
        <f>IF(OR(ISBLANK(AB16), ISBLANK(DH16)), "", 100*((AB16-DH16)/DH16))</f>
        <v>9.6655406037377833</v>
      </c>
      <c r="AP16" s="111">
        <v>7888246.9965276066</v>
      </c>
      <c r="AQ16" s="74">
        <v>7692940.1585182827</v>
      </c>
      <c r="AR16" s="74">
        <v>8083553.8345369305</v>
      </c>
      <c r="AS16" s="171">
        <f>$E16-AV16</f>
        <v>5.25</v>
      </c>
      <c r="AT16" s="171">
        <f>$E16-AW16</f>
        <v>366.61837500000001</v>
      </c>
      <c r="AU16" s="171">
        <f>$E16-AX16</f>
        <v>82.766324999999597</v>
      </c>
      <c r="AV16" s="171">
        <f>(AY16/100)*E16</f>
        <v>3744.75</v>
      </c>
      <c r="AW16" s="172">
        <f>(AZ16/100)*AV16</f>
        <v>3383.381625</v>
      </c>
      <c r="AX16" s="172">
        <f>(BA16/100)*AV16</f>
        <v>3667.2336750000004</v>
      </c>
      <c r="AY16" s="74">
        <v>99.86</v>
      </c>
      <c r="AZ16" s="74">
        <v>90.35</v>
      </c>
      <c r="BA16" s="74">
        <v>97.93</v>
      </c>
      <c r="BB16" s="75">
        <v>0</v>
      </c>
      <c r="BC16" s="153">
        <f>IF(OR(ISBLANK(AP16), ISBLANK(DH16)), "", 100*((AP16-DH16)/DH16))</f>
        <v>4.2064058623506879</v>
      </c>
      <c r="BD16" s="115">
        <v>131331874.10680699</v>
      </c>
      <c r="BE16" s="62">
        <v>129289452.8485209</v>
      </c>
      <c r="BF16" s="195">
        <v>133374295.3650931</v>
      </c>
      <c r="BG16" s="171">
        <f>IF(BJ16=0, " ", $E16-BJ16)</f>
        <v>1137.375</v>
      </c>
      <c r="BH16" s="171">
        <f t="shared" ref="BH16:BH20" si="92">IF(BK16=0, " ", $E16-BK16)</f>
        <v>1469.4396375000001</v>
      </c>
      <c r="BI16" s="171">
        <f t="shared" ref="BI16:BI20" si="93">IF(BL16=0, " ", $E16-BL16)</f>
        <v>1295.7000749999997</v>
      </c>
      <c r="BJ16" s="171">
        <f>(BM16/100)*$E16</f>
        <v>2612.625</v>
      </c>
      <c r="BK16" s="172">
        <f>(BN16/100)*BJ16</f>
        <v>2280.5603624999999</v>
      </c>
      <c r="BL16" s="172">
        <f>(BO16/100)*BJ16</f>
        <v>2454.2999250000003</v>
      </c>
      <c r="BM16" s="34">
        <v>69.67</v>
      </c>
      <c r="BN16" s="34">
        <v>87.29</v>
      </c>
      <c r="BO16" s="34">
        <v>93.94</v>
      </c>
      <c r="BP16" s="29">
        <v>0</v>
      </c>
      <c r="BQ16" s="46">
        <f>IF(OR(ISBLANK(BD16), ISBLANK(DH16)), "", 100*((BD16-DH16)/DH16))</f>
        <v>1634.9383940261332</v>
      </c>
      <c r="BR16" s="102">
        <v>8132549.4851183901</v>
      </c>
      <c r="BS16" s="32">
        <v>7904739.9839570569</v>
      </c>
      <c r="BT16" s="32">
        <v>8360358.9862797232</v>
      </c>
      <c r="BU16" s="171">
        <f>IF(BX16 = 0, " ", $E16-BX16)</f>
        <v>7.875</v>
      </c>
      <c r="BV16" s="171">
        <f t="shared" ref="BV16:BV20" si="94">IF(BY16=0, " ", $E16-BY16)</f>
        <v>368.61585000000014</v>
      </c>
      <c r="BW16" s="171">
        <f t="shared" ref="BW16:BW20" si="95">IF(BZ16=0, " ", $E16-BZ16)</f>
        <v>85.33698749999985</v>
      </c>
      <c r="BX16" s="171">
        <f>IF(ISBLANK(CA16),"",(CA16/100)*$E16)</f>
        <v>3742.125</v>
      </c>
      <c r="BY16" s="172">
        <f>(CB16/100)*BX16</f>
        <v>3381.3841499999999</v>
      </c>
      <c r="BZ16" s="172">
        <f>(CC16/100)*BX16</f>
        <v>3664.6630125000001</v>
      </c>
      <c r="CA16" s="32">
        <v>99.79</v>
      </c>
      <c r="CB16" s="32">
        <v>90.36</v>
      </c>
      <c r="CC16" s="32">
        <v>97.93</v>
      </c>
      <c r="CD16" s="28">
        <v>0</v>
      </c>
      <c r="CE16" s="46">
        <f>IF(OR(ISBLANK(BR16), ISBLANK(DH16)), "", 100*((BR16-DH16)/DH16))</f>
        <v>7.4337242121031739</v>
      </c>
      <c r="CF16" s="103">
        <v>7736363.2606384307</v>
      </c>
      <c r="CG16" s="43">
        <v>7564426.4456585199</v>
      </c>
      <c r="CH16" s="43">
        <v>7908300.0756183416</v>
      </c>
      <c r="CI16" s="171">
        <f>IF(ISBLANK(CL16), " ", $E16-CL16)</f>
        <v>3.375</v>
      </c>
      <c r="CJ16" s="171">
        <f>IF(ISBLANK(CM16), " ", $E16-CM16)</f>
        <v>364.92431250000027</v>
      </c>
      <c r="CK16" s="171">
        <f>IF(ISBLANK(CN16), " ", $E16-CN16)</f>
        <v>80.930137500000001</v>
      </c>
      <c r="CL16" s="171">
        <f>IF(ISBLANK(CO16),"",(CO16/100)*$E16)</f>
        <v>3746.625</v>
      </c>
      <c r="CM16" s="172">
        <f>IF(ISBLANK(CL16),"",(CP16/100)*CL16)</f>
        <v>3385.0756874999997</v>
      </c>
      <c r="CN16" s="172">
        <f>IF(ISBLANK(CL16),"",(CQ16/100)*CL16)</f>
        <v>3669.0698625</v>
      </c>
      <c r="CO16" s="34">
        <v>99.91</v>
      </c>
      <c r="CP16" s="34">
        <v>90.35</v>
      </c>
      <c r="CQ16" s="34">
        <v>97.93</v>
      </c>
      <c r="CR16" s="29">
        <v>0</v>
      </c>
      <c r="CS16" s="46">
        <f>IF(OR(ISBLANK(CF16), ISBLANK(DH16)), "", 100*((CF16-DH16)/DH16))</f>
        <v>2.1999704359594152</v>
      </c>
      <c r="CT16" s="103">
        <v>95783951.465089008</v>
      </c>
      <c r="CU16" s="43">
        <v>93913116.509959564</v>
      </c>
      <c r="CV16" s="43">
        <v>97654786.420218453</v>
      </c>
      <c r="CW16" s="171">
        <f>IF(ISNUMBER(CZ16), $E16-CZ16,"")</f>
        <v>837.375</v>
      </c>
      <c r="CX16" s="171">
        <f>IF(ISNUMBER(DA16), $E16-DA16,"")</f>
        <v>1171.4530875</v>
      </c>
      <c r="CY16" s="171">
        <f>IF(ISNUMBER(DB16), $E16-DB16,"")</f>
        <v>947.76348750000034</v>
      </c>
      <c r="CZ16" s="171">
        <f>IF(ISBLANK(DC16),"",(DC16/100)*$E16)</f>
        <v>2912.625</v>
      </c>
      <c r="DA16" s="172">
        <f>IF(ISNUMBER(CZ16), (DD16/100) * CZ16, "")</f>
        <v>2578.5469125</v>
      </c>
      <c r="DB16" s="172">
        <f>IF(ISNUMBER(CZ16),(DE16/100)*CZ16,"")</f>
        <v>2802.2365124999997</v>
      </c>
      <c r="DC16" s="34">
        <v>77.67</v>
      </c>
      <c r="DD16" s="34">
        <v>88.53</v>
      </c>
      <c r="DE16" s="34">
        <v>96.21</v>
      </c>
      <c r="DF16" s="29">
        <v>0</v>
      </c>
      <c r="DG16" s="46">
        <f>IF(OR(ISBLANK(CT16), ISBLANK(DH16)), "", 100*((CT16-DH16)/DH16))</f>
        <v>1165.3383351034161</v>
      </c>
      <c r="DH16" s="24">
        <f>MIN(H16,T16,AB16,AP16,BD16,BR16,CF16,CT16)</f>
        <v>7569829.2549763443</v>
      </c>
      <c r="DI16" s="85" t="str">
        <f>IF(DH16=H16, $H$2, IF(DH16=T16, $T$2, IF(DH16=AB16, $AB$2, IF(DH16=AP16, $AP$2, IF(DH16=BD16, $BD$2, IF(DH16=BR16, $BR$2, IF(DH16=CF16, $CF$2, $CT$2)))))))</f>
        <v>2S-SDDP</v>
      </c>
      <c r="DJ16" s="39">
        <f>IF(OR(ISBLANK(H16), ISBLANK(AP16)), "", IFERROR(((H16-AP16)/H16)*100, ""))</f>
        <v>60.386814598970609</v>
      </c>
      <c r="DK16" s="20">
        <f>IF(OR(ISBLANK(DH16), ISBLANK(T16)), "", IFERROR(((T16-DH16)/DH16)*100, ""))</f>
        <v>0</v>
      </c>
      <c r="DL16" s="18">
        <f t="shared" si="50"/>
        <v>2.1999704359594152</v>
      </c>
    </row>
    <row r="17" spans="1:116" hidden="1" x14ac:dyDescent="0.25">
      <c r="A17" s="276"/>
      <c r="B17" s="276"/>
      <c r="C17" s="276"/>
      <c r="D17" s="276"/>
      <c r="E17" s="167">
        <f>2 * ($C$16*'Data for KPI'!$B$1)</f>
        <v>3750</v>
      </c>
      <c r="F17" s="167">
        <v>2</v>
      </c>
      <c r="G17" s="167"/>
      <c r="H17" s="112">
        <v>19513714.212244891</v>
      </c>
      <c r="I17" s="76">
        <v>18673209.2557556</v>
      </c>
      <c r="J17" s="76">
        <v>20354219.168734189</v>
      </c>
      <c r="K17" s="171">
        <f t="shared" ref="K17:K20" si="96">E17-N17</f>
        <v>121.875</v>
      </c>
      <c r="L17" s="171">
        <f t="shared" ref="L17:L20" si="97">E17-O17</f>
        <v>475.98</v>
      </c>
      <c r="M17" s="171">
        <f t="shared" ref="M17:M20" si="98">E17-P17</f>
        <v>207.86156250000022</v>
      </c>
      <c r="N17" s="171">
        <f t="shared" ref="N17:N20" si="99">(Q17/100)*E17</f>
        <v>3628.125</v>
      </c>
      <c r="O17" s="172">
        <f t="shared" ref="O17:O20" si="100">(R17/100)*N17</f>
        <v>3274.02</v>
      </c>
      <c r="P17" s="172">
        <f t="shared" ref="P17:P20" si="101">(S17/100)*N17</f>
        <v>3542.1384374999998</v>
      </c>
      <c r="Q17" s="77">
        <v>96.75</v>
      </c>
      <c r="R17" s="77">
        <v>90.24</v>
      </c>
      <c r="S17" s="77">
        <v>97.63</v>
      </c>
      <c r="T17" s="116">
        <v>7645247.0573631283</v>
      </c>
      <c r="U17" s="116">
        <v>7506395.9818891939</v>
      </c>
      <c r="V17" s="116">
        <v>7784098.1328370627</v>
      </c>
      <c r="W17" s="63">
        <v>99.97</v>
      </c>
      <c r="X17" s="63">
        <v>90.19</v>
      </c>
      <c r="Y17" s="63">
        <v>98.01</v>
      </c>
      <c r="Z17" s="66">
        <v>0</v>
      </c>
      <c r="AA17" s="153">
        <f>IF(OR(ISBLANK(T17), ISBLANK(DH17)), "", 100*((T17-DH17)/DH17))</f>
        <v>0.20395269865397</v>
      </c>
      <c r="AB17" s="112">
        <v>7827464.9884527894</v>
      </c>
      <c r="AC17" s="76">
        <v>7654568.6974731656</v>
      </c>
      <c r="AD17" s="76">
        <v>8000361.2794324132</v>
      </c>
      <c r="AE17" s="171">
        <f t="shared" ref="AE17:AE20" si="102">$E17-AH17</f>
        <v>3.375</v>
      </c>
      <c r="AF17" s="171">
        <f t="shared" ref="AF17:AF20" si="103">$E17-AI17</f>
        <v>370.16958750000049</v>
      </c>
      <c r="AG17" s="171">
        <f t="shared" ref="AG17:AG20" si="104">$E17-AJ17</f>
        <v>78.307499999999891</v>
      </c>
      <c r="AH17" s="171">
        <f t="shared" ref="AH17:AH20" si="105">(AK17/100)*E17</f>
        <v>3746.625</v>
      </c>
      <c r="AI17" s="172">
        <f t="shared" ref="AI17:AI20" si="106">(AL17/100)*AH17</f>
        <v>3379.8304124999995</v>
      </c>
      <c r="AJ17" s="172">
        <f t="shared" ref="AJ17:AJ20" si="107">(AM17/100)*AH17</f>
        <v>3671.6925000000001</v>
      </c>
      <c r="AK17" s="76">
        <v>99.91</v>
      </c>
      <c r="AL17" s="76">
        <v>90.21</v>
      </c>
      <c r="AM17" s="76">
        <v>98</v>
      </c>
      <c r="AN17" s="77">
        <v>0</v>
      </c>
      <c r="AO17" s="153">
        <f>IF(OR(ISBLANK(AB17), ISBLANK(DH17)), "", 100*((AB17-DH17)/DH17))</f>
        <v>2.592228291418472</v>
      </c>
      <c r="AP17" s="112">
        <v>7694957.0959636522</v>
      </c>
      <c r="AQ17" s="76">
        <v>7546574.0896763708</v>
      </c>
      <c r="AR17" s="76">
        <v>7843340.1022509336</v>
      </c>
      <c r="AS17" s="171">
        <f t="shared" ref="AS17:AS20" si="108">$E17-AV17</f>
        <v>1.875</v>
      </c>
      <c r="AT17" s="171">
        <f t="shared" ref="AT17:AT20" si="109">$E17-AW17</f>
        <v>369.94087499999978</v>
      </c>
      <c r="AU17" s="171">
        <f t="shared" ref="AU17:AU20" si="110">$E17-AX17</f>
        <v>76.462687499999902</v>
      </c>
      <c r="AV17" s="171">
        <f t="shared" ref="AV17:AV20" si="111">(AY17/100)*E17</f>
        <v>3748.125</v>
      </c>
      <c r="AW17" s="172">
        <f t="shared" ref="AW17:AW20" si="112">(AZ17/100)*AV17</f>
        <v>3380.0591250000002</v>
      </c>
      <c r="AX17" s="172">
        <f t="shared" ref="AX17:AX20" si="113">(BA17/100)*AV17</f>
        <v>3673.5373125000001</v>
      </c>
      <c r="AY17" s="76">
        <v>99.95</v>
      </c>
      <c r="AZ17" s="76">
        <v>90.18</v>
      </c>
      <c r="BA17" s="76">
        <v>98.01</v>
      </c>
      <c r="BB17" s="77">
        <v>0</v>
      </c>
      <c r="BC17" s="153">
        <f>IF(OR(ISBLANK(AP17), ISBLANK(DH17)), "", 100*((AP17-DH17)/DH17))</f>
        <v>0.85548721666249306</v>
      </c>
      <c r="BD17" s="116">
        <v>146400445.3175897</v>
      </c>
      <c r="BE17" s="61">
        <v>144370606.35089311</v>
      </c>
      <c r="BF17" s="196">
        <v>148430284.28428629</v>
      </c>
      <c r="BG17" s="171">
        <f t="shared" ref="BG17:BG20" si="114">IF(BJ17=0, " ", $E17-BJ17)</f>
        <v>1248</v>
      </c>
      <c r="BH17" s="171">
        <f t="shared" si="92"/>
        <v>1582.5174000000002</v>
      </c>
      <c r="BI17" s="171">
        <f t="shared" si="93"/>
        <v>1400.3718000000003</v>
      </c>
      <c r="BJ17" s="171">
        <f t="shared" ref="BJ17:BJ20" si="115">(BM17/100)*$E17</f>
        <v>2502</v>
      </c>
      <c r="BK17" s="172">
        <f t="shared" ref="BK17:BK20" si="116">(BN17/100)*BJ17</f>
        <v>2167.4825999999998</v>
      </c>
      <c r="BL17" s="172">
        <f t="shared" ref="BL17:BL20" si="117">(BO17/100)*BJ17</f>
        <v>2349.6281999999997</v>
      </c>
      <c r="BM17" s="32">
        <v>66.72</v>
      </c>
      <c r="BN17" s="32">
        <v>86.63</v>
      </c>
      <c r="BO17" s="32">
        <v>93.91</v>
      </c>
      <c r="BP17" s="28">
        <v>4.250449817561949E-14</v>
      </c>
      <c r="BQ17" s="46">
        <f>IF(OR(ISBLANK(BD17), ISBLANK(DH17)), "", 100*((BD17-DH17)/DH17))</f>
        <v>1818.8265843596341</v>
      </c>
      <c r="BR17" s="103">
        <v>7629686.106649789</v>
      </c>
      <c r="BS17" s="34">
        <v>7494915.9157572063</v>
      </c>
      <c r="BT17" s="34">
        <v>7764456.2975423718</v>
      </c>
      <c r="BU17" s="171">
        <f t="shared" ref="BU17:BU20" si="118">IF(BX17 = 0, " ", $E17-BX17)</f>
        <v>0.75</v>
      </c>
      <c r="BV17" s="171">
        <f t="shared" si="94"/>
        <v>368.17650000000003</v>
      </c>
      <c r="BW17" s="171">
        <f t="shared" si="95"/>
        <v>75.360074999999597</v>
      </c>
      <c r="BX17" s="171">
        <f t="shared" ref="BX17:BX20" si="119">IF(ISBLANK(CA17),"",(CA17/100)*$E17)</f>
        <v>3749.25</v>
      </c>
      <c r="BY17" s="172">
        <f t="shared" ref="BY17:BY20" si="120">(CB17/100)*BX17</f>
        <v>3381.8235</v>
      </c>
      <c r="BZ17" s="172">
        <f t="shared" ref="BZ17:BZ20" si="121">(CC17/100)*BX17</f>
        <v>3674.6399250000004</v>
      </c>
      <c r="CA17" s="34">
        <v>99.98</v>
      </c>
      <c r="CB17" s="34">
        <v>90.2</v>
      </c>
      <c r="CC17" s="34">
        <v>98.01</v>
      </c>
      <c r="CD17" s="29">
        <v>0</v>
      </c>
      <c r="CE17" s="46">
        <f>IF(OR(ISBLANK(BR17), ISBLANK(DH17)), "", 100*((BR17-DH17)/DH17))</f>
        <v>0</v>
      </c>
      <c r="CF17" s="102">
        <v>7651202.8738858458</v>
      </c>
      <c r="CG17" s="42">
        <v>7511116.7954270095</v>
      </c>
      <c r="CH17" s="42">
        <v>7791288.9523446821</v>
      </c>
      <c r="CI17" s="171">
        <f t="shared" ref="CI17:CI20" si="122">IF(ISBLANK(CL17), " ", $E17-CL17)</f>
        <v>1.125</v>
      </c>
      <c r="CJ17" s="171">
        <f t="shared" ref="CJ17:CJ20" si="123">IF(ISBLANK(CM17), " ", $E17-CM17)</f>
        <v>368.51474999999982</v>
      </c>
      <c r="CK17" s="171">
        <f t="shared" ref="CK17:CK20" si="124">IF(ISBLANK(CN17), " ", $E17-CN17)</f>
        <v>75.72761249999985</v>
      </c>
      <c r="CL17" s="171">
        <f t="shared" ref="CL17:CL20" si="125">IF(ISBLANK(CO17),"",(CO17/100)*$E17)</f>
        <v>3748.875</v>
      </c>
      <c r="CM17" s="172">
        <f t="shared" ref="CM17:CM20" si="126">IF(ISBLANK(CL17),"",(CP17/100)*CL17)</f>
        <v>3381.4852500000002</v>
      </c>
      <c r="CN17" s="172">
        <f t="shared" ref="CN17:CN20" si="127">IF(ISBLANK(CL17),"",(CQ17/100)*CL17)</f>
        <v>3674.2723875000001</v>
      </c>
      <c r="CO17" s="32">
        <v>99.97</v>
      </c>
      <c r="CP17" s="32">
        <v>90.2</v>
      </c>
      <c r="CQ17" s="32">
        <v>98.01</v>
      </c>
      <c r="CR17" s="28">
        <v>0</v>
      </c>
      <c r="CS17" s="46">
        <f>IF(OR(ISBLANK(CF17), ISBLANK(DH17)), "", 100*((CF17-DH17)/DH17))</f>
        <v>0.28201379369071838</v>
      </c>
      <c r="CT17" s="102">
        <v>80785476.878742173</v>
      </c>
      <c r="CU17" s="42">
        <v>79080138.3893729</v>
      </c>
      <c r="CV17" s="42">
        <v>82490815.368111446</v>
      </c>
      <c r="CW17" s="171">
        <f t="shared" ref="CW17:CW20" si="128">IF(ISNUMBER(CZ17), $E17-CZ17,"")</f>
        <v>706.87499999999955</v>
      </c>
      <c r="CX17" s="171">
        <f t="shared" ref="CX17:CX20" si="129">IF(ISNUMBER(DA17), $E17-DA17,"")</f>
        <v>1044.9661874999997</v>
      </c>
      <c r="CY17" s="171">
        <f t="shared" ref="CY17:CY20" si="130">IF(ISNUMBER(DB17), $E17-DB17,"")</f>
        <v>795.4299374999996</v>
      </c>
      <c r="CZ17" s="171">
        <f t="shared" ref="CZ17:CZ20" si="131">IF(ISBLANK(DC17),"",(DC17/100)*$E17)</f>
        <v>3043.1250000000005</v>
      </c>
      <c r="DA17" s="172">
        <f t="shared" ref="DA17:DA20" si="132">IF(ISNUMBER(CZ17), (DD17/100) * CZ17, "")</f>
        <v>2705.0338125000003</v>
      </c>
      <c r="DB17" s="172">
        <f t="shared" ref="DB17:DB20" si="133">IF(ISNUMBER(CZ17),(DE17/100)*CZ17,"")</f>
        <v>2954.5700625000004</v>
      </c>
      <c r="DC17" s="32">
        <v>81.150000000000006</v>
      </c>
      <c r="DD17" s="32">
        <v>88.89</v>
      </c>
      <c r="DE17" s="32">
        <v>97.09</v>
      </c>
      <c r="DF17" s="28">
        <v>1.0944040394708703E-12</v>
      </c>
      <c r="DG17" s="46">
        <f>IF(OR(ISBLANK(CT17), ISBLANK(DH17)), "", 100*((CT17-DH17)/DH17))</f>
        <v>958.83093681052162</v>
      </c>
      <c r="DH17" s="24">
        <f>MIN(H17,T17,AB17,AP17,BD17,BR17,CF17,CT17)</f>
        <v>7629686.106649789</v>
      </c>
      <c r="DI17" s="85" t="str">
        <f>IF(DH17=H17, $H$2, IF(DH17=T17, $T$2, IF(DH17=AB17, $AB$2, IF(DH17=AP17, $AP$2, IF(DH17=BD17, $BD$2, IF(DH17=BR17, $BR$2, IF(DH17=CF17, $CF$2, $CT$2)))))))</f>
        <v>RSSDDP (AllEnhancements + RQMC + SOM)</v>
      </c>
      <c r="DJ17" s="39">
        <f>IF(OR(ISBLANK(H17), ISBLANK(AP17)), "", IFERROR(((H17-AP17)/H17)*100, ""))</f>
        <v>60.566414920973614</v>
      </c>
      <c r="DK17" s="20">
        <f>IF(OR(ISBLANK(DH17), ISBLANK(T17)), "", IFERROR(((T17-DH17)/DH17)*100, ""))</f>
        <v>0.20395269865397</v>
      </c>
      <c r="DL17" s="18">
        <f t="shared" si="50"/>
        <v>0</v>
      </c>
    </row>
    <row r="18" spans="1:116" hidden="1" x14ac:dyDescent="0.25">
      <c r="A18" s="276"/>
      <c r="B18" s="276"/>
      <c r="C18" s="276"/>
      <c r="D18" s="276"/>
      <c r="E18" s="167">
        <f>2 * ($C$16*'Data for KPI'!$B$1)</f>
        <v>3750</v>
      </c>
      <c r="F18" s="167">
        <v>3</v>
      </c>
      <c r="G18" s="167">
        <v>11</v>
      </c>
      <c r="H18" s="116">
        <v>22777290.281350899</v>
      </c>
      <c r="I18" s="63">
        <v>21836457.12111228</v>
      </c>
      <c r="J18" s="63">
        <v>23718123.441589508</v>
      </c>
      <c r="K18" s="171">
        <f t="shared" si="96"/>
        <v>157.5</v>
      </c>
      <c r="L18" s="171">
        <f t="shared" si="97"/>
        <v>507.76875000000018</v>
      </c>
      <c r="M18" s="171">
        <f t="shared" si="98"/>
        <v>232.58325000000013</v>
      </c>
      <c r="N18" s="171">
        <f t="shared" si="99"/>
        <v>3592.5</v>
      </c>
      <c r="O18" s="172">
        <f t="shared" si="100"/>
        <v>3242.2312499999998</v>
      </c>
      <c r="P18" s="172">
        <f t="shared" si="101"/>
        <v>3517.4167499999999</v>
      </c>
      <c r="Q18" s="66">
        <v>95.8</v>
      </c>
      <c r="R18" s="66">
        <v>90.25</v>
      </c>
      <c r="S18" s="66">
        <v>97.91</v>
      </c>
      <c r="T18" s="115">
        <v>7611127.6831175173</v>
      </c>
      <c r="U18" s="115">
        <v>7479752.304322009</v>
      </c>
      <c r="V18" s="115">
        <v>7742503.0619130256</v>
      </c>
      <c r="W18" s="64">
        <v>99.98</v>
      </c>
      <c r="X18" s="64">
        <v>90.22</v>
      </c>
      <c r="Y18" s="64">
        <v>98.02</v>
      </c>
      <c r="Z18" s="67">
        <v>0</v>
      </c>
      <c r="AA18" s="153">
        <f>IF(OR(ISBLANK(T18), ISBLANK(DH18)), "", 100*((T18-DH18)/DH18))</f>
        <v>1.3777530542293862E-3</v>
      </c>
      <c r="AB18" s="202">
        <v>7611157.2170641236</v>
      </c>
      <c r="AC18" s="71">
        <v>7479843.8062269464</v>
      </c>
      <c r="AD18" s="71">
        <v>7742470.6279013008</v>
      </c>
      <c r="AE18" s="171">
        <f t="shared" si="102"/>
        <v>0.75</v>
      </c>
      <c r="AF18" s="171">
        <f t="shared" si="103"/>
        <v>367.80157500000041</v>
      </c>
      <c r="AG18" s="171">
        <f t="shared" si="104"/>
        <v>75.735000000000127</v>
      </c>
      <c r="AH18" s="171">
        <f t="shared" si="105"/>
        <v>3749.25</v>
      </c>
      <c r="AI18" s="172">
        <f t="shared" si="106"/>
        <v>3382.1984249999996</v>
      </c>
      <c r="AJ18" s="172">
        <f t="shared" si="107"/>
        <v>3674.2649999999999</v>
      </c>
      <c r="AK18" s="72">
        <v>99.98</v>
      </c>
      <c r="AL18" s="72">
        <v>90.21</v>
      </c>
      <c r="AM18" s="72">
        <v>98</v>
      </c>
      <c r="AN18" s="73">
        <v>0</v>
      </c>
      <c r="AO18" s="153">
        <f>IF(OR(ISBLANK(AB18), ISBLANK(DH18)), "", 100*((AB18-DH18)/DH18))</f>
        <v>1.7657948102058763E-3</v>
      </c>
      <c r="AP18" s="203">
        <v>7652025.3409686321</v>
      </c>
      <c r="AQ18" s="68">
        <v>7511559.493241475</v>
      </c>
      <c r="AR18" s="68">
        <v>7792491.1886957893</v>
      </c>
      <c r="AS18" s="171">
        <f t="shared" si="108"/>
        <v>1.5000000000004547</v>
      </c>
      <c r="AT18" s="171">
        <f t="shared" si="109"/>
        <v>368.85300000000052</v>
      </c>
      <c r="AU18" s="171">
        <f t="shared" si="110"/>
        <v>75.720300000000407</v>
      </c>
      <c r="AV18" s="171">
        <f t="shared" si="111"/>
        <v>3748.4999999999995</v>
      </c>
      <c r="AW18" s="172">
        <f t="shared" si="112"/>
        <v>3381.1469999999995</v>
      </c>
      <c r="AX18" s="172">
        <f t="shared" si="113"/>
        <v>3674.2796999999996</v>
      </c>
      <c r="AY18" s="69">
        <v>99.96</v>
      </c>
      <c r="AZ18" s="69">
        <v>90.2</v>
      </c>
      <c r="BA18" s="69">
        <v>98.02</v>
      </c>
      <c r="BB18" s="70">
        <v>0</v>
      </c>
      <c r="BC18" s="153">
        <f>IF(OR(ISBLANK(AP18), ISBLANK(DH18)), "", 100*((AP18-DH18)/DH18))</f>
        <v>0.53872547631687628</v>
      </c>
      <c r="BD18" s="115">
        <v>190267209.5113357</v>
      </c>
      <c r="BE18" s="62">
        <v>188112550.36801669</v>
      </c>
      <c r="BF18" s="195">
        <v>192421868.65465471</v>
      </c>
      <c r="BG18" s="171">
        <f t="shared" si="114"/>
        <v>1575</v>
      </c>
      <c r="BH18" s="171">
        <f t="shared" si="92"/>
        <v>1906.9050000000002</v>
      </c>
      <c r="BI18" s="171">
        <f t="shared" si="93"/>
        <v>1718.55</v>
      </c>
      <c r="BJ18" s="171">
        <f t="shared" si="115"/>
        <v>2175</v>
      </c>
      <c r="BK18" s="172">
        <f t="shared" si="116"/>
        <v>1843.0949999999998</v>
      </c>
      <c r="BL18" s="172">
        <f t="shared" si="117"/>
        <v>2031.45</v>
      </c>
      <c r="BM18" s="34">
        <v>58</v>
      </c>
      <c r="BN18" s="34">
        <v>84.74</v>
      </c>
      <c r="BO18" s="34">
        <v>93.4</v>
      </c>
      <c r="BP18" s="29">
        <v>2.418103398482718E-13</v>
      </c>
      <c r="BQ18" s="46">
        <f>IF(OR(ISBLANK(BD18), ISBLANK(DH18)), "", 100*((BD18-DH18)/DH18))</f>
        <v>2399.8901456569897</v>
      </c>
      <c r="BR18" s="102">
        <v>7611022.8220181288</v>
      </c>
      <c r="BS18" s="42">
        <v>7479670.289358614</v>
      </c>
      <c r="BT18" s="42">
        <v>7742375.3546776436</v>
      </c>
      <c r="BU18" s="171">
        <f t="shared" si="118"/>
        <v>0.75</v>
      </c>
      <c r="BV18" s="171">
        <f t="shared" si="94"/>
        <v>368.17650000000003</v>
      </c>
      <c r="BW18" s="171">
        <f t="shared" si="95"/>
        <v>74.985149999999976</v>
      </c>
      <c r="BX18" s="171">
        <f t="shared" si="119"/>
        <v>3749.25</v>
      </c>
      <c r="BY18" s="172">
        <f t="shared" si="120"/>
        <v>3381.8235</v>
      </c>
      <c r="BZ18" s="172">
        <f t="shared" si="121"/>
        <v>3675.01485</v>
      </c>
      <c r="CA18" s="32">
        <v>99.98</v>
      </c>
      <c r="CB18" s="32">
        <v>90.2</v>
      </c>
      <c r="CC18" s="32">
        <v>98.02</v>
      </c>
      <c r="CD18" s="28">
        <v>0</v>
      </c>
      <c r="CE18" s="46">
        <f>IF(OR(ISBLANK(BR18), ISBLANK(DH18)), "", 100*((BR18-DH18)/DH18))</f>
        <v>0</v>
      </c>
      <c r="CF18" s="103">
        <v>7611860.834289941</v>
      </c>
      <c r="CG18" s="43">
        <v>7480745.3918666299</v>
      </c>
      <c r="CH18" s="43">
        <v>7742976.2767132521</v>
      </c>
      <c r="CI18" s="171">
        <f t="shared" si="122"/>
        <v>0.75</v>
      </c>
      <c r="CJ18" s="171">
        <f t="shared" si="123"/>
        <v>367.42664999999988</v>
      </c>
      <c r="CK18" s="171">
        <f t="shared" si="124"/>
        <v>74.985149999999976</v>
      </c>
      <c r="CL18" s="171">
        <f t="shared" si="125"/>
        <v>3749.25</v>
      </c>
      <c r="CM18" s="172">
        <f t="shared" si="126"/>
        <v>3382.5733500000001</v>
      </c>
      <c r="CN18" s="172">
        <f t="shared" si="127"/>
        <v>3675.01485</v>
      </c>
      <c r="CO18" s="34">
        <v>99.98</v>
      </c>
      <c r="CP18" s="34">
        <v>90.22</v>
      </c>
      <c r="CQ18" s="34">
        <v>98.02</v>
      </c>
      <c r="CR18" s="29">
        <v>0</v>
      </c>
      <c r="CS18" s="46">
        <f>IF(OR(ISBLANK(CF18), ISBLANK(DH18)), "", 100*((CF18-DH18)/DH18))</f>
        <v>1.1010507935778065E-2</v>
      </c>
      <c r="CT18" s="103">
        <v>110666090.3052817</v>
      </c>
      <c r="CU18" s="43">
        <v>108827862.92843691</v>
      </c>
      <c r="CV18" s="43">
        <v>112504317.6821266</v>
      </c>
      <c r="CW18" s="171">
        <f t="shared" si="128"/>
        <v>964.5</v>
      </c>
      <c r="CX18" s="171">
        <f t="shared" si="129"/>
        <v>1298.2029000000002</v>
      </c>
      <c r="CY18" s="171">
        <f t="shared" si="130"/>
        <v>1073.4130499999997</v>
      </c>
      <c r="CZ18" s="171">
        <f t="shared" si="131"/>
        <v>2785.5</v>
      </c>
      <c r="DA18" s="172">
        <f t="shared" si="132"/>
        <v>2451.7970999999998</v>
      </c>
      <c r="DB18" s="172">
        <f t="shared" si="133"/>
        <v>2676.5869500000003</v>
      </c>
      <c r="DC18" s="34">
        <v>74.28</v>
      </c>
      <c r="DD18" s="34">
        <v>88.02</v>
      </c>
      <c r="DE18" s="34">
        <v>96.09</v>
      </c>
      <c r="DF18" s="29">
        <v>0</v>
      </c>
      <c r="DG18" s="46">
        <f>IF(OR(ISBLANK(CT18), ISBLANK(DH18)), "", 100*((CT18-DH18)/DH18))</f>
        <v>1354.0238926249551</v>
      </c>
      <c r="DH18" s="24">
        <f>MIN(H18,T18,AB18,AP18,BD18,BR18,CF18,CT18)</f>
        <v>7611022.8220181288</v>
      </c>
      <c r="DI18" s="85" t="str">
        <f>IF(DH18=H18, $H$2, IF(DH18=T18, $T$2, IF(DH18=AB18, $AB$2, IF(DH18=AP18, $AP$2, IF(DH18=BD18, $BD$2, IF(DH18=BR18, $BR$2, IF(DH18=CF18, $CF$2, $CT$2)))))))</f>
        <v>RSSDDP (AllEnhancements + RQMC + SOM)</v>
      </c>
      <c r="DJ18" s="39">
        <f>IF(OR(ISBLANK(H18), ISBLANK(AP18)), "", IFERROR(((H18-AP18)/H18)*100, ""))</f>
        <v>66.405023396335281</v>
      </c>
      <c r="DK18" s="20">
        <f>IF(OR(ISBLANK(DH18), ISBLANK(T18)), "", IFERROR(((T18-DH18)/DH18)*100, ""))</f>
        <v>1.3777530542293862E-3</v>
      </c>
      <c r="DL18" s="18">
        <f t="shared" si="50"/>
        <v>0</v>
      </c>
    </row>
    <row r="19" spans="1:116" hidden="1" x14ac:dyDescent="0.25">
      <c r="A19" s="276"/>
      <c r="B19" s="276"/>
      <c r="C19" s="276"/>
      <c r="D19" s="276"/>
      <c r="E19" s="167">
        <f>2 * ($C$16*'Data for KPI'!$B$1)</f>
        <v>3750</v>
      </c>
      <c r="F19" s="167">
        <v>4</v>
      </c>
      <c r="G19" s="167">
        <v>12</v>
      </c>
      <c r="H19" s="115">
        <v>25874730.979850769</v>
      </c>
      <c r="I19" s="64">
        <v>24825478.46351397</v>
      </c>
      <c r="J19" s="64">
        <v>26923983.496187571</v>
      </c>
      <c r="K19" s="171">
        <f t="shared" si="96"/>
        <v>189.375</v>
      </c>
      <c r="L19" s="171">
        <f t="shared" si="97"/>
        <v>535.82381250000026</v>
      </c>
      <c r="M19" s="171">
        <f t="shared" si="98"/>
        <v>274.82999999999993</v>
      </c>
      <c r="N19" s="171">
        <f t="shared" si="99"/>
        <v>3560.625</v>
      </c>
      <c r="O19" s="172">
        <f t="shared" si="100"/>
        <v>3214.1761874999997</v>
      </c>
      <c r="P19" s="172">
        <f t="shared" si="101"/>
        <v>3475.17</v>
      </c>
      <c r="Q19" s="67">
        <v>94.95</v>
      </c>
      <c r="R19" s="67">
        <v>90.27</v>
      </c>
      <c r="S19" s="67">
        <v>97.6</v>
      </c>
      <c r="T19" s="116">
        <v>7494879.1757824812</v>
      </c>
      <c r="U19" s="116">
        <v>7373199.570853861</v>
      </c>
      <c r="V19" s="116">
        <v>7616558.7807111014</v>
      </c>
      <c r="W19" s="63">
        <v>99.99</v>
      </c>
      <c r="X19" s="63">
        <v>90.29</v>
      </c>
      <c r="Y19" s="63">
        <v>97.99</v>
      </c>
      <c r="Z19" s="66">
        <v>0</v>
      </c>
      <c r="AA19" s="153">
        <f>IF(OR(ISBLANK(T19), ISBLANK(DH19)), "", 100*((T19-DH19)/DH19))</f>
        <v>0</v>
      </c>
      <c r="AB19" s="202">
        <v>8407698.2465115488</v>
      </c>
      <c r="AC19" s="71">
        <v>8150264.6973147336</v>
      </c>
      <c r="AD19" s="71">
        <v>8665131.7957083639</v>
      </c>
      <c r="AE19" s="171">
        <f t="shared" si="102"/>
        <v>10.875</v>
      </c>
      <c r="AF19" s="171">
        <f t="shared" si="103"/>
        <v>374.31794999999966</v>
      </c>
      <c r="AG19" s="171">
        <f t="shared" si="104"/>
        <v>86.405325000000175</v>
      </c>
      <c r="AH19" s="171">
        <f t="shared" si="105"/>
        <v>3739.125</v>
      </c>
      <c r="AI19" s="172">
        <f t="shared" si="106"/>
        <v>3375.6820500000003</v>
      </c>
      <c r="AJ19" s="172">
        <f t="shared" si="107"/>
        <v>3663.5946749999998</v>
      </c>
      <c r="AK19" s="72">
        <v>99.71</v>
      </c>
      <c r="AL19" s="72">
        <v>90.28</v>
      </c>
      <c r="AM19" s="72">
        <v>97.98</v>
      </c>
      <c r="AN19" s="73">
        <v>0</v>
      </c>
      <c r="AO19" s="153">
        <f>IF(OR(ISBLANK(AB19), ISBLANK(DH19)), "", 100*((AB19-DH19)/DH19))</f>
        <v>12.179236640379427</v>
      </c>
      <c r="AP19" s="203">
        <v>7963437.6639343156</v>
      </c>
      <c r="AQ19" s="68">
        <v>7761075.34296377</v>
      </c>
      <c r="AR19" s="68">
        <v>8165799.9849048611</v>
      </c>
      <c r="AS19" s="171">
        <f t="shared" si="108"/>
        <v>5.9999999999995453</v>
      </c>
      <c r="AT19" s="171">
        <f t="shared" si="109"/>
        <v>369.16799999999967</v>
      </c>
      <c r="AU19" s="171">
        <f t="shared" si="110"/>
        <v>81.628799999999501</v>
      </c>
      <c r="AV19" s="171">
        <f t="shared" si="111"/>
        <v>3744.0000000000005</v>
      </c>
      <c r="AW19" s="172">
        <f t="shared" si="112"/>
        <v>3380.8320000000003</v>
      </c>
      <c r="AX19" s="172">
        <f t="shared" si="113"/>
        <v>3668.3712000000005</v>
      </c>
      <c r="AY19" s="69">
        <v>99.84</v>
      </c>
      <c r="AZ19" s="69">
        <v>90.3</v>
      </c>
      <c r="BA19" s="69">
        <v>97.98</v>
      </c>
      <c r="BB19" s="70">
        <v>0</v>
      </c>
      <c r="BC19" s="153">
        <f>IF(OR(ISBLANK(AP19), ISBLANK(DH19)), "", 100*((AP19-DH19)/DH19))</f>
        <v>6.2517150331901892</v>
      </c>
      <c r="BD19" s="116">
        <v>166189440.21350959</v>
      </c>
      <c r="BE19" s="61">
        <v>164050893.3060419</v>
      </c>
      <c r="BF19" s="196">
        <v>168327987.1209774</v>
      </c>
      <c r="BG19" s="171">
        <f t="shared" si="114"/>
        <v>1402.875</v>
      </c>
      <c r="BH19" s="171">
        <f t="shared" si="92"/>
        <v>1734.5237625</v>
      </c>
      <c r="BI19" s="171">
        <f t="shared" si="93"/>
        <v>1563.8877750000001</v>
      </c>
      <c r="BJ19" s="171">
        <f t="shared" si="115"/>
        <v>2347.125</v>
      </c>
      <c r="BK19" s="172">
        <f t="shared" si="116"/>
        <v>2015.4762375</v>
      </c>
      <c r="BL19" s="172">
        <f t="shared" si="117"/>
        <v>2186.1122249999999</v>
      </c>
      <c r="BM19" s="32">
        <v>62.59</v>
      </c>
      <c r="BN19" s="32">
        <v>85.87</v>
      </c>
      <c r="BO19" s="32">
        <v>93.14</v>
      </c>
      <c r="BP19" s="28">
        <v>5.7003793150609881E-14</v>
      </c>
      <c r="BQ19" s="46">
        <f>IF(OR(ISBLANK(BD19), ISBLANK(DH19)), "", 100*((BD19-DH19)/DH19))</f>
        <v>2117.3731732794622</v>
      </c>
      <c r="BR19" s="103">
        <v>7761471.2352118595</v>
      </c>
      <c r="BS19" s="43">
        <v>7588354.4923025798</v>
      </c>
      <c r="BT19" s="43">
        <v>7934587.9781211391</v>
      </c>
      <c r="BU19" s="171">
        <f t="shared" si="118"/>
        <v>3.7499999999995453</v>
      </c>
      <c r="BV19" s="171">
        <f t="shared" si="94"/>
        <v>367.51087499999949</v>
      </c>
      <c r="BW19" s="171">
        <f t="shared" si="95"/>
        <v>79.424249999999574</v>
      </c>
      <c r="BX19" s="171">
        <f t="shared" si="119"/>
        <v>3746.2500000000005</v>
      </c>
      <c r="BY19" s="172">
        <f t="shared" si="120"/>
        <v>3382.4891250000005</v>
      </c>
      <c r="BZ19" s="172">
        <f t="shared" si="121"/>
        <v>3670.5757500000004</v>
      </c>
      <c r="CA19" s="34">
        <v>99.9</v>
      </c>
      <c r="CB19" s="34">
        <v>90.29</v>
      </c>
      <c r="CC19" s="34">
        <v>97.98</v>
      </c>
      <c r="CD19" s="29">
        <v>0</v>
      </c>
      <c r="CE19" s="46">
        <f>IF(OR(ISBLANK(BR19), ISBLANK(DH19)), "", 100*((BR19-DH19)/DH19))</f>
        <v>3.5569894214011191</v>
      </c>
      <c r="CF19" s="102">
        <v>7509870.4190114047</v>
      </c>
      <c r="CG19" s="42">
        <v>7384757.5064418316</v>
      </c>
      <c r="CH19" s="42">
        <v>7634983.3315809779</v>
      </c>
      <c r="CI19" s="171">
        <f t="shared" si="122"/>
        <v>0.75</v>
      </c>
      <c r="CJ19" s="171">
        <f t="shared" si="123"/>
        <v>363.67740000000049</v>
      </c>
      <c r="CK19" s="171">
        <f t="shared" si="124"/>
        <v>78.359474999999748</v>
      </c>
      <c r="CL19" s="171">
        <f t="shared" si="125"/>
        <v>3749.25</v>
      </c>
      <c r="CM19" s="172">
        <f t="shared" si="126"/>
        <v>3386.3225999999995</v>
      </c>
      <c r="CN19" s="172">
        <f t="shared" si="127"/>
        <v>3671.6405250000003</v>
      </c>
      <c r="CO19" s="32">
        <v>99.98</v>
      </c>
      <c r="CP19" s="32">
        <v>90.32</v>
      </c>
      <c r="CQ19" s="32">
        <v>97.93</v>
      </c>
      <c r="CR19" s="28">
        <v>0</v>
      </c>
      <c r="CS19" s="46">
        <f>IF(OR(ISBLANK(CF19), ISBLANK(DH19)), "", 100*((CF19-DH19)/DH19))</f>
        <v>0.20001981189187631</v>
      </c>
      <c r="CT19" s="102">
        <v>95319282.814235225</v>
      </c>
      <c r="CU19" s="42">
        <v>93469734.139677927</v>
      </c>
      <c r="CV19" s="42">
        <v>97168831.488792524</v>
      </c>
      <c r="CW19" s="171">
        <f t="shared" si="128"/>
        <v>829.50000000000045</v>
      </c>
      <c r="CX19" s="171">
        <f t="shared" si="129"/>
        <v>1163.6052000000004</v>
      </c>
      <c r="CY19" s="171">
        <f t="shared" si="130"/>
        <v>946.61205000000064</v>
      </c>
      <c r="CZ19" s="171">
        <f t="shared" si="131"/>
        <v>2920.4999999999995</v>
      </c>
      <c r="DA19" s="172">
        <f t="shared" si="132"/>
        <v>2586.3947999999996</v>
      </c>
      <c r="DB19" s="172">
        <f t="shared" si="133"/>
        <v>2803.3879499999994</v>
      </c>
      <c r="DC19" s="32">
        <v>77.88</v>
      </c>
      <c r="DD19" s="32">
        <v>88.56</v>
      </c>
      <c r="DE19" s="32">
        <v>95.99</v>
      </c>
      <c r="DF19" s="28">
        <v>11.913445530061855</v>
      </c>
      <c r="DG19" s="46">
        <f>IF(OR(ISBLANK(CT19), ISBLANK(DH19)), "", 100*((CT19-DH19)/DH19))</f>
        <v>1171.7921207086529</v>
      </c>
      <c r="DH19" s="24">
        <f>MIN(H19,T19,AB19,AP19,BD19,BR19,CF19,CT19)</f>
        <v>7494879.1757824812</v>
      </c>
      <c r="DI19" s="85" t="str">
        <f>IF(DH19=H19, $H$2, IF(DH19=T19, $T$2, IF(DH19=AB19, $AB$2, IF(DH19=AP19, $AP$2, IF(DH19=BD19, $BD$2, IF(DH19=BR19, $BR$2, IF(DH19=CF19, $CF$2, $CT$2)))))))</f>
        <v>2S-SDDP</v>
      </c>
      <c r="DJ19" s="39">
        <f>IF(OR(ISBLANK(H19), ISBLANK(AP19)), "", IFERROR(((H19-AP19)/H19)*100, ""))</f>
        <v>69.223109333443418</v>
      </c>
      <c r="DK19" s="20">
        <f>IF(OR(ISBLANK(DH19), ISBLANK(T19)), "", IFERROR(((T19-DH19)/DH19)*100, ""))</f>
        <v>0</v>
      </c>
      <c r="DL19" s="18">
        <f t="shared" si="50"/>
        <v>0.20001981189187631</v>
      </c>
    </row>
    <row r="20" spans="1:116" hidden="1" x14ac:dyDescent="0.25">
      <c r="A20" s="276"/>
      <c r="B20" s="276"/>
      <c r="C20" s="276"/>
      <c r="D20" s="276"/>
      <c r="E20" s="167">
        <f>2 * ($C$16*'Data for KPI'!$B$1)</f>
        <v>3750</v>
      </c>
      <c r="F20" s="167">
        <v>5</v>
      </c>
      <c r="G20" s="167"/>
      <c r="H20" s="111">
        <v>27780609.431133009</v>
      </c>
      <c r="I20" s="74">
        <v>26698206.482090361</v>
      </c>
      <c r="J20" s="74">
        <v>28863012.380175661</v>
      </c>
      <c r="K20" s="171">
        <f t="shared" si="96"/>
        <v>212.625</v>
      </c>
      <c r="L20" s="171">
        <f t="shared" si="97"/>
        <v>559.64148750000049</v>
      </c>
      <c r="M20" s="171">
        <f t="shared" si="98"/>
        <v>295.04583749999983</v>
      </c>
      <c r="N20" s="171">
        <f t="shared" si="99"/>
        <v>3537.375</v>
      </c>
      <c r="O20" s="172">
        <f t="shared" si="100"/>
        <v>3190.3585124999995</v>
      </c>
      <c r="P20" s="172">
        <f t="shared" si="101"/>
        <v>3454.9541625000002</v>
      </c>
      <c r="Q20" s="75">
        <v>94.33</v>
      </c>
      <c r="R20" s="75">
        <v>90.19</v>
      </c>
      <c r="S20" s="75">
        <v>97.67</v>
      </c>
      <c r="T20" s="115">
        <v>7540207.2941335877</v>
      </c>
      <c r="U20" s="115">
        <v>7413835.382487895</v>
      </c>
      <c r="V20" s="115">
        <v>7666579.2057792814</v>
      </c>
      <c r="W20" s="64">
        <v>99.98</v>
      </c>
      <c r="X20" s="64">
        <v>90.25</v>
      </c>
      <c r="Y20" s="64">
        <v>97.96</v>
      </c>
      <c r="Z20" s="67">
        <v>0</v>
      </c>
      <c r="AA20" s="153">
        <f>IF(OR(ISBLANK(T20), ISBLANK(DH20)), "", 100*((T20-DH20)/DH20))</f>
        <v>7.6182848611167836E-2</v>
      </c>
      <c r="AB20" s="111">
        <v>7778718.3196967039</v>
      </c>
      <c r="AC20" s="74">
        <v>7610214.2168001719</v>
      </c>
      <c r="AD20" s="74">
        <v>7947222.422593236</v>
      </c>
      <c r="AE20" s="171">
        <f t="shared" si="102"/>
        <v>3.375</v>
      </c>
      <c r="AF20" s="171">
        <f t="shared" si="103"/>
        <v>368.67093750000004</v>
      </c>
      <c r="AG20" s="171">
        <f t="shared" si="104"/>
        <v>80.555475000000115</v>
      </c>
      <c r="AH20" s="171">
        <f t="shared" si="105"/>
        <v>3746.625</v>
      </c>
      <c r="AI20" s="172">
        <f t="shared" si="106"/>
        <v>3381.3290625</v>
      </c>
      <c r="AJ20" s="172">
        <f t="shared" si="107"/>
        <v>3669.4445249999999</v>
      </c>
      <c r="AK20" s="74">
        <v>99.91</v>
      </c>
      <c r="AL20" s="74">
        <v>90.25</v>
      </c>
      <c r="AM20" s="74">
        <v>97.94</v>
      </c>
      <c r="AN20" s="75">
        <v>0</v>
      </c>
      <c r="AO20" s="153">
        <f>IF(OR(ISBLANK(AB20), ISBLANK(DH20)), "", 100*((AB20-DH20)/DH20))</f>
        <v>3.2417818931142142</v>
      </c>
      <c r="AP20" s="111">
        <v>7722351.675714761</v>
      </c>
      <c r="AQ20" s="74">
        <v>7561054.4777381495</v>
      </c>
      <c r="AR20" s="74">
        <v>7883648.8736913744</v>
      </c>
      <c r="AS20" s="171">
        <f t="shared" si="108"/>
        <v>3</v>
      </c>
      <c r="AT20" s="171">
        <f t="shared" si="109"/>
        <v>368.70720000000028</v>
      </c>
      <c r="AU20" s="171">
        <f t="shared" si="110"/>
        <v>79.438800000000356</v>
      </c>
      <c r="AV20" s="171">
        <f t="shared" si="111"/>
        <v>3747</v>
      </c>
      <c r="AW20" s="172">
        <f t="shared" si="112"/>
        <v>3381.2927999999997</v>
      </c>
      <c r="AX20" s="172">
        <f t="shared" si="113"/>
        <v>3670.5611999999996</v>
      </c>
      <c r="AY20" s="74">
        <v>99.92</v>
      </c>
      <c r="AZ20" s="74">
        <v>90.24</v>
      </c>
      <c r="BA20" s="74">
        <v>97.96</v>
      </c>
      <c r="BB20" s="75">
        <v>0</v>
      </c>
      <c r="BC20" s="153">
        <f>IF(OR(ISBLANK(AP20), ISBLANK(DH20)), "", 100*((AP20-DH20)/DH20))</f>
        <v>2.493664719453982</v>
      </c>
      <c r="BD20" s="115">
        <v>174666643.6367375</v>
      </c>
      <c r="BE20" s="62">
        <v>172477935.43709439</v>
      </c>
      <c r="BF20" s="195">
        <v>176855351.8363806</v>
      </c>
      <c r="BG20" s="171">
        <f t="shared" si="114"/>
        <v>1464.375</v>
      </c>
      <c r="BH20" s="171">
        <f t="shared" si="92"/>
        <v>1797.162</v>
      </c>
      <c r="BI20" s="171">
        <f t="shared" si="93"/>
        <v>1621.8545624999997</v>
      </c>
      <c r="BJ20" s="171">
        <f t="shared" si="115"/>
        <v>2285.625</v>
      </c>
      <c r="BK20" s="172">
        <f t="shared" si="116"/>
        <v>1952.838</v>
      </c>
      <c r="BL20" s="172">
        <f t="shared" si="117"/>
        <v>2128.1454375000003</v>
      </c>
      <c r="BM20" s="34">
        <v>60.95</v>
      </c>
      <c r="BN20" s="34">
        <v>85.44</v>
      </c>
      <c r="BO20" s="34">
        <v>93.11</v>
      </c>
      <c r="BP20" s="29">
        <v>0</v>
      </c>
      <c r="BQ20" s="46">
        <f>IF(OR(ISBLANK(BD20), ISBLANK(DH20)), "", 100*((BD20-DH20)/DH20))</f>
        <v>2218.2348023433083</v>
      </c>
      <c r="BR20" s="101">
        <v>7923664.2589534819</v>
      </c>
      <c r="BS20" s="36">
        <v>7733817.7654366056</v>
      </c>
      <c r="BT20" s="36">
        <v>8113510.7524703573</v>
      </c>
      <c r="BU20" s="171">
        <f t="shared" si="118"/>
        <v>5.25</v>
      </c>
      <c r="BV20" s="171">
        <f t="shared" si="94"/>
        <v>369.61417500000016</v>
      </c>
      <c r="BW20" s="171">
        <f t="shared" si="95"/>
        <v>83.140799999999672</v>
      </c>
      <c r="BX20" s="171">
        <f t="shared" si="119"/>
        <v>3744.75</v>
      </c>
      <c r="BY20" s="172">
        <f t="shared" si="120"/>
        <v>3380.3858249999998</v>
      </c>
      <c r="BZ20" s="172">
        <f t="shared" si="121"/>
        <v>3666.8592000000003</v>
      </c>
      <c r="CA20" s="36">
        <v>99.86</v>
      </c>
      <c r="CB20" s="36">
        <v>90.27</v>
      </c>
      <c r="CC20" s="36">
        <v>97.92</v>
      </c>
      <c r="CD20" s="30">
        <v>0</v>
      </c>
      <c r="CE20" s="46">
        <f>IF(OR(ISBLANK(BR20), ISBLANK(DH20)), "", 100*((BR20-DH20)/DH20))</f>
        <v>5.1655534493034772</v>
      </c>
      <c r="CF20" s="103">
        <v>7534467.3222997822</v>
      </c>
      <c r="CG20" s="43">
        <v>7409763.9938704893</v>
      </c>
      <c r="CH20" s="43">
        <v>7659170.6507290751</v>
      </c>
      <c r="CI20" s="171">
        <f t="shared" si="122"/>
        <v>0.75</v>
      </c>
      <c r="CJ20" s="171">
        <f t="shared" si="123"/>
        <v>365.92694999999958</v>
      </c>
      <c r="CK20" s="171">
        <f t="shared" si="124"/>
        <v>77.984550000000127</v>
      </c>
      <c r="CL20" s="171">
        <f t="shared" si="125"/>
        <v>3749.25</v>
      </c>
      <c r="CM20" s="172">
        <f t="shared" si="126"/>
        <v>3384.0730500000004</v>
      </c>
      <c r="CN20" s="172">
        <f t="shared" si="127"/>
        <v>3672.0154499999999</v>
      </c>
      <c r="CO20" s="34">
        <v>99.98</v>
      </c>
      <c r="CP20" s="34">
        <v>90.26</v>
      </c>
      <c r="CQ20" s="34">
        <v>97.94</v>
      </c>
      <c r="CR20" s="29">
        <v>0</v>
      </c>
      <c r="CS20" s="46">
        <f>IF(OR(ISBLANK(CF20), ISBLANK(DH20)), "", 100*((CF20-DH20)/DH20))</f>
        <v>0</v>
      </c>
      <c r="CT20" s="103">
        <v>95844775.756148696</v>
      </c>
      <c r="CU20" s="43">
        <v>94012519.195219532</v>
      </c>
      <c r="CV20" s="43">
        <v>97677032.31707786</v>
      </c>
      <c r="CW20" s="171">
        <f t="shared" si="128"/>
        <v>847.125</v>
      </c>
      <c r="CX20" s="171">
        <f t="shared" si="129"/>
        <v>1181.2459125000005</v>
      </c>
      <c r="CY20" s="171">
        <f t="shared" si="130"/>
        <v>950.46735000000035</v>
      </c>
      <c r="CZ20" s="171">
        <f t="shared" si="131"/>
        <v>2902.875</v>
      </c>
      <c r="DA20" s="172">
        <f t="shared" si="132"/>
        <v>2568.7540874999995</v>
      </c>
      <c r="DB20" s="172">
        <f t="shared" si="133"/>
        <v>2799.5326499999996</v>
      </c>
      <c r="DC20" s="34">
        <v>77.41</v>
      </c>
      <c r="DD20" s="34">
        <v>88.49</v>
      </c>
      <c r="DE20" s="34">
        <v>96.44</v>
      </c>
      <c r="DF20" s="29">
        <v>0</v>
      </c>
      <c r="DG20" s="46">
        <f>IF(OR(ISBLANK(CT20), ISBLANK(DH20)), "", 100*((CT20-DH20)/DH20))</f>
        <v>1172.0842981490766</v>
      </c>
      <c r="DH20" s="24">
        <f>MIN(H20,T20,AB20,AP20,BD20,BR20,CF20,CT20)</f>
        <v>7534467.3222997822</v>
      </c>
      <c r="DI20" s="85" t="str">
        <f>IF(DH20=H20, $H$2, IF(DH20=T20, $T$2, IF(DH20=AB20, $AB$2, IF(DH20=AP20, $AP$2, IF(DH20=BD20, $BD$2, IF(DH20=BR20, $BR$2, IF(DH20=CF20, $CF$2, $CT$2)))))))</f>
        <v>RKSDDP (AllEnhancements + RQMC + Kmeans)</v>
      </c>
      <c r="DJ20" s="39">
        <f>IF(OR(ISBLANK(H20), ISBLANK(AP20)), "", IFERROR(((H20-AP20)/H20)*100, ""))</f>
        <v>72.202367644748193</v>
      </c>
      <c r="DK20" s="20">
        <f>IF(OR(ISBLANK(DH20), ISBLANK(T20)), "", IFERROR(((T20-DH20)/DH20)*100, ""))</f>
        <v>7.6182848611167836E-2</v>
      </c>
      <c r="DL20" s="18">
        <f t="shared" si="50"/>
        <v>0</v>
      </c>
    </row>
    <row r="21" spans="1:116" x14ac:dyDescent="0.25">
      <c r="A21" s="276"/>
      <c r="B21" s="276"/>
      <c r="C21" s="276"/>
      <c r="D21" s="276"/>
      <c r="E21" s="167">
        <f>2 * ($C$16*'Data for KPI'!$B$1)</f>
        <v>3750</v>
      </c>
      <c r="F21" s="166" t="s">
        <v>23</v>
      </c>
      <c r="G21" s="166"/>
      <c r="H21" s="113">
        <f>AVERAGE(H16:H20)</f>
        <v>23171906.033033729</v>
      </c>
      <c r="I21" s="82">
        <f t="shared" ref="I21:DK21" si="134">AVERAGE(I16:I20)</f>
        <v>22213262.708200831</v>
      </c>
      <c r="J21" s="82">
        <f t="shared" si="134"/>
        <v>24130549.357866623</v>
      </c>
      <c r="K21" s="159">
        <f t="shared" si="134"/>
        <v>161.77500000000001</v>
      </c>
      <c r="L21" s="159">
        <f t="shared" si="134"/>
        <v>511.3295100000002</v>
      </c>
      <c r="M21" s="159">
        <f t="shared" si="134"/>
        <v>246.54603000000006</v>
      </c>
      <c r="N21" s="159">
        <f t="shared" si="134"/>
        <v>3588.2249999999999</v>
      </c>
      <c r="O21" s="159">
        <f t="shared" si="134"/>
        <v>3238.6704899999995</v>
      </c>
      <c r="P21" s="159">
        <f t="shared" si="134"/>
        <v>3503.45397</v>
      </c>
      <c r="Q21" s="106">
        <f t="shared" si="134"/>
        <v>95.685999999999993</v>
      </c>
      <c r="R21" s="106">
        <f t="shared" si="134"/>
        <v>90.257999999999996</v>
      </c>
      <c r="S21" s="106">
        <f t="shared" si="134"/>
        <v>97.638000000000005</v>
      </c>
      <c r="T21" s="113">
        <f t="shared" si="134"/>
        <v>7572258.0930746123</v>
      </c>
      <c r="U21" s="113">
        <f t="shared" si="134"/>
        <v>7440942.435750057</v>
      </c>
      <c r="V21" s="113">
        <f t="shared" si="134"/>
        <v>7703573.7503991676</v>
      </c>
      <c r="W21" s="82">
        <f t="shared" si="134"/>
        <v>99.976000000000013</v>
      </c>
      <c r="X21" s="82">
        <f t="shared" si="134"/>
        <v>90.26</v>
      </c>
      <c r="Y21" s="82">
        <f t="shared" si="134"/>
        <v>97.981999999999999</v>
      </c>
      <c r="Z21" s="82">
        <f t="shared" si="134"/>
        <v>0</v>
      </c>
      <c r="AA21" s="82">
        <f>IFERROR(AVERAGE(AA16:AA20), "")</f>
        <v>5.6302660063873446E-2</v>
      </c>
      <c r="AB21" s="113">
        <f t="shared" si="134"/>
        <v>7985306.5893949736</v>
      </c>
      <c r="AC21" s="82">
        <f t="shared" si="134"/>
        <v>7789690.5940224472</v>
      </c>
      <c r="AD21" s="82">
        <f t="shared" si="134"/>
        <v>8180922.5847674999</v>
      </c>
      <c r="AE21" s="159">
        <f t="shared" si="134"/>
        <v>5.625</v>
      </c>
      <c r="AF21" s="159">
        <f t="shared" si="134"/>
        <v>370.17922500000003</v>
      </c>
      <c r="AG21" s="159">
        <f t="shared" si="134"/>
        <v>81.635295000000042</v>
      </c>
      <c r="AH21" s="159">
        <f t="shared" si="134"/>
        <v>3744.375</v>
      </c>
      <c r="AI21" s="159">
        <f t="shared" si="134"/>
        <v>3379.8207750000001</v>
      </c>
      <c r="AJ21" s="159">
        <f t="shared" si="134"/>
        <v>3668.364705</v>
      </c>
      <c r="AK21" s="82">
        <f t="shared" si="134"/>
        <v>99.85</v>
      </c>
      <c r="AL21" s="82">
        <f t="shared" si="134"/>
        <v>90.263999999999982</v>
      </c>
      <c r="AM21" s="82">
        <f t="shared" si="134"/>
        <v>97.97</v>
      </c>
      <c r="AN21" s="82">
        <f t="shared" si="134"/>
        <v>0</v>
      </c>
      <c r="AO21" s="106">
        <f>IFERROR(AVERAGE(AO16:AO20), "")</f>
        <v>5.5361106446920205</v>
      </c>
      <c r="AP21" s="113">
        <f t="shared" si="134"/>
        <v>7784203.7546217935</v>
      </c>
      <c r="AQ21" s="82">
        <f t="shared" si="134"/>
        <v>7614640.7124276105</v>
      </c>
      <c r="AR21" s="82">
        <f t="shared" si="134"/>
        <v>7953766.7968159784</v>
      </c>
      <c r="AS21" s="159">
        <f t="shared" si="134"/>
        <v>3.5249999999999999</v>
      </c>
      <c r="AT21" s="159">
        <f t="shared" si="134"/>
        <v>368.65749000000005</v>
      </c>
      <c r="AU21" s="159">
        <f t="shared" si="134"/>
        <v>79.203382499999947</v>
      </c>
      <c r="AV21" s="159">
        <f t="shared" si="134"/>
        <v>3746.4749999999999</v>
      </c>
      <c r="AW21" s="159">
        <f t="shared" si="134"/>
        <v>3381.3425099999999</v>
      </c>
      <c r="AX21" s="159">
        <f t="shared" si="134"/>
        <v>3670.7966175000001</v>
      </c>
      <c r="AY21" s="82">
        <f t="shared" si="134"/>
        <v>99.906000000000006</v>
      </c>
      <c r="AZ21" s="82">
        <f t="shared" si="134"/>
        <v>90.254000000000005</v>
      </c>
      <c r="BA21" s="82">
        <f t="shared" si="134"/>
        <v>97.97999999999999</v>
      </c>
      <c r="BB21" s="82">
        <f t="shared" si="134"/>
        <v>0</v>
      </c>
      <c r="BC21" s="106">
        <f>IFERROR(AVERAGE(BC16:BC20), "")</f>
        <v>2.8691996615948456</v>
      </c>
      <c r="BD21" s="113">
        <f t="shared" si="134"/>
        <v>161771122.55719587</v>
      </c>
      <c r="BE21" s="82">
        <f t="shared" si="134"/>
        <v>159660287.66211343</v>
      </c>
      <c r="BF21" s="198">
        <f t="shared" si="134"/>
        <v>163881957.45227844</v>
      </c>
      <c r="BG21" s="159">
        <f t="shared" si="134"/>
        <v>1365.5250000000001</v>
      </c>
      <c r="BH21" s="159">
        <f t="shared" si="134"/>
        <v>1698.1095600000001</v>
      </c>
      <c r="BI21" s="159">
        <f t="shared" si="134"/>
        <v>1520.0728425</v>
      </c>
      <c r="BJ21" s="159">
        <f t="shared" si="134"/>
        <v>2384.4749999999999</v>
      </c>
      <c r="BK21" s="159">
        <f t="shared" si="134"/>
        <v>2051.8904400000001</v>
      </c>
      <c r="BL21" s="159">
        <f t="shared" si="134"/>
        <v>2229.9271574999998</v>
      </c>
      <c r="BM21" s="82">
        <f t="shared" si="134"/>
        <v>63.585999999999999</v>
      </c>
      <c r="BN21" s="82">
        <f t="shared" si="134"/>
        <v>85.994</v>
      </c>
      <c r="BO21" s="82">
        <f t="shared" si="134"/>
        <v>93.5</v>
      </c>
      <c r="BP21" s="82">
        <f t="shared" si="134"/>
        <v>6.8263726234900237E-14</v>
      </c>
      <c r="BQ21" s="226">
        <f t="shared" si="134"/>
        <v>2037.8526199331056</v>
      </c>
      <c r="BR21" s="118">
        <f t="shared" si="134"/>
        <v>7811678.7815903304</v>
      </c>
      <c r="BS21" s="99">
        <f t="shared" si="134"/>
        <v>7640299.6893624123</v>
      </c>
      <c r="BT21" s="99">
        <f t="shared" si="134"/>
        <v>7983057.8738182466</v>
      </c>
      <c r="BU21" s="183">
        <f t="shared" si="134"/>
        <v>3.6749999999999092</v>
      </c>
      <c r="BV21" s="183">
        <f t="shared" si="134"/>
        <v>368.41877999999997</v>
      </c>
      <c r="BW21" s="183">
        <f t="shared" si="134"/>
        <v>79.64945249999974</v>
      </c>
      <c r="BX21" s="183">
        <f t="shared" si="134"/>
        <v>3746.3249999999998</v>
      </c>
      <c r="BY21" s="183">
        <f t="shared" si="134"/>
        <v>3381.58122</v>
      </c>
      <c r="BZ21" s="183">
        <f t="shared" si="134"/>
        <v>3670.3505474999997</v>
      </c>
      <c r="CA21" s="99">
        <f t="shared" si="134"/>
        <v>99.902000000000001</v>
      </c>
      <c r="CB21" s="99">
        <f t="shared" si="134"/>
        <v>90.263999999999996</v>
      </c>
      <c r="CC21" s="99">
        <f t="shared" si="134"/>
        <v>97.972000000000008</v>
      </c>
      <c r="CD21" s="99">
        <f t="shared" si="134"/>
        <v>0</v>
      </c>
      <c r="CE21" s="100">
        <f t="shared" si="134"/>
        <v>3.2312534165615538</v>
      </c>
      <c r="CF21" s="118">
        <f t="shared" si="134"/>
        <v>7608752.9420250803</v>
      </c>
      <c r="CG21" s="99">
        <f t="shared" si="134"/>
        <v>7470162.0266528968</v>
      </c>
      <c r="CH21" s="99">
        <f t="shared" si="134"/>
        <v>7747343.8573972657</v>
      </c>
      <c r="CI21" s="159">
        <f t="shared" si="134"/>
        <v>1.35</v>
      </c>
      <c r="CJ21" s="159">
        <f t="shared" si="134"/>
        <v>366.09401250000002</v>
      </c>
      <c r="CK21" s="159">
        <f t="shared" si="134"/>
        <v>77.597384999999946</v>
      </c>
      <c r="CL21" s="159">
        <f t="shared" si="134"/>
        <v>3748.65</v>
      </c>
      <c r="CM21" s="159">
        <f t="shared" si="134"/>
        <v>3383.9059874999998</v>
      </c>
      <c r="CN21" s="159">
        <f t="shared" si="134"/>
        <v>3672.402615</v>
      </c>
      <c r="CO21" s="99">
        <f t="shared" si="134"/>
        <v>99.964000000000013</v>
      </c>
      <c r="CP21" s="99">
        <f t="shared" si="134"/>
        <v>90.27</v>
      </c>
      <c r="CQ21" s="99">
        <f t="shared" si="134"/>
        <v>97.965999999999994</v>
      </c>
      <c r="CR21" s="99">
        <f t="shared" si="134"/>
        <v>0</v>
      </c>
      <c r="CS21" s="100">
        <f t="shared" si="134"/>
        <v>0.53860290989555759</v>
      </c>
      <c r="CT21" s="118">
        <f t="shared" si="134"/>
        <v>95679915.443899363</v>
      </c>
      <c r="CU21" s="99">
        <f t="shared" si="134"/>
        <v>93860674.232533365</v>
      </c>
      <c r="CV21" s="99">
        <f t="shared" si="134"/>
        <v>97499156.655265376</v>
      </c>
      <c r="CW21" s="159">
        <f t="shared" si="134"/>
        <v>837.07500000000005</v>
      </c>
      <c r="CX21" s="159">
        <f t="shared" si="134"/>
        <v>1171.8946575000002</v>
      </c>
      <c r="CY21" s="159">
        <f t="shared" si="134"/>
        <v>942.73717500000021</v>
      </c>
      <c r="CZ21" s="159">
        <f t="shared" si="134"/>
        <v>2912.9250000000002</v>
      </c>
      <c r="DA21" s="159">
        <f t="shared" si="134"/>
        <v>2578.1053425</v>
      </c>
      <c r="DB21" s="159">
        <f t="shared" si="134"/>
        <v>2807.2628249999998</v>
      </c>
      <c r="DC21" s="99">
        <f t="shared" si="134"/>
        <v>77.677999999999997</v>
      </c>
      <c r="DD21" s="99">
        <f t="shared" si="134"/>
        <v>88.498000000000005</v>
      </c>
      <c r="DE21" s="99">
        <f t="shared" si="134"/>
        <v>96.364000000000004</v>
      </c>
      <c r="DF21" s="99">
        <f t="shared" si="134"/>
        <v>2.3826891060125899</v>
      </c>
      <c r="DG21" s="100">
        <f t="shared" si="134"/>
        <v>1164.4139166793245</v>
      </c>
      <c r="DH21" s="118">
        <f t="shared" si="134"/>
        <v>7567976.9363453062</v>
      </c>
      <c r="DI21" s="99"/>
      <c r="DJ21" s="100">
        <f t="shared" si="134"/>
        <v>65.756745978894216</v>
      </c>
      <c r="DK21" s="99">
        <f t="shared" si="134"/>
        <v>5.6302660063873446E-2</v>
      </c>
      <c r="DL21" s="18">
        <f t="shared" si="50"/>
        <v>0.53860290989555759</v>
      </c>
    </row>
    <row r="22" spans="1:116" hidden="1" x14ac:dyDescent="0.25">
      <c r="A22" s="276"/>
      <c r="B22" s="276"/>
      <c r="C22" s="276">
        <v>20</v>
      </c>
      <c r="D22" s="276">
        <v>50</v>
      </c>
      <c r="E22" s="167">
        <f>2 * ($C$22*'Data for KPI'!$B$1)</f>
        <v>5000</v>
      </c>
      <c r="F22" s="167">
        <v>1</v>
      </c>
      <c r="G22" s="167">
        <v>12</v>
      </c>
      <c r="H22" s="116">
        <v>42974969.603886753</v>
      </c>
      <c r="I22" s="63">
        <v>41633177.287467659</v>
      </c>
      <c r="J22" s="63">
        <v>44316761.920305833</v>
      </c>
      <c r="K22" s="171">
        <f>E22-N22</f>
        <v>268.5</v>
      </c>
      <c r="L22" s="171">
        <f>E22-O22</f>
        <v>975.85925000000043</v>
      </c>
      <c r="M22" s="171">
        <f>E22-P22</f>
        <v>519.26949999999943</v>
      </c>
      <c r="N22" s="171">
        <f>(Q22/100)*E22</f>
        <v>4731.5</v>
      </c>
      <c r="O22" s="172">
        <f>(R22/100)*N22</f>
        <v>4024.1407499999996</v>
      </c>
      <c r="P22" s="172">
        <f>(S22/100)*N22</f>
        <v>4480.7305000000006</v>
      </c>
      <c r="Q22" s="66">
        <v>94.63</v>
      </c>
      <c r="R22" s="66">
        <v>85.05</v>
      </c>
      <c r="S22" s="66">
        <v>94.7</v>
      </c>
      <c r="T22" s="116">
        <v>16574250.59360202</v>
      </c>
      <c r="U22" s="116">
        <v>16389177.186154731</v>
      </c>
      <c r="V22" s="116">
        <v>16759324.00104931</v>
      </c>
      <c r="W22" s="63">
        <v>99.98</v>
      </c>
      <c r="X22" s="63">
        <v>85.27</v>
      </c>
      <c r="Y22" s="63">
        <v>93.79</v>
      </c>
      <c r="Z22" s="66">
        <v>0</v>
      </c>
      <c r="AA22" s="153">
        <f>IF(OR(ISBLANK(T22), ISBLANK(DH22)), "", 100*((T22-DH22)/DH22))</f>
        <v>0</v>
      </c>
      <c r="AB22" s="202">
        <v>16706264.83626622</v>
      </c>
      <c r="AC22" s="71">
        <v>16499897.23616421</v>
      </c>
      <c r="AD22" s="71">
        <v>16912632.436368231</v>
      </c>
      <c r="AE22" s="171">
        <f>$E22-AH22</f>
        <v>2.5</v>
      </c>
      <c r="AF22" s="171">
        <f>$E22-AI22</f>
        <v>739.13149999999951</v>
      </c>
      <c r="AG22" s="171">
        <f>$E22-AJ22</f>
        <v>313.34450000000015</v>
      </c>
      <c r="AH22" s="171">
        <f>(AK22/100)*E22</f>
        <v>4997.5</v>
      </c>
      <c r="AI22" s="172">
        <f>(AL22/100)*AH22</f>
        <v>4260.8685000000005</v>
      </c>
      <c r="AJ22" s="172">
        <f>(AM22/100)*AH22</f>
        <v>4686.6554999999998</v>
      </c>
      <c r="AK22" s="72">
        <v>99.95</v>
      </c>
      <c r="AL22" s="72">
        <v>85.26</v>
      </c>
      <c r="AM22" s="72">
        <v>93.78</v>
      </c>
      <c r="AN22" s="73">
        <v>5.8045031440690948</v>
      </c>
      <c r="AO22" s="153">
        <f>IF(OR(ISBLANK(AB22), ISBLANK(DH22)), "", 100*((AB22-DH22)/DH22))</f>
        <v>0.79650203138089004</v>
      </c>
      <c r="AP22" s="203">
        <v>16632345.414492261</v>
      </c>
      <c r="AQ22" s="68">
        <v>16438161.891562359</v>
      </c>
      <c r="AR22" s="68">
        <v>16826528.93742216</v>
      </c>
      <c r="AS22" s="171">
        <f>$E22-AV22</f>
        <v>1.5</v>
      </c>
      <c r="AT22" s="171">
        <f>$E22-AW22</f>
        <v>737.7790500000001</v>
      </c>
      <c r="AU22" s="171">
        <f>$E22-AX22</f>
        <v>312.9065499999997</v>
      </c>
      <c r="AV22" s="171">
        <f>(AY22/100)*E22</f>
        <v>4998.5</v>
      </c>
      <c r="AW22" s="172">
        <f>(AZ22/100)*AV22</f>
        <v>4262.2209499999999</v>
      </c>
      <c r="AX22" s="172">
        <f>(BA22/100)*AV22</f>
        <v>4687.0934500000003</v>
      </c>
      <c r="AY22" s="69">
        <v>99.97</v>
      </c>
      <c r="AZ22" s="69">
        <v>85.27</v>
      </c>
      <c r="BA22" s="69">
        <v>93.77</v>
      </c>
      <c r="BB22" s="70">
        <v>3.9824259624996783</v>
      </c>
      <c r="BC22" s="153">
        <f>IF(OR(ISBLANK(AP22), ISBLANK(DH22)), "", 100*((AP22-DH22)/DH22))</f>
        <v>0.35051250469608619</v>
      </c>
      <c r="BD22" s="116">
        <v>242351506.33044761</v>
      </c>
      <c r="BE22" s="61">
        <v>239540100.58594409</v>
      </c>
      <c r="BF22" s="196">
        <v>245162912.07495099</v>
      </c>
      <c r="BG22" s="171">
        <f>IF(BJ22=0, " ", $E22-BJ22)</f>
        <v>2003.9999999999995</v>
      </c>
      <c r="BH22" s="171">
        <f t="shared" ref="BH22:BH26" si="135">IF(BK22=0, " ", $E22-BK22)</f>
        <v>2638.8523999999998</v>
      </c>
      <c r="BI22" s="171">
        <f t="shared" ref="BI22:BI26" si="136">IF(BL22=0, " ", $E22-BL22)</f>
        <v>2346.7423999999996</v>
      </c>
      <c r="BJ22" s="171">
        <f>(BM22/100)*$E22</f>
        <v>2996.0000000000005</v>
      </c>
      <c r="BK22" s="172">
        <f>(BN22/100)*BJ22</f>
        <v>2361.1476000000002</v>
      </c>
      <c r="BL22" s="172">
        <f>(BO22/100)*BJ22</f>
        <v>2653.2576000000004</v>
      </c>
      <c r="BM22" s="32">
        <v>59.92</v>
      </c>
      <c r="BN22" s="32">
        <v>78.81</v>
      </c>
      <c r="BO22" s="32">
        <v>88.56</v>
      </c>
      <c r="BP22" s="28">
        <v>1.7995410909597291E-13</v>
      </c>
      <c r="BQ22" s="46">
        <f>IF(OR(ISBLANK(BD22), ISBLANK(DH22)), "", 100*((BD22-DH22)/DH22))</f>
        <v>1362.2169790530374</v>
      </c>
      <c r="BR22" s="102">
        <v>16579423.21248278</v>
      </c>
      <c r="BS22" s="42">
        <v>16393334.14652491</v>
      </c>
      <c r="BT22" s="42">
        <v>16765512.278440651</v>
      </c>
      <c r="BU22" s="171">
        <f>IF(BX22 = 0, " ", $E22-BX22)</f>
        <v>1</v>
      </c>
      <c r="BV22" s="171">
        <f t="shared" ref="BV22:BV26" si="137">IF(BY22=0, " ", $E22-BY22)</f>
        <v>737.35270000000037</v>
      </c>
      <c r="BW22" s="171">
        <f t="shared" ref="BW22:BW26" si="138">IF(BZ22=0, " ", $E22-BZ22)</f>
        <v>311.93780000000061</v>
      </c>
      <c r="BX22" s="171">
        <f>IF(ISBLANK(CA22),"",(CA22/100)*$E22)</f>
        <v>4999</v>
      </c>
      <c r="BY22" s="172">
        <f>(CB22/100)*BX22</f>
        <v>4262.6472999999996</v>
      </c>
      <c r="BZ22" s="172">
        <f>(CC22/100)*BX22</f>
        <v>4688.0621999999994</v>
      </c>
      <c r="CA22" s="32">
        <v>99.98</v>
      </c>
      <c r="CB22" s="32">
        <v>85.27</v>
      </c>
      <c r="CC22" s="32">
        <v>93.78</v>
      </c>
      <c r="CD22" s="28">
        <v>0</v>
      </c>
      <c r="CE22" s="46">
        <f>IF(OR(ISBLANK(BR22), ISBLANK(DH22)), "", 100*((BR22-DH22)/DH22))</f>
        <v>3.1208764773694535E-2</v>
      </c>
      <c r="CF22" s="102">
        <v>16673474.690362809</v>
      </c>
      <c r="CG22" s="42">
        <v>16472162.746456839</v>
      </c>
      <c r="CH22" s="42">
        <v>16874786.634268779</v>
      </c>
      <c r="CI22" s="171">
        <f>IF(ISBLANK(CL22), " ", $E22-CL22)</f>
        <v>2</v>
      </c>
      <c r="CJ22" s="171">
        <f>IF(ISBLANK(CM22), " ", $E22-CM22)</f>
        <v>738.20539999999983</v>
      </c>
      <c r="CK22" s="171">
        <f>IF(ISBLANK(CN22), " ", $E22-CN22)</f>
        <v>312.8756000000003</v>
      </c>
      <c r="CL22" s="171">
        <f>IF(ISBLANK(CO22),"",(CO22/100)*$E22)</f>
        <v>4998</v>
      </c>
      <c r="CM22" s="172">
        <f>IF(ISBLANK(CL22),"",(CP22/100)*CL22)</f>
        <v>4261.7946000000002</v>
      </c>
      <c r="CN22" s="172">
        <f>IF(ISBLANK(CL22),"",(CQ22/100)*CL22)</f>
        <v>4687.1243999999997</v>
      </c>
      <c r="CO22" s="32">
        <v>99.96</v>
      </c>
      <c r="CP22" s="32">
        <v>85.27</v>
      </c>
      <c r="CQ22" s="32">
        <v>93.78</v>
      </c>
      <c r="CR22" s="28">
        <v>6.8556088895887806</v>
      </c>
      <c r="CS22" s="46">
        <f>IF(OR(ISBLANK(CF22), ISBLANK(DH22)), "", 100*((CF22-DH22)/DH22))</f>
        <v>0.59866415196528611</v>
      </c>
      <c r="CT22" s="102">
        <v>187273188.19256279</v>
      </c>
      <c r="CU22" s="42">
        <v>184653097.2254765</v>
      </c>
      <c r="CV22" s="42">
        <v>189893279.15964901</v>
      </c>
      <c r="CW22" s="171">
        <f>IF(ISNUMBER(CZ22), $E22-CZ22,"")</f>
        <v>1573.5</v>
      </c>
      <c r="CX22" s="171">
        <f>IF(ISNUMBER(DA22), $E22-DA22,"")</f>
        <v>2215.6260999999995</v>
      </c>
      <c r="CY22" s="171">
        <f>IF(ISNUMBER(DB22), $E22-DB22,"")</f>
        <v>1819.1800499999999</v>
      </c>
      <c r="CZ22" s="171">
        <f>IF(ISBLANK(DC22),"",(DC22/100)*$E22)</f>
        <v>3426.5</v>
      </c>
      <c r="DA22" s="172">
        <f>IF(ISNUMBER(CZ22), (DD22/100) * CZ22, "")</f>
        <v>2784.3739000000005</v>
      </c>
      <c r="DB22" s="172">
        <f>IF(ISNUMBER(CZ22),(DE22/100)*CZ22,"")</f>
        <v>3180.8199500000001</v>
      </c>
      <c r="DC22" s="32">
        <v>68.53</v>
      </c>
      <c r="DD22" s="32">
        <v>81.260000000000005</v>
      </c>
      <c r="DE22" s="32">
        <v>92.83</v>
      </c>
      <c r="DF22" s="28">
        <v>0</v>
      </c>
      <c r="DG22" s="46">
        <f>IF(OR(ISBLANK(CT22), ISBLANK(DH22)), "", 100*((CT22-DH22)/DH22))</f>
        <v>1029.9044088596913</v>
      </c>
      <c r="DH22" s="24">
        <f>MIN(H22,T22,AB22,AP22,BD22,BR22,CF22,CT22)</f>
        <v>16574250.59360202</v>
      </c>
      <c r="DI22" s="85" t="str">
        <f>IF(DH22=H22, $H$2, IF(DH22=T22, $T$2, IF(DH22=AB22, $AB$2, IF(DH22=AP22, $AP$2, IF(DH22=BD22, $BD$2, IF(DH22=BR22, $BR$2, IF(DH22=CF22, $CF$2, $CT$2)))))))</f>
        <v>2S-SDDP</v>
      </c>
      <c r="DJ22" s="39">
        <f>IF(OR(ISBLANK(H22), ISBLANK(AP22)), "", IFERROR(((H22-AP22)/H22)*100, ""))</f>
        <v>61.297598188439451</v>
      </c>
      <c r="DK22" s="20">
        <f>IF(OR(ISBLANK(DH22), ISBLANK(T22)), "", IFERROR(((T22-DH22)/DH22)*100, ""))</f>
        <v>0</v>
      </c>
      <c r="DL22" s="18">
        <f t="shared" si="50"/>
        <v>3.1208764773694535E-2</v>
      </c>
    </row>
    <row r="23" spans="1:116" hidden="1" x14ac:dyDescent="0.25">
      <c r="A23" s="276"/>
      <c r="B23" s="276"/>
      <c r="C23" s="276"/>
      <c r="D23" s="276"/>
      <c r="E23" s="167">
        <f>2 * ($C$22*'Data for KPI'!$B$1)</f>
        <v>5000</v>
      </c>
      <c r="F23" s="167">
        <v>2</v>
      </c>
      <c r="G23" s="167"/>
      <c r="H23" s="112">
        <v>46295862.230292067</v>
      </c>
      <c r="I23" s="76">
        <v>44915514.171371058</v>
      </c>
      <c r="J23" s="76">
        <v>47676210.289213091</v>
      </c>
      <c r="K23" s="171">
        <f t="shared" ref="K23:K26" si="139">E23-N23</f>
        <v>303</v>
      </c>
      <c r="L23" s="171">
        <f t="shared" ref="L23:L26" si="140">E23-O23</f>
        <v>1005.2015000000006</v>
      </c>
      <c r="M23" s="171">
        <f t="shared" ref="M23:M26" si="141">E23-P23</f>
        <v>562.27439999999933</v>
      </c>
      <c r="N23" s="171">
        <f t="shared" ref="N23:N26" si="142">(Q23/100)*E23</f>
        <v>4697</v>
      </c>
      <c r="O23" s="172">
        <f t="shared" ref="O23:O26" si="143">(R23/100)*N23</f>
        <v>3994.7984999999994</v>
      </c>
      <c r="P23" s="172">
        <f t="shared" ref="P23:P26" si="144">(S23/100)*N23</f>
        <v>4437.7256000000007</v>
      </c>
      <c r="Q23" s="77">
        <v>93.94</v>
      </c>
      <c r="R23" s="77">
        <v>85.05</v>
      </c>
      <c r="S23" s="77">
        <v>94.48</v>
      </c>
      <c r="T23" s="115">
        <v>16848958.63397909</v>
      </c>
      <c r="U23" s="115">
        <v>16628073.73334704</v>
      </c>
      <c r="V23" s="115">
        <v>17069843.534611139</v>
      </c>
      <c r="W23" s="64">
        <v>99.93</v>
      </c>
      <c r="X23" s="64">
        <v>85.3</v>
      </c>
      <c r="Y23" s="64">
        <v>92.77</v>
      </c>
      <c r="Z23" s="67">
        <v>4.531253891767963</v>
      </c>
      <c r="AA23" s="153">
        <f>IF(OR(ISBLANK(T23), ISBLANK(DH23)), "", 100*((T23-DH23)/DH23))</f>
        <v>0.35112201014213418</v>
      </c>
      <c r="AB23" s="112">
        <v>16824368.22537921</v>
      </c>
      <c r="AC23" s="76">
        <v>16607678.670966851</v>
      </c>
      <c r="AD23" s="76">
        <v>17041057.77979156</v>
      </c>
      <c r="AE23" s="171">
        <f t="shared" ref="AE23:AE26" si="145">$E23-AH23</f>
        <v>3</v>
      </c>
      <c r="AF23" s="171">
        <f t="shared" ref="AF23:AF26" si="146">$E23-AI23</f>
        <v>736.0599000000002</v>
      </c>
      <c r="AG23" s="171">
        <f t="shared" ref="AG23:AG26" si="147">$E23-AJ23</f>
        <v>365.28250000000025</v>
      </c>
      <c r="AH23" s="171">
        <f t="shared" ref="AH23:AH26" si="148">(AK23/100)*E23</f>
        <v>4997</v>
      </c>
      <c r="AI23" s="172">
        <f t="shared" ref="AI23:AI26" si="149">(AL23/100)*AH23</f>
        <v>4263.9400999999998</v>
      </c>
      <c r="AJ23" s="172">
        <f t="shared" ref="AJ23:AJ26" si="150">(AM23/100)*AH23</f>
        <v>4634.7174999999997</v>
      </c>
      <c r="AK23" s="76">
        <v>99.94</v>
      </c>
      <c r="AL23" s="76">
        <v>85.33</v>
      </c>
      <c r="AM23" s="76">
        <v>92.75</v>
      </c>
      <c r="AN23" s="77">
        <v>0</v>
      </c>
      <c r="AO23" s="153">
        <f>IF(OR(ISBLANK(AB23), ISBLANK(DH23)), "", 100*((AB23-DH23)/DH23))</f>
        <v>0.20466339823069923</v>
      </c>
      <c r="AP23" s="112">
        <v>16790005.23011215</v>
      </c>
      <c r="AQ23" s="76">
        <v>16577413.752017681</v>
      </c>
      <c r="AR23" s="76">
        <v>17002596.708206631</v>
      </c>
      <c r="AS23" s="171">
        <f t="shared" ref="AS23:AS26" si="151">$E23-AV23</f>
        <v>2.5</v>
      </c>
      <c r="AT23" s="171">
        <f t="shared" ref="AT23:AT26" si="152">$E23-AW23</f>
        <v>734.63374999999996</v>
      </c>
      <c r="AU23" s="171">
        <f t="shared" ref="AU23:AU26" si="153">$E23-AX23</f>
        <v>364.31899999999951</v>
      </c>
      <c r="AV23" s="171">
        <f t="shared" ref="AV23:AV26" si="154">(AY23/100)*E23</f>
        <v>4997.5</v>
      </c>
      <c r="AW23" s="172">
        <f t="shared" ref="AW23:AW26" si="155">(AZ23/100)*AV23</f>
        <v>4265.36625</v>
      </c>
      <c r="AX23" s="172">
        <f t="shared" ref="AX23:AX26" si="156">(BA23/100)*AV23</f>
        <v>4635.6810000000005</v>
      </c>
      <c r="AY23" s="76">
        <v>99.95</v>
      </c>
      <c r="AZ23" s="76">
        <v>85.35</v>
      </c>
      <c r="BA23" s="76">
        <v>92.76</v>
      </c>
      <c r="BB23" s="77">
        <v>0</v>
      </c>
      <c r="BC23" s="153">
        <f>IF(OR(ISBLANK(AP23), ISBLANK(DH23)), "", 100*((AP23-DH23)/DH23))</f>
        <v>0</v>
      </c>
      <c r="BD23" s="115">
        <v>269426003.47338831</v>
      </c>
      <c r="BE23" s="62">
        <v>266652676.06550369</v>
      </c>
      <c r="BF23" s="195">
        <v>272199330.88127279</v>
      </c>
      <c r="BG23" s="171">
        <f t="shared" ref="BG23:BG26" si="157">IF(BJ23=0, " ", $E23-BJ23)</f>
        <v>2194.9999999999995</v>
      </c>
      <c r="BH23" s="171">
        <f t="shared" si="135"/>
        <v>2827.5274999999992</v>
      </c>
      <c r="BI23" s="171">
        <f t="shared" si="136"/>
        <v>2520.9409999999998</v>
      </c>
      <c r="BJ23" s="171">
        <f t="shared" ref="BJ23:BJ26" si="158">(BM23/100)*$E23</f>
        <v>2805.0000000000005</v>
      </c>
      <c r="BK23" s="172">
        <f t="shared" ref="BK23:BK26" si="159">(BN23/100)*BJ23</f>
        <v>2172.4725000000008</v>
      </c>
      <c r="BL23" s="172">
        <f t="shared" ref="BL23:BL26" si="160">(BO23/100)*BJ23</f>
        <v>2479.0590000000002</v>
      </c>
      <c r="BM23" s="34">
        <v>56.1</v>
      </c>
      <c r="BN23" s="34">
        <v>77.45</v>
      </c>
      <c r="BO23" s="34">
        <v>88.38</v>
      </c>
      <c r="BP23" s="29">
        <v>0</v>
      </c>
      <c r="BQ23" s="46">
        <f>IF(OR(ISBLANK(BD23), ISBLANK(DH23)), "", 100*((BD23-DH23)/DH23))</f>
        <v>1504.6808787777172</v>
      </c>
      <c r="BR23" s="102">
        <v>16996831.37825948</v>
      </c>
      <c r="BS23" s="32">
        <v>16758983.077163581</v>
      </c>
      <c r="BT23" s="32">
        <v>17234679.67935539</v>
      </c>
      <c r="BU23" s="171">
        <f t="shared" ref="BU23:BU26" si="161">IF(BX23 = 0, " ", $E23-BX23)</f>
        <v>4.9999999999990905</v>
      </c>
      <c r="BV23" s="171">
        <f t="shared" si="137"/>
        <v>737.76649999999972</v>
      </c>
      <c r="BW23" s="171">
        <f t="shared" si="138"/>
        <v>366.63799999999901</v>
      </c>
      <c r="BX23" s="171">
        <f t="shared" ref="BX23:BX26" si="162">IF(ISBLANK(CA23),"",(CA23/100)*$E23)</f>
        <v>4995.0000000000009</v>
      </c>
      <c r="BY23" s="172">
        <f t="shared" ref="BY23:BY26" si="163">(CB23/100)*BX23</f>
        <v>4262.2335000000003</v>
      </c>
      <c r="BZ23" s="172">
        <f t="shared" ref="BZ23:BZ26" si="164">(CC23/100)*BX23</f>
        <v>4633.362000000001</v>
      </c>
      <c r="CA23" s="32">
        <v>99.9</v>
      </c>
      <c r="CB23" s="32">
        <v>85.33</v>
      </c>
      <c r="CC23" s="32">
        <v>92.76</v>
      </c>
      <c r="CD23" s="28">
        <v>0</v>
      </c>
      <c r="CE23" s="46">
        <f>IF(OR(ISBLANK(BR23), ISBLANK(DH23)), "", 100*((BR23-DH23)/DH23))</f>
        <v>1.2318408798134017</v>
      </c>
      <c r="CF23" s="103">
        <v>16863269.62610776</v>
      </c>
      <c r="CG23" s="43">
        <v>16641960.233295109</v>
      </c>
      <c r="CH23" s="43">
        <v>17084579.018920399</v>
      </c>
      <c r="CI23" s="171">
        <f t="shared" ref="CI23:CI26" si="165">IF(ISBLANK(CL23), " ", $E23-CL23)</f>
        <v>3.5</v>
      </c>
      <c r="CJ23" s="171">
        <f t="shared" ref="CJ23:CJ26" si="166">IF(ISBLANK(CM23), " ", $E23-CM23)</f>
        <v>736.48655000000053</v>
      </c>
      <c r="CK23" s="171">
        <f t="shared" ref="CK23:CK26" si="167">IF(ISBLANK(CN23), " ", $E23-CN23)</f>
        <v>365.74625000000015</v>
      </c>
      <c r="CL23" s="171">
        <f t="shared" ref="CL23:CL26" si="168">IF(ISBLANK(CO23),"",(CO23/100)*$E23)</f>
        <v>4996.5</v>
      </c>
      <c r="CM23" s="172">
        <f t="shared" ref="CM23:CM26" si="169">IF(ISBLANK(CL23),"",(CP23/100)*CL23)</f>
        <v>4263.5134499999995</v>
      </c>
      <c r="CN23" s="172">
        <f t="shared" ref="CN23:CN26" si="170">IF(ISBLANK(CL23),"",(CQ23/100)*CL23)</f>
        <v>4634.2537499999999</v>
      </c>
      <c r="CO23" s="34">
        <v>99.93</v>
      </c>
      <c r="CP23" s="34">
        <v>85.33</v>
      </c>
      <c r="CQ23" s="34">
        <v>92.75</v>
      </c>
      <c r="CR23" s="29">
        <v>0</v>
      </c>
      <c r="CS23" s="46">
        <f>IF(OR(ISBLANK(CF23), ISBLANK(DH23)), "", 100*((CF23-DH23)/DH23))</f>
        <v>0.43635719579296456</v>
      </c>
      <c r="CT23" s="103">
        <v>186825799.54651359</v>
      </c>
      <c r="CU23" s="43">
        <v>184339395.1676442</v>
      </c>
      <c r="CV23" s="43">
        <v>189312203.92538291</v>
      </c>
      <c r="CW23" s="171">
        <f t="shared" ref="CW23:CW26" si="171">IF(ISNUMBER(CZ23), $E23-CZ23,"")</f>
        <v>1554.9999999999995</v>
      </c>
      <c r="CX23" s="171">
        <f t="shared" ref="CX23:CX26" si="172">IF(ISNUMBER(DA23), $E23-DA23,"")</f>
        <v>2198.8704999999995</v>
      </c>
      <c r="CY23" s="171">
        <f t="shared" ref="CY23:CY26" si="173">IF(ISNUMBER(DB23), $E23-DB23,"")</f>
        <v>1896.0549999999998</v>
      </c>
      <c r="CZ23" s="171">
        <f t="shared" ref="CZ23:CZ26" si="174">IF(ISBLANK(DC23),"",(DC23/100)*$E23)</f>
        <v>3445.0000000000005</v>
      </c>
      <c r="DA23" s="172">
        <f t="shared" ref="DA23:DA26" si="175">IF(ISNUMBER(CZ23), (DD23/100) * CZ23, "")</f>
        <v>2801.1295000000005</v>
      </c>
      <c r="DB23" s="172">
        <f t="shared" ref="DB23:DB26" si="176">IF(ISNUMBER(CZ23),(DE23/100)*CZ23,"")</f>
        <v>3103.9450000000002</v>
      </c>
      <c r="DC23" s="34">
        <v>68.900000000000006</v>
      </c>
      <c r="DD23" s="34">
        <v>81.31</v>
      </c>
      <c r="DE23" s="34">
        <v>90.1</v>
      </c>
      <c r="DF23" s="29">
        <v>0</v>
      </c>
      <c r="DG23" s="46">
        <f>IF(OR(ISBLANK(CT23), ISBLANK(DH23)), "", 100*((CT23-DH23)/DH23))</f>
        <v>1012.7203177486184</v>
      </c>
      <c r="DH23" s="24">
        <f>MIN(H23,T23,AB23,AP23,BD23,BR23,CF23,CT23)</f>
        <v>16790005.23011215</v>
      </c>
      <c r="DI23" s="85" t="str">
        <f>IF(DH23=H23, $H$2, IF(DH23=T23, $T$2, IF(DH23=AB23, $AB$2, IF(DH23=AP23, $AP$2, IF(DH23=BD23, $BD$2, IF(DH23=BR23, $BR$2, IF(DH23=CF23, $CF$2, $CT$2)))))))</f>
        <v>RKSDDP++ (AllEnhancements + RQMC + Kmeans++)</v>
      </c>
      <c r="DJ23" s="39">
        <f>IF(OR(ISBLANK(H23), ISBLANK(AP23)), "", IFERROR(((H23-AP23)/H23)*100, ""))</f>
        <v>63.733248672218913</v>
      </c>
      <c r="DK23" s="20">
        <f>IF(OR(ISBLANK(DH23), ISBLANK(T23)), "", IFERROR(((T23-DH23)/DH23)*100, ""))</f>
        <v>0.35112201014213418</v>
      </c>
      <c r="DL23" s="18">
        <f t="shared" si="50"/>
        <v>0</v>
      </c>
    </row>
    <row r="24" spans="1:116" hidden="1" x14ac:dyDescent="0.25">
      <c r="A24" s="276"/>
      <c r="B24" s="276"/>
      <c r="C24" s="276"/>
      <c r="D24" s="276"/>
      <c r="E24" s="167">
        <f>2 * ($C$22*'Data for KPI'!$B$1)</f>
        <v>5000</v>
      </c>
      <c r="F24" s="167">
        <v>3</v>
      </c>
      <c r="G24" s="167">
        <v>13</v>
      </c>
      <c r="H24" s="115">
        <v>47553712.945937753</v>
      </c>
      <c r="I24" s="64">
        <v>46106899.605530113</v>
      </c>
      <c r="J24" s="64">
        <v>49000526.286345392</v>
      </c>
      <c r="K24" s="171">
        <f t="shared" si="139"/>
        <v>317</v>
      </c>
      <c r="L24" s="171">
        <f t="shared" si="140"/>
        <v>1017.1085000000003</v>
      </c>
      <c r="M24" s="171">
        <f t="shared" si="141"/>
        <v>510.8761999999997</v>
      </c>
      <c r="N24" s="171">
        <f t="shared" si="142"/>
        <v>4683</v>
      </c>
      <c r="O24" s="172">
        <f t="shared" si="143"/>
        <v>3982.8914999999997</v>
      </c>
      <c r="P24" s="172">
        <f t="shared" si="144"/>
        <v>4489.1238000000003</v>
      </c>
      <c r="Q24" s="67">
        <v>93.66</v>
      </c>
      <c r="R24" s="67">
        <v>85.05</v>
      </c>
      <c r="S24" s="67">
        <v>95.86</v>
      </c>
      <c r="T24" s="116">
        <v>38468490.020060182</v>
      </c>
      <c r="U24" s="116">
        <v>37216706.957046933</v>
      </c>
      <c r="V24" s="116">
        <v>39720273.083073437</v>
      </c>
      <c r="W24" s="63">
        <v>95.55</v>
      </c>
      <c r="X24" s="63">
        <v>85.18</v>
      </c>
      <c r="Y24" s="63">
        <v>94.83</v>
      </c>
      <c r="Z24" s="66">
        <v>3.9597389270793442</v>
      </c>
      <c r="AA24" s="153">
        <f>IF(OR(ISBLANK(T24), ISBLANK(DH24)), "", 100*((T24-DH24)/DH24))</f>
        <v>0</v>
      </c>
      <c r="AB24" s="202">
        <v>38849971.084889829</v>
      </c>
      <c r="AC24" s="71">
        <v>37588926.12520685</v>
      </c>
      <c r="AD24" s="71">
        <v>40111016.044572808</v>
      </c>
      <c r="AE24" s="171">
        <f t="shared" si="145"/>
        <v>227.00000000000091</v>
      </c>
      <c r="AF24" s="171">
        <f t="shared" si="146"/>
        <v>932.92670000000089</v>
      </c>
      <c r="AG24" s="171">
        <f t="shared" si="147"/>
        <v>485.69660000000113</v>
      </c>
      <c r="AH24" s="171">
        <f t="shared" si="148"/>
        <v>4772.9999999999991</v>
      </c>
      <c r="AI24" s="172">
        <f t="shared" si="149"/>
        <v>4067.0732999999991</v>
      </c>
      <c r="AJ24" s="172">
        <f t="shared" si="150"/>
        <v>4514.3033999999989</v>
      </c>
      <c r="AK24" s="72">
        <v>95.46</v>
      </c>
      <c r="AL24" s="72">
        <v>85.21</v>
      </c>
      <c r="AM24" s="72">
        <v>94.58</v>
      </c>
      <c r="AN24" s="73">
        <v>6.1315458006372614</v>
      </c>
      <c r="AO24" s="153">
        <f>IF(OR(ISBLANK(AB24), ISBLANK(DH24)), "", 100*((AB24-DH24)/DH24))</f>
        <v>0.99167153332692914</v>
      </c>
      <c r="AP24" s="203">
        <v>38741583.067502938</v>
      </c>
      <c r="AQ24" s="68">
        <v>37483613.06464462</v>
      </c>
      <c r="AR24" s="68">
        <v>39999553.070361257</v>
      </c>
      <c r="AS24" s="171">
        <f t="shared" si="151"/>
        <v>225.99999999999909</v>
      </c>
      <c r="AT24" s="171">
        <f t="shared" si="152"/>
        <v>933.50679999999875</v>
      </c>
      <c r="AU24" s="171">
        <f t="shared" si="153"/>
        <v>482.36379999999917</v>
      </c>
      <c r="AV24" s="171">
        <f t="shared" si="154"/>
        <v>4774.0000000000009</v>
      </c>
      <c r="AW24" s="172">
        <f t="shared" si="155"/>
        <v>4066.4932000000013</v>
      </c>
      <c r="AX24" s="172">
        <f t="shared" si="156"/>
        <v>4517.6362000000008</v>
      </c>
      <c r="AY24" s="69">
        <v>95.48</v>
      </c>
      <c r="AZ24" s="69">
        <v>85.18</v>
      </c>
      <c r="BA24" s="69">
        <v>94.63</v>
      </c>
      <c r="BB24" s="70">
        <v>1.6230166372186301</v>
      </c>
      <c r="BC24" s="153">
        <f>IF(OR(ISBLANK(AP24), ISBLANK(DH24)), "", 100*((AP24-DH24)/DH24))</f>
        <v>0.70991361319445245</v>
      </c>
      <c r="BD24" s="116">
        <v>225851340.3805711</v>
      </c>
      <c r="BE24" s="61">
        <v>223094568.69190401</v>
      </c>
      <c r="BF24" s="196">
        <v>228608112.06923819</v>
      </c>
      <c r="BG24" s="171">
        <f t="shared" si="157"/>
        <v>1879</v>
      </c>
      <c r="BH24" s="171">
        <f t="shared" si="135"/>
        <v>2515.9960999999998</v>
      </c>
      <c r="BI24" s="171">
        <f t="shared" si="136"/>
        <v>2216.3800999999999</v>
      </c>
      <c r="BJ24" s="171">
        <f t="shared" si="158"/>
        <v>3121</v>
      </c>
      <c r="BK24" s="172">
        <f t="shared" si="159"/>
        <v>2484.0039000000002</v>
      </c>
      <c r="BL24" s="172">
        <f t="shared" si="160"/>
        <v>2783.6199000000001</v>
      </c>
      <c r="BM24" s="32">
        <v>62.42</v>
      </c>
      <c r="BN24" s="32">
        <v>79.59</v>
      </c>
      <c r="BO24" s="32">
        <v>89.19</v>
      </c>
      <c r="BP24" s="28">
        <v>0</v>
      </c>
      <c r="BQ24" s="46">
        <f>IF(OR(ISBLANK(BD24), ISBLANK(DH24)), "", 100*((BD24-DH24)/DH24))</f>
        <v>487.10737089705447</v>
      </c>
      <c r="BR24" s="103">
        <v>38782362.792901777</v>
      </c>
      <c r="BS24" s="43">
        <v>37523354.069011129</v>
      </c>
      <c r="BT24" s="43">
        <v>40041371.516792417</v>
      </c>
      <c r="BU24" s="171">
        <f t="shared" si="161"/>
        <v>226.5</v>
      </c>
      <c r="BV24" s="171">
        <f t="shared" si="137"/>
        <v>934.41004999999996</v>
      </c>
      <c r="BW24" s="171">
        <f t="shared" si="138"/>
        <v>476.63140000000021</v>
      </c>
      <c r="BX24" s="171">
        <f t="shared" si="162"/>
        <v>4773.5</v>
      </c>
      <c r="BY24" s="172">
        <f t="shared" si="163"/>
        <v>4065.58995</v>
      </c>
      <c r="BZ24" s="172">
        <f t="shared" si="164"/>
        <v>4523.3685999999998</v>
      </c>
      <c r="CA24" s="34">
        <v>95.47</v>
      </c>
      <c r="CB24" s="34">
        <v>85.17</v>
      </c>
      <c r="CC24" s="34">
        <v>94.76</v>
      </c>
      <c r="CD24" s="29">
        <v>4.6206547414156995</v>
      </c>
      <c r="CE24" s="46">
        <f>IF(OR(ISBLANK(BR24), ISBLANK(DH24)), "", 100*((BR24-DH24)/DH24))</f>
        <v>0.81592173926743616</v>
      </c>
      <c r="CF24" s="102">
        <v>38706802.185882181</v>
      </c>
      <c r="CG24" s="42">
        <v>37449620.954248577</v>
      </c>
      <c r="CH24" s="42">
        <v>39963983.417515777</v>
      </c>
      <c r="CI24" s="171">
        <f t="shared" si="165"/>
        <v>225.99999999999909</v>
      </c>
      <c r="CJ24" s="171">
        <f t="shared" si="166"/>
        <v>933.50679999999875</v>
      </c>
      <c r="CK24" s="171">
        <f t="shared" si="167"/>
        <v>471.38359999999921</v>
      </c>
      <c r="CL24" s="171">
        <f t="shared" si="168"/>
        <v>4774.0000000000009</v>
      </c>
      <c r="CM24" s="172">
        <f t="shared" si="169"/>
        <v>4066.4932000000013</v>
      </c>
      <c r="CN24" s="172">
        <f t="shared" si="170"/>
        <v>4528.6164000000008</v>
      </c>
      <c r="CO24" s="32">
        <v>95.48</v>
      </c>
      <c r="CP24" s="32">
        <v>85.18</v>
      </c>
      <c r="CQ24" s="32">
        <v>94.86</v>
      </c>
      <c r="CR24" s="28">
        <v>1.5120799031825725</v>
      </c>
      <c r="CS24" s="46">
        <f>IF(OR(ISBLANK(CF24), ISBLANK(DH24)), "", 100*((CF24-DH24)/DH24))</f>
        <v>0.61949966244509869</v>
      </c>
      <c r="CT24" s="102">
        <v>199096322.49830541</v>
      </c>
      <c r="CU24" s="42">
        <v>196464269.54576829</v>
      </c>
      <c r="CV24" s="42">
        <v>201728375.45084241</v>
      </c>
      <c r="CW24" s="171">
        <f t="shared" si="171"/>
        <v>1675.9999999999995</v>
      </c>
      <c r="CX24" s="171">
        <f t="shared" si="172"/>
        <v>2316.5347999999994</v>
      </c>
      <c r="CY24" s="171">
        <f t="shared" si="173"/>
        <v>2000.4223999999995</v>
      </c>
      <c r="CZ24" s="171">
        <f t="shared" si="174"/>
        <v>3324.0000000000005</v>
      </c>
      <c r="DA24" s="172">
        <f t="shared" si="175"/>
        <v>2683.4652000000006</v>
      </c>
      <c r="DB24" s="172">
        <f t="shared" si="176"/>
        <v>2999.5776000000005</v>
      </c>
      <c r="DC24" s="32">
        <v>66.48</v>
      </c>
      <c r="DD24" s="32">
        <v>80.73</v>
      </c>
      <c r="DE24" s="32">
        <v>90.24</v>
      </c>
      <c r="DF24" s="28">
        <v>0</v>
      </c>
      <c r="DG24" s="46">
        <f>IF(OR(ISBLANK(CT24), ISBLANK(DH24)), "", 100*((CT24-DH24)/DH24))</f>
        <v>417.55689499245375</v>
      </c>
      <c r="DH24" s="24">
        <f>MIN(H24,T24,AB24,AP24,BD24,BR24,CF24,CT24)</f>
        <v>38468490.020060182</v>
      </c>
      <c r="DI24" s="85" t="str">
        <f>IF(DH24=H24, $H$2, IF(DH24=T24, $T$2, IF(DH24=AB24, $AB$2, IF(DH24=AP24, $AP$2, IF(DH24=BD24, $BD$2, IF(DH24=BR24, $BR$2, IF(DH24=CF24, $CF$2, $CT$2)))))))</f>
        <v>2S-SDDP</v>
      </c>
      <c r="DJ24" s="39">
        <f>IF(OR(ISBLANK(H24), ISBLANK(AP24)), "", IFERROR(((H24-AP24)/H24)*100, ""))</f>
        <v>18.530897657671936</v>
      </c>
      <c r="DK24" s="20">
        <f>IF(OR(ISBLANK(DH24), ISBLANK(T24)), "", IFERROR(((T24-DH24)/DH24)*100, ""))</f>
        <v>0</v>
      </c>
      <c r="DL24" s="18">
        <f t="shared" si="50"/>
        <v>0.61949966244509869</v>
      </c>
    </row>
    <row r="25" spans="1:116" hidden="1" x14ac:dyDescent="0.25">
      <c r="A25" s="276"/>
      <c r="B25" s="276"/>
      <c r="C25" s="276"/>
      <c r="D25" s="276"/>
      <c r="E25" s="167">
        <f>2 * ($C$22*'Data for KPI'!$B$1)</f>
        <v>5000</v>
      </c>
      <c r="F25" s="167">
        <v>4</v>
      </c>
      <c r="G25" s="167"/>
      <c r="H25" s="111">
        <v>37087692.70838052</v>
      </c>
      <c r="I25" s="74">
        <v>35851660.268773347</v>
      </c>
      <c r="J25" s="74">
        <v>38323725.147987694</v>
      </c>
      <c r="K25" s="171">
        <f t="shared" si="139"/>
        <v>210</v>
      </c>
      <c r="L25" s="171">
        <f t="shared" si="140"/>
        <v>919.87799999999925</v>
      </c>
      <c r="M25" s="171">
        <f t="shared" si="141"/>
        <v>408.30599999999959</v>
      </c>
      <c r="N25" s="171">
        <f t="shared" si="142"/>
        <v>4790</v>
      </c>
      <c r="O25" s="172">
        <f t="shared" si="143"/>
        <v>4080.1220000000008</v>
      </c>
      <c r="P25" s="172">
        <f t="shared" si="144"/>
        <v>4591.6940000000004</v>
      </c>
      <c r="Q25" s="75">
        <v>95.8</v>
      </c>
      <c r="R25" s="75">
        <v>85.18</v>
      </c>
      <c r="S25" s="75">
        <v>95.86</v>
      </c>
      <c r="T25" s="115">
        <v>16678783.91551372</v>
      </c>
      <c r="U25" s="115">
        <v>16470166.57086869</v>
      </c>
      <c r="V25" s="115">
        <v>16887401.260158751</v>
      </c>
      <c r="W25" s="64">
        <v>99.94</v>
      </c>
      <c r="X25" s="64">
        <v>85.41</v>
      </c>
      <c r="Y25" s="64">
        <v>94.76</v>
      </c>
      <c r="Z25" s="67">
        <v>14.986864105840697</v>
      </c>
      <c r="AA25" s="153">
        <f>IF(OR(ISBLANK(T25), ISBLANK(DH25)), "", 100*((T25-DH25)/DH25))</f>
        <v>0.34783507909494188</v>
      </c>
      <c r="AB25" s="111">
        <v>16639236.32649426</v>
      </c>
      <c r="AC25" s="74">
        <v>16436079.9379142</v>
      </c>
      <c r="AD25" s="74">
        <v>16842392.715074308</v>
      </c>
      <c r="AE25" s="171">
        <f t="shared" si="145"/>
        <v>2.5</v>
      </c>
      <c r="AF25" s="171">
        <f t="shared" si="146"/>
        <v>730.63574999999946</v>
      </c>
      <c r="AG25" s="171">
        <f t="shared" si="147"/>
        <v>270.86575000000084</v>
      </c>
      <c r="AH25" s="171">
        <f t="shared" si="148"/>
        <v>4997.5</v>
      </c>
      <c r="AI25" s="172">
        <f t="shared" si="149"/>
        <v>4269.3642500000005</v>
      </c>
      <c r="AJ25" s="172">
        <f t="shared" si="150"/>
        <v>4729.1342499999992</v>
      </c>
      <c r="AK25" s="74">
        <v>99.95</v>
      </c>
      <c r="AL25" s="74">
        <v>85.43</v>
      </c>
      <c r="AM25" s="74">
        <v>94.63</v>
      </c>
      <c r="AN25" s="75">
        <v>6.8416900015559889</v>
      </c>
      <c r="AO25" s="153">
        <f>IF(OR(ISBLANK(AB25), ISBLANK(DH25)), "", 100*((AB25-DH25)/DH25))</f>
        <v>0.1098971718228561</v>
      </c>
      <c r="AP25" s="111">
        <v>16620970.35014993</v>
      </c>
      <c r="AQ25" s="74">
        <v>16420245.171103209</v>
      </c>
      <c r="AR25" s="74">
        <v>16821695.52919665</v>
      </c>
      <c r="AS25" s="171">
        <f t="shared" si="151"/>
        <v>2.5</v>
      </c>
      <c r="AT25" s="171">
        <f t="shared" si="152"/>
        <v>731.13549999999941</v>
      </c>
      <c r="AU25" s="171">
        <f t="shared" si="153"/>
        <v>268.36699999999928</v>
      </c>
      <c r="AV25" s="171">
        <f t="shared" si="154"/>
        <v>4997.5</v>
      </c>
      <c r="AW25" s="172">
        <f t="shared" si="155"/>
        <v>4268.8645000000006</v>
      </c>
      <c r="AX25" s="172">
        <f t="shared" si="156"/>
        <v>4731.6330000000007</v>
      </c>
      <c r="AY25" s="74">
        <v>99.95</v>
      </c>
      <c r="AZ25" s="74">
        <v>85.42</v>
      </c>
      <c r="BA25" s="74">
        <v>94.68</v>
      </c>
      <c r="BB25" s="75">
        <v>4.4192623016723491</v>
      </c>
      <c r="BC25" s="153">
        <f>IF(OR(ISBLANK(AP25), ISBLANK(DH25)), "", 100*((AP25-DH25)/DH25))</f>
        <v>0</v>
      </c>
      <c r="BD25" s="115">
        <v>227801833.85787031</v>
      </c>
      <c r="BE25" s="62">
        <v>224977863.34131381</v>
      </c>
      <c r="BF25" s="195">
        <v>230625804.37442681</v>
      </c>
      <c r="BG25" s="171">
        <f t="shared" si="157"/>
        <v>1896</v>
      </c>
      <c r="BH25" s="171">
        <f t="shared" si="135"/>
        <v>2532.3199999999997</v>
      </c>
      <c r="BI25" s="171">
        <f t="shared" si="136"/>
        <v>2240.8543999999997</v>
      </c>
      <c r="BJ25" s="171">
        <f t="shared" si="158"/>
        <v>3104</v>
      </c>
      <c r="BK25" s="172">
        <f t="shared" si="159"/>
        <v>2467.6800000000003</v>
      </c>
      <c r="BL25" s="172">
        <f t="shared" si="160"/>
        <v>2759.1456000000003</v>
      </c>
      <c r="BM25" s="34">
        <v>62.08</v>
      </c>
      <c r="BN25" s="34">
        <v>79.5</v>
      </c>
      <c r="BO25" s="34">
        <v>88.89</v>
      </c>
      <c r="BP25" s="29">
        <v>0</v>
      </c>
      <c r="BQ25" s="46">
        <f>IF(OR(ISBLANK(BD25), ISBLANK(DH25)), "", 100*((BD25-DH25)/DH25))</f>
        <v>1270.5687998884819</v>
      </c>
      <c r="BR25" s="104">
        <v>16667991.74346422</v>
      </c>
      <c r="BS25" s="41">
        <v>16460949.94382038</v>
      </c>
      <c r="BT25" s="41">
        <v>16875033.543108068</v>
      </c>
      <c r="BU25" s="171">
        <f t="shared" si="161"/>
        <v>3</v>
      </c>
      <c r="BV25" s="171">
        <f t="shared" si="137"/>
        <v>731.56259999999929</v>
      </c>
      <c r="BW25" s="171">
        <f t="shared" si="138"/>
        <v>262.34429999999975</v>
      </c>
      <c r="BX25" s="171">
        <f t="shared" si="162"/>
        <v>4997</v>
      </c>
      <c r="BY25" s="172">
        <f t="shared" si="163"/>
        <v>4268.4374000000007</v>
      </c>
      <c r="BZ25" s="172">
        <f t="shared" si="164"/>
        <v>4737.6557000000003</v>
      </c>
      <c r="CA25" s="41">
        <v>99.94</v>
      </c>
      <c r="CB25" s="41">
        <v>85.42</v>
      </c>
      <c r="CC25" s="41">
        <v>94.81</v>
      </c>
      <c r="CD25" s="31">
        <v>7.2477926487971756</v>
      </c>
      <c r="CE25" s="46">
        <f>IF(OR(ISBLANK(BR25), ISBLANK(DH25)), "", 100*((BR25-DH25)/DH25))</f>
        <v>0.28290402018475796</v>
      </c>
      <c r="CF25" s="103">
        <v>16659311.21856205</v>
      </c>
      <c r="CG25" s="43">
        <v>16452948.81243646</v>
      </c>
      <c r="CH25" s="43">
        <v>16865673.624687649</v>
      </c>
      <c r="CI25" s="171">
        <f t="shared" si="165"/>
        <v>3</v>
      </c>
      <c r="CJ25" s="171">
        <f t="shared" si="166"/>
        <v>731.0628999999999</v>
      </c>
      <c r="CK25" s="171">
        <f t="shared" si="167"/>
        <v>264.84280000000035</v>
      </c>
      <c r="CL25" s="171">
        <f t="shared" si="168"/>
        <v>4997</v>
      </c>
      <c r="CM25" s="172">
        <f t="shared" si="169"/>
        <v>4268.9371000000001</v>
      </c>
      <c r="CN25" s="172">
        <f t="shared" si="170"/>
        <v>4735.1571999999996</v>
      </c>
      <c r="CO25" s="34">
        <v>99.94</v>
      </c>
      <c r="CP25" s="34">
        <v>85.43</v>
      </c>
      <c r="CQ25" s="34">
        <v>94.76</v>
      </c>
      <c r="CR25" s="29">
        <v>8.2864490851067707</v>
      </c>
      <c r="CS25" s="46">
        <f>IF(OR(ISBLANK(CF25), ISBLANK(DH25)), "", 100*((CF25-DH25)/DH25))</f>
        <v>0.23067767768308675</v>
      </c>
      <c r="CT25" s="103">
        <v>61857778.510357022</v>
      </c>
      <c r="CU25" s="43">
        <v>60150971.482076302</v>
      </c>
      <c r="CV25" s="43">
        <v>63564585.538637742</v>
      </c>
      <c r="CW25" s="171">
        <f t="shared" si="171"/>
        <v>456</v>
      </c>
      <c r="CX25" s="171">
        <f t="shared" si="172"/>
        <v>1143.9616000000001</v>
      </c>
      <c r="CY25" s="171">
        <f t="shared" si="173"/>
        <v>827.2448000000004</v>
      </c>
      <c r="CZ25" s="171">
        <f t="shared" si="174"/>
        <v>4544</v>
      </c>
      <c r="DA25" s="172">
        <f t="shared" si="175"/>
        <v>3856.0383999999999</v>
      </c>
      <c r="DB25" s="172">
        <f t="shared" si="176"/>
        <v>4172.7551999999996</v>
      </c>
      <c r="DC25" s="34">
        <v>90.88</v>
      </c>
      <c r="DD25" s="34">
        <v>84.86</v>
      </c>
      <c r="DE25" s="34">
        <v>91.83</v>
      </c>
      <c r="DF25" s="29">
        <v>0</v>
      </c>
      <c r="DG25" s="46">
        <f>IF(OR(ISBLANK(CT25), ISBLANK(DH25)), "", 100*((CT25-DH25)/DH25))</f>
        <v>272.16707091832961</v>
      </c>
      <c r="DH25" s="24">
        <f>MIN(H25,T25,AB25,AP25,BD25,BR25,CF25,CT25)</f>
        <v>16620970.35014993</v>
      </c>
      <c r="DI25" s="85" t="str">
        <f>IF(DH25=H25, $H$2, IF(DH25=T25, $T$2, IF(DH25=AB25, $AB$2, IF(DH25=AP25, $AP$2, IF(DH25=BD25, $BD$2, IF(DH25=BR25, $BR$2, IF(DH25=CF25, $CF$2, $CT$2)))))))</f>
        <v>RKSDDP++ (AllEnhancements + RQMC + Kmeans++)</v>
      </c>
      <c r="DJ25" s="39">
        <f>IF(OR(ISBLANK(H25), ISBLANK(AP25)), "", IFERROR(((H25-AP25)/H25)*100, ""))</f>
        <v>55.184674115911847</v>
      </c>
      <c r="DK25" s="20">
        <f>IF(OR(ISBLANK(DH25), ISBLANK(T25)), "", IFERROR(((T25-DH25)/DH25)*100, ""))</f>
        <v>0.34783507909494188</v>
      </c>
      <c r="DL25" s="18">
        <f t="shared" si="50"/>
        <v>0</v>
      </c>
    </row>
    <row r="26" spans="1:116" hidden="1" x14ac:dyDescent="0.25">
      <c r="A26" s="276"/>
      <c r="B26" s="276"/>
      <c r="C26" s="276"/>
      <c r="D26" s="276"/>
      <c r="E26" s="167">
        <f>2 * ($C$22*'Data for KPI'!$B$1)</f>
        <v>5000</v>
      </c>
      <c r="F26" s="167">
        <v>5</v>
      </c>
      <c r="G26" s="167">
        <v>14</v>
      </c>
      <c r="H26" s="116">
        <v>35999984.643108264</v>
      </c>
      <c r="I26" s="63">
        <v>34832317.405256711</v>
      </c>
      <c r="J26" s="63">
        <v>37167651.880959816</v>
      </c>
      <c r="K26" s="171">
        <f t="shared" si="139"/>
        <v>196.50000000000091</v>
      </c>
      <c r="L26" s="171">
        <f t="shared" si="140"/>
        <v>905.49660000000131</v>
      </c>
      <c r="M26" s="171">
        <f t="shared" si="141"/>
        <v>444.8409500000007</v>
      </c>
      <c r="N26" s="171">
        <f t="shared" si="142"/>
        <v>4803.4999999999991</v>
      </c>
      <c r="O26" s="172">
        <f t="shared" si="143"/>
        <v>4094.5033999999987</v>
      </c>
      <c r="P26" s="172">
        <f t="shared" si="144"/>
        <v>4555.1590499999993</v>
      </c>
      <c r="Q26" s="66">
        <v>96.07</v>
      </c>
      <c r="R26" s="66">
        <v>85.24</v>
      </c>
      <c r="S26" s="66">
        <v>94.83</v>
      </c>
      <c r="T26" s="116">
        <v>16620656.205798591</v>
      </c>
      <c r="U26" s="116">
        <v>16434689.078625521</v>
      </c>
      <c r="V26" s="116">
        <v>16806623.332971659</v>
      </c>
      <c r="W26" s="63">
        <v>99.98</v>
      </c>
      <c r="X26" s="63">
        <v>85.35</v>
      </c>
      <c r="Y26" s="63">
        <v>93.64</v>
      </c>
      <c r="Z26" s="66">
        <v>0</v>
      </c>
      <c r="AA26" s="153">
        <f>IF(OR(ISBLANK(T26), ISBLANK(DH26)), "", 100*((T26-DH26)/DH26))</f>
        <v>0</v>
      </c>
      <c r="AB26" s="202">
        <v>16864743.93471206</v>
      </c>
      <c r="AC26" s="71">
        <v>16642205.76288417</v>
      </c>
      <c r="AD26" s="71">
        <v>17087282.106539939</v>
      </c>
      <c r="AE26" s="171">
        <f t="shared" si="145"/>
        <v>4</v>
      </c>
      <c r="AF26" s="171">
        <f t="shared" si="146"/>
        <v>735.91400000000067</v>
      </c>
      <c r="AG26" s="171">
        <f t="shared" si="147"/>
        <v>322.74479999999949</v>
      </c>
      <c r="AH26" s="171">
        <f t="shared" si="148"/>
        <v>4996</v>
      </c>
      <c r="AI26" s="172">
        <f t="shared" si="149"/>
        <v>4264.0859999999993</v>
      </c>
      <c r="AJ26" s="172">
        <f t="shared" si="150"/>
        <v>4677.2552000000005</v>
      </c>
      <c r="AK26" s="72">
        <v>99.92</v>
      </c>
      <c r="AL26" s="72">
        <v>85.35</v>
      </c>
      <c r="AM26" s="72">
        <v>93.62</v>
      </c>
      <c r="AN26" s="73">
        <v>6.2446323318985542</v>
      </c>
      <c r="AO26" s="153">
        <f>IF(OR(ISBLANK(AB26), ISBLANK(DH26)), "", 100*((AB26-DH26)/DH26))</f>
        <v>1.4685805776327427</v>
      </c>
      <c r="AP26" s="203">
        <v>16624634.01438286</v>
      </c>
      <c r="AQ26" s="68">
        <v>16437945.18241537</v>
      </c>
      <c r="AR26" s="68">
        <v>16811322.846350361</v>
      </c>
      <c r="AS26" s="171">
        <f t="shared" si="151"/>
        <v>1</v>
      </c>
      <c r="AT26" s="171">
        <f t="shared" si="152"/>
        <v>733.85339999999997</v>
      </c>
      <c r="AU26" s="171">
        <f t="shared" si="153"/>
        <v>320.9360000000006</v>
      </c>
      <c r="AV26" s="171">
        <f t="shared" si="154"/>
        <v>4999</v>
      </c>
      <c r="AW26" s="172">
        <f t="shared" si="155"/>
        <v>4266.1466</v>
      </c>
      <c r="AX26" s="172">
        <f t="shared" si="156"/>
        <v>4679.0639999999994</v>
      </c>
      <c r="AY26" s="69">
        <v>99.98</v>
      </c>
      <c r="AZ26" s="69">
        <v>85.34</v>
      </c>
      <c r="BA26" s="69">
        <v>93.6</v>
      </c>
      <c r="BB26" s="70">
        <v>2.111148620081329</v>
      </c>
      <c r="BC26" s="153">
        <f>IF(OR(ISBLANK(AP26), ISBLANK(DH26)), "", 100*((AP26-DH26)/DH26))</f>
        <v>2.3932921390199768E-2</v>
      </c>
      <c r="BD26" s="116">
        <v>223107074.21204871</v>
      </c>
      <c r="BE26" s="61">
        <v>220368583.09064141</v>
      </c>
      <c r="BF26" s="196">
        <v>225845565.33345601</v>
      </c>
      <c r="BG26" s="171">
        <f t="shared" si="157"/>
        <v>1853.5</v>
      </c>
      <c r="BH26" s="171">
        <f t="shared" si="135"/>
        <v>2490.9809</v>
      </c>
      <c r="BI26" s="171">
        <f t="shared" si="136"/>
        <v>2193.0073500000003</v>
      </c>
      <c r="BJ26" s="171">
        <f t="shared" si="158"/>
        <v>3146.5</v>
      </c>
      <c r="BK26" s="172">
        <f t="shared" si="159"/>
        <v>2509.0191</v>
      </c>
      <c r="BL26" s="172">
        <f t="shared" si="160"/>
        <v>2806.9926499999997</v>
      </c>
      <c r="BM26" s="32">
        <v>62.93</v>
      </c>
      <c r="BN26" s="32">
        <v>79.739999999999995</v>
      </c>
      <c r="BO26" s="32">
        <v>89.21</v>
      </c>
      <c r="BP26" s="28">
        <v>0</v>
      </c>
      <c r="BQ26" s="46">
        <f>IF(OR(ISBLANK(BD26), ISBLANK(DH26)), "", 100*((BD26-DH26)/DH26))</f>
        <v>1242.3481687456565</v>
      </c>
      <c r="BR26" s="101">
        <v>17541803.83526158</v>
      </c>
      <c r="BS26" s="44">
        <v>17233639.02760677</v>
      </c>
      <c r="BT26" s="44">
        <v>17849968.642916389</v>
      </c>
      <c r="BU26" s="171">
        <f t="shared" si="161"/>
        <v>11</v>
      </c>
      <c r="BV26" s="171">
        <f t="shared" si="137"/>
        <v>741.88850000000002</v>
      </c>
      <c r="BW26" s="171">
        <f t="shared" si="138"/>
        <v>329.79709999999977</v>
      </c>
      <c r="BX26" s="171">
        <f t="shared" si="162"/>
        <v>4989</v>
      </c>
      <c r="BY26" s="172">
        <f t="shared" si="163"/>
        <v>4258.1115</v>
      </c>
      <c r="BZ26" s="172">
        <f t="shared" si="164"/>
        <v>4670.2029000000002</v>
      </c>
      <c r="CA26" s="36">
        <v>99.78</v>
      </c>
      <c r="CB26" s="36">
        <v>85.35</v>
      </c>
      <c r="CC26" s="36">
        <v>93.61</v>
      </c>
      <c r="CD26" s="30">
        <v>0.31392595655075894</v>
      </c>
      <c r="CE26" s="46">
        <f>IF(OR(ISBLANK(BR26), ISBLANK(DH26)), "", 100*((BR26-DH26)/DH26))</f>
        <v>5.5421856878407745</v>
      </c>
      <c r="CF26" s="101">
        <v>16728577.900130199</v>
      </c>
      <c r="CG26" s="44">
        <v>16525593.8784054</v>
      </c>
      <c r="CH26" s="44">
        <v>16931561.921854999</v>
      </c>
      <c r="CI26" s="171">
        <f t="shared" si="165"/>
        <v>2.5</v>
      </c>
      <c r="CJ26" s="171">
        <f t="shared" si="166"/>
        <v>734.63374999999996</v>
      </c>
      <c r="CK26" s="171">
        <f t="shared" si="167"/>
        <v>322.34000000000015</v>
      </c>
      <c r="CL26" s="171">
        <f t="shared" si="168"/>
        <v>4997.5</v>
      </c>
      <c r="CM26" s="172">
        <f t="shared" si="169"/>
        <v>4265.36625</v>
      </c>
      <c r="CN26" s="172">
        <f t="shared" si="170"/>
        <v>4677.66</v>
      </c>
      <c r="CO26" s="36">
        <v>99.95</v>
      </c>
      <c r="CP26" s="36">
        <v>85.35</v>
      </c>
      <c r="CQ26" s="36">
        <v>93.6</v>
      </c>
      <c r="CR26" s="30">
        <v>8.0761731561437475</v>
      </c>
      <c r="CS26" s="46">
        <f>IF(OR(ISBLANK(CF26), ISBLANK(DH26)), "", 100*((CF26-DH26)/DH26))</f>
        <v>0.64932270420199867</v>
      </c>
      <c r="CT26" s="102">
        <v>185449277.8358548</v>
      </c>
      <c r="CU26" s="42">
        <v>182835657.01221159</v>
      </c>
      <c r="CV26" s="42">
        <v>188062898.65949801</v>
      </c>
      <c r="CW26" s="171">
        <f t="shared" si="171"/>
        <v>1541.5</v>
      </c>
      <c r="CX26" s="171">
        <f t="shared" si="172"/>
        <v>2186.8561</v>
      </c>
      <c r="CY26" s="171">
        <f t="shared" si="173"/>
        <v>1874.8994000000002</v>
      </c>
      <c r="CZ26" s="171">
        <f t="shared" si="174"/>
        <v>3458.5</v>
      </c>
      <c r="DA26" s="172">
        <f t="shared" si="175"/>
        <v>2813.1439</v>
      </c>
      <c r="DB26" s="172">
        <f t="shared" si="176"/>
        <v>3125.1005999999998</v>
      </c>
      <c r="DC26" s="32">
        <v>69.17</v>
      </c>
      <c r="DD26" s="32">
        <v>81.34</v>
      </c>
      <c r="DE26" s="32">
        <v>90.36</v>
      </c>
      <c r="DF26" s="28">
        <v>0</v>
      </c>
      <c r="DG26" s="46">
        <f>IF(OR(ISBLANK(CT26), ISBLANK(DH26)), "", 100*((CT26-DH26)/DH26))</f>
        <v>1015.7759088426095</v>
      </c>
      <c r="DH26" s="24">
        <f>MIN(H26,T26,AB26,AP26,BD26,BR26,CF26,CT26)</f>
        <v>16620656.205798591</v>
      </c>
      <c r="DI26" s="85" t="str">
        <f>IF(DH26=H26, $H$2, IF(DH26=T26, $T$2, IF(DH26=AB26, $AB$2, IF(DH26=AP26, $AP$2, IF(DH26=BD26, $BD$2, IF(DH26=BR26, $BR$2, IF(DH26=CF26, $CF$2, $CT$2)))))))</f>
        <v>2S-SDDP</v>
      </c>
      <c r="DJ26" s="39">
        <f>IF(OR(ISBLANK(H26), ISBLANK(AP26)), "", IFERROR(((H26-AP26)/H26)*100, ""))</f>
        <v>53.820441371867545</v>
      </c>
      <c r="DK26" s="20">
        <f>IF(OR(ISBLANK(DH26), ISBLANK(T26)), "", IFERROR(((T26-DH26)/DH26)*100, ""))</f>
        <v>0</v>
      </c>
      <c r="DL26" s="18">
        <f t="shared" si="50"/>
        <v>2.3932921390199768E-2</v>
      </c>
    </row>
    <row r="27" spans="1:116" x14ac:dyDescent="0.25">
      <c r="A27" s="276"/>
      <c r="B27" s="276"/>
      <c r="C27" s="276"/>
      <c r="D27" s="276"/>
      <c r="E27" s="167">
        <f>2 * ($C$22*'Data for KPI'!$B$1)</f>
        <v>5000</v>
      </c>
      <c r="F27" s="166" t="s">
        <v>23</v>
      </c>
      <c r="G27" s="166"/>
      <c r="H27" s="113">
        <f>AVERAGE(H22:H26)</f>
        <v>41982444.426321067</v>
      </c>
      <c r="I27" s="82">
        <f t="shared" ref="I27:DK27" si="177">AVERAGE(I22:I26)</f>
        <v>40667913.747679777</v>
      </c>
      <c r="J27" s="82">
        <f t="shared" si="177"/>
        <v>43296975.104962364</v>
      </c>
      <c r="K27" s="159">
        <f t="shared" si="177"/>
        <v>259.00000000000017</v>
      </c>
      <c r="L27" s="159">
        <f t="shared" si="177"/>
        <v>964.70877000000041</v>
      </c>
      <c r="M27" s="159">
        <f t="shared" si="177"/>
        <v>489.11340999999976</v>
      </c>
      <c r="N27" s="159">
        <f t="shared" si="177"/>
        <v>4741</v>
      </c>
      <c r="O27" s="159">
        <f t="shared" si="177"/>
        <v>4035.2912299999998</v>
      </c>
      <c r="P27" s="159">
        <f t="shared" si="177"/>
        <v>4510.8865900000001</v>
      </c>
      <c r="Q27" s="106">
        <f t="shared" si="177"/>
        <v>94.820000000000007</v>
      </c>
      <c r="R27" s="106">
        <f t="shared" si="177"/>
        <v>85.114000000000004</v>
      </c>
      <c r="S27" s="106">
        <f t="shared" si="177"/>
        <v>95.146000000000001</v>
      </c>
      <c r="T27" s="113">
        <f t="shared" si="177"/>
        <v>21038227.873790722</v>
      </c>
      <c r="U27" s="113">
        <f t="shared" si="177"/>
        <v>20627762.705208581</v>
      </c>
      <c r="V27" s="113">
        <f t="shared" si="177"/>
        <v>21448693.04237286</v>
      </c>
      <c r="W27" s="82">
        <f t="shared" si="177"/>
        <v>99.076000000000008</v>
      </c>
      <c r="X27" s="82">
        <f t="shared" si="177"/>
        <v>85.301999999999992</v>
      </c>
      <c r="Y27" s="82">
        <f t="shared" si="177"/>
        <v>93.957999999999998</v>
      </c>
      <c r="Z27" s="82">
        <f t="shared" si="177"/>
        <v>4.6955713849376011</v>
      </c>
      <c r="AA27" s="82">
        <f>IFERROR(AVERAGE(AA22:AA26), "")</f>
        <v>0.13979141784741519</v>
      </c>
      <c r="AB27" s="113">
        <f t="shared" si="177"/>
        <v>21176916.881548315</v>
      </c>
      <c r="AC27" s="82">
        <f t="shared" si="177"/>
        <v>20754957.546627253</v>
      </c>
      <c r="AD27" s="82">
        <f t="shared" si="177"/>
        <v>21598876.216469366</v>
      </c>
      <c r="AE27" s="159">
        <f t="shared" si="177"/>
        <v>47.800000000000182</v>
      </c>
      <c r="AF27" s="159">
        <f t="shared" si="177"/>
        <v>774.93357000000015</v>
      </c>
      <c r="AG27" s="159">
        <f t="shared" si="177"/>
        <v>351.58683000000036</v>
      </c>
      <c r="AH27" s="159">
        <f t="shared" si="177"/>
        <v>4952.2</v>
      </c>
      <c r="AI27" s="159">
        <f t="shared" si="177"/>
        <v>4225.0664299999999</v>
      </c>
      <c r="AJ27" s="159">
        <f t="shared" si="177"/>
        <v>4648.4131699999998</v>
      </c>
      <c r="AK27" s="82">
        <f t="shared" si="177"/>
        <v>99.043999999999997</v>
      </c>
      <c r="AL27" s="82">
        <f t="shared" si="177"/>
        <v>85.316000000000003</v>
      </c>
      <c r="AM27" s="82">
        <f t="shared" si="177"/>
        <v>93.872</v>
      </c>
      <c r="AN27" s="82">
        <f t="shared" si="177"/>
        <v>5.0044742556321804</v>
      </c>
      <c r="AO27" s="106">
        <f>IFERROR(AVERAGE(AO22:AO26), "")</f>
        <v>0.71426294247882338</v>
      </c>
      <c r="AP27" s="113">
        <f t="shared" si="177"/>
        <v>21081907.615328025</v>
      </c>
      <c r="AQ27" s="82">
        <f t="shared" si="177"/>
        <v>20671475.812348645</v>
      </c>
      <c r="AR27" s="82">
        <f t="shared" si="177"/>
        <v>21492339.418307412</v>
      </c>
      <c r="AS27" s="159">
        <f t="shared" si="177"/>
        <v>46.699999999999818</v>
      </c>
      <c r="AT27" s="159">
        <f t="shared" si="177"/>
        <v>774.18169999999964</v>
      </c>
      <c r="AU27" s="159">
        <f t="shared" si="177"/>
        <v>349.77846999999963</v>
      </c>
      <c r="AV27" s="159">
        <f t="shared" si="177"/>
        <v>4953.3</v>
      </c>
      <c r="AW27" s="159">
        <f t="shared" si="177"/>
        <v>4225.8183000000008</v>
      </c>
      <c r="AX27" s="159">
        <f t="shared" si="177"/>
        <v>4650.2215300000007</v>
      </c>
      <c r="AY27" s="82">
        <f t="shared" si="177"/>
        <v>99.066000000000003</v>
      </c>
      <c r="AZ27" s="82">
        <f t="shared" si="177"/>
        <v>85.312000000000012</v>
      </c>
      <c r="BA27" s="82">
        <f t="shared" si="177"/>
        <v>93.887999999999991</v>
      </c>
      <c r="BB27" s="82">
        <f t="shared" si="177"/>
        <v>2.4271707042943973</v>
      </c>
      <c r="BC27" s="106">
        <f>IFERROR(AVERAGE(BC22:BC26), "")</f>
        <v>0.21687180785614771</v>
      </c>
      <c r="BD27" s="113">
        <f t="shared" si="177"/>
        <v>237707551.65086523</v>
      </c>
      <c r="BE27" s="82">
        <f t="shared" si="177"/>
        <v>234926758.35506144</v>
      </c>
      <c r="BF27" s="198">
        <f t="shared" si="177"/>
        <v>240488344.94666895</v>
      </c>
      <c r="BG27" s="159">
        <f t="shared" si="177"/>
        <v>1965.5</v>
      </c>
      <c r="BH27" s="159">
        <f t="shared" si="177"/>
        <v>2601.1353799999997</v>
      </c>
      <c r="BI27" s="159">
        <f t="shared" si="177"/>
        <v>2303.5850500000001</v>
      </c>
      <c r="BJ27" s="159">
        <f t="shared" si="177"/>
        <v>3034.5</v>
      </c>
      <c r="BK27" s="159">
        <f t="shared" si="177"/>
        <v>2398.8646200000003</v>
      </c>
      <c r="BL27" s="159">
        <f t="shared" si="177"/>
        <v>2696.4149499999999</v>
      </c>
      <c r="BM27" s="82">
        <f t="shared" si="177"/>
        <v>60.69</v>
      </c>
      <c r="BN27" s="82">
        <f t="shared" si="177"/>
        <v>79.018000000000001</v>
      </c>
      <c r="BO27" s="82">
        <f t="shared" si="177"/>
        <v>88.845999999999989</v>
      </c>
      <c r="BP27" s="82">
        <f t="shared" si="177"/>
        <v>3.599082181919458E-14</v>
      </c>
      <c r="BQ27" s="226">
        <f t="shared" si="177"/>
        <v>1173.3844394723897</v>
      </c>
      <c r="BR27" s="118">
        <f t="shared" si="177"/>
        <v>21313682.592473969</v>
      </c>
      <c r="BS27" s="99">
        <f t="shared" si="177"/>
        <v>20874052.052825354</v>
      </c>
      <c r="BT27" s="99">
        <f t="shared" si="177"/>
        <v>21753313.132122584</v>
      </c>
      <c r="BU27" s="183">
        <f t="shared" si="177"/>
        <v>49.29999999999982</v>
      </c>
      <c r="BV27" s="183">
        <f t="shared" si="177"/>
        <v>776.59606999999983</v>
      </c>
      <c r="BW27" s="183">
        <f t="shared" si="177"/>
        <v>349.46971999999988</v>
      </c>
      <c r="BX27" s="183">
        <f t="shared" si="177"/>
        <v>4950.7</v>
      </c>
      <c r="BY27" s="183">
        <f t="shared" si="177"/>
        <v>4223.4039299999995</v>
      </c>
      <c r="BZ27" s="183">
        <f t="shared" si="177"/>
        <v>4650.5302800000009</v>
      </c>
      <c r="CA27" s="99">
        <f t="shared" si="177"/>
        <v>99.01400000000001</v>
      </c>
      <c r="CB27" s="99">
        <f t="shared" si="177"/>
        <v>85.307999999999993</v>
      </c>
      <c r="CC27" s="99">
        <f t="shared" si="177"/>
        <v>93.944000000000003</v>
      </c>
      <c r="CD27" s="99">
        <f t="shared" si="177"/>
        <v>2.4364746693527271</v>
      </c>
      <c r="CE27" s="100">
        <f t="shared" si="177"/>
        <v>1.5808122183760129</v>
      </c>
      <c r="CF27" s="118">
        <f t="shared" si="177"/>
        <v>21126287.124208998</v>
      </c>
      <c r="CG27" s="99">
        <f t="shared" si="177"/>
        <v>20708457.324968476</v>
      </c>
      <c r="CH27" s="99">
        <f t="shared" si="177"/>
        <v>21544116.923449524</v>
      </c>
      <c r="CI27" s="159">
        <f t="shared" si="177"/>
        <v>47.399999999999821</v>
      </c>
      <c r="CJ27" s="159">
        <f t="shared" si="177"/>
        <v>774.77907999999979</v>
      </c>
      <c r="CK27" s="159">
        <f t="shared" si="177"/>
        <v>347.43765000000002</v>
      </c>
      <c r="CL27" s="159">
        <f t="shared" si="177"/>
        <v>4952.6000000000004</v>
      </c>
      <c r="CM27" s="159">
        <f t="shared" si="177"/>
        <v>4225.2209199999998</v>
      </c>
      <c r="CN27" s="159">
        <f t="shared" si="177"/>
        <v>4652.5623500000002</v>
      </c>
      <c r="CO27" s="99">
        <f t="shared" si="177"/>
        <v>99.051999999999992</v>
      </c>
      <c r="CP27" s="99">
        <f t="shared" si="177"/>
        <v>85.312000000000012</v>
      </c>
      <c r="CQ27" s="99">
        <f t="shared" si="177"/>
        <v>93.95</v>
      </c>
      <c r="CR27" s="99">
        <f t="shared" si="177"/>
        <v>4.9460622068043749</v>
      </c>
      <c r="CS27" s="100">
        <f t="shared" si="177"/>
        <v>0.50690427841768693</v>
      </c>
      <c r="CT27" s="118">
        <f t="shared" si="177"/>
        <v>164100473.31671873</v>
      </c>
      <c r="CU27" s="99">
        <f t="shared" si="177"/>
        <v>161688678.08663538</v>
      </c>
      <c r="CV27" s="99">
        <f t="shared" si="177"/>
        <v>166512268.54680201</v>
      </c>
      <c r="CW27" s="159">
        <f t="shared" si="177"/>
        <v>1360.3999999999999</v>
      </c>
      <c r="CX27" s="159">
        <f t="shared" si="177"/>
        <v>2012.3698199999999</v>
      </c>
      <c r="CY27" s="159">
        <f t="shared" si="177"/>
        <v>1683.5603299999998</v>
      </c>
      <c r="CZ27" s="159">
        <f t="shared" si="177"/>
        <v>3639.6</v>
      </c>
      <c r="DA27" s="159">
        <f t="shared" si="177"/>
        <v>2987.6301800000001</v>
      </c>
      <c r="DB27" s="159">
        <f t="shared" si="177"/>
        <v>3316.4396699999998</v>
      </c>
      <c r="DC27" s="99">
        <f t="shared" si="177"/>
        <v>72.792000000000002</v>
      </c>
      <c r="DD27" s="99">
        <f t="shared" si="177"/>
        <v>81.900000000000006</v>
      </c>
      <c r="DE27" s="99">
        <f t="shared" si="177"/>
        <v>91.072000000000003</v>
      </c>
      <c r="DF27" s="99">
        <f t="shared" si="177"/>
        <v>0</v>
      </c>
      <c r="DG27" s="100">
        <f t="shared" si="177"/>
        <v>749.62492027234043</v>
      </c>
      <c r="DH27" s="118">
        <f t="shared" si="177"/>
        <v>21014874.479944576</v>
      </c>
      <c r="DI27" s="99"/>
      <c r="DJ27" s="100">
        <f t="shared" si="177"/>
        <v>50.513372001221946</v>
      </c>
      <c r="DK27" s="99">
        <f t="shared" si="177"/>
        <v>0.13979141784741519</v>
      </c>
      <c r="DL27" s="18">
        <f t="shared" si="50"/>
        <v>0.21687180785614771</v>
      </c>
    </row>
    <row r="28" spans="1:116" hidden="1" x14ac:dyDescent="0.25">
      <c r="A28" s="276"/>
      <c r="B28" s="276">
        <v>10</v>
      </c>
      <c r="C28" s="276">
        <v>5</v>
      </c>
      <c r="D28" s="276">
        <v>50</v>
      </c>
      <c r="E28" s="167">
        <f>2 * ($C$4*'Data for KPI'!$B$1)</f>
        <v>1250</v>
      </c>
      <c r="F28" s="167">
        <v>1</v>
      </c>
      <c r="G28" s="167"/>
      <c r="H28" s="111">
        <v>5327959.0388305988</v>
      </c>
      <c r="I28" s="74">
        <v>4998304.9718772275</v>
      </c>
      <c r="J28" s="74">
        <v>5657613.1057839701</v>
      </c>
      <c r="K28" s="171">
        <f>E28-N28</f>
        <v>58.625</v>
      </c>
      <c r="L28" s="171">
        <f>E28-O28</f>
        <v>59.81637499999988</v>
      </c>
      <c r="M28" s="171">
        <f>E28-P28</f>
        <v>61.126887500000066</v>
      </c>
      <c r="N28" s="171">
        <f>(Q28/100)*E28</f>
        <v>1191.375</v>
      </c>
      <c r="O28" s="172">
        <f>(R28/100)*N28</f>
        <v>1190.1836250000001</v>
      </c>
      <c r="P28" s="172">
        <f>(S28/100)*N28</f>
        <v>1188.8731124999999</v>
      </c>
      <c r="Q28" s="75">
        <v>95.31</v>
      </c>
      <c r="R28" s="75">
        <v>99.9</v>
      </c>
      <c r="S28" s="75">
        <v>99.79</v>
      </c>
      <c r="T28" s="115">
        <v>277932.81167751952</v>
      </c>
      <c r="U28" s="115">
        <v>232333.8740800427</v>
      </c>
      <c r="V28" s="115">
        <v>323531.74927499623</v>
      </c>
      <c r="W28" s="64">
        <v>99.93</v>
      </c>
      <c r="X28" s="64">
        <v>99.91</v>
      </c>
      <c r="Y28" s="64">
        <v>99.77</v>
      </c>
      <c r="Z28" s="67">
        <v>0</v>
      </c>
      <c r="AA28" s="153">
        <f>IF(OR(ISBLANK(T28), ISBLANK(DH28)), "", 100*((T28-DH28)/DH28))</f>
        <v>6.4989709670091989E-2</v>
      </c>
      <c r="AB28" s="111">
        <v>279363.73643028247</v>
      </c>
      <c r="AC28" s="74">
        <v>233669.41330407499</v>
      </c>
      <c r="AD28" s="74">
        <v>325058.05955648998</v>
      </c>
      <c r="AE28" s="171">
        <f>$E28-AH28</f>
        <v>0.875</v>
      </c>
      <c r="AF28" s="171">
        <f>$E28-AI28</f>
        <v>1.9992125000001124</v>
      </c>
      <c r="AG28" s="171">
        <f>$E28-AJ28</f>
        <v>3.6230749999999716</v>
      </c>
      <c r="AH28" s="171">
        <f>(AK28/100)*E28</f>
        <v>1249.125</v>
      </c>
      <c r="AI28" s="172">
        <f>(AL28/100)*AH28</f>
        <v>1248.0007874999999</v>
      </c>
      <c r="AJ28" s="172">
        <f>(AM28/100)*AH28</f>
        <v>1246.376925</v>
      </c>
      <c r="AK28" s="74">
        <v>99.93</v>
      </c>
      <c r="AL28" s="74">
        <v>99.91</v>
      </c>
      <c r="AM28" s="74">
        <v>99.78</v>
      </c>
      <c r="AN28" s="75">
        <v>0</v>
      </c>
      <c r="AO28" s="153">
        <f>IF(OR(ISBLANK(AB28), ISBLANK(DH28)), "", 100*((AB28-DH28)/DH28))</f>
        <v>0.58016987064609149</v>
      </c>
      <c r="AP28" s="111">
        <v>277752.30126332649</v>
      </c>
      <c r="AQ28" s="74">
        <v>232152.176626845</v>
      </c>
      <c r="AR28" s="74">
        <v>323352.42589980789</v>
      </c>
      <c r="AS28" s="171">
        <f>$E28-AV28</f>
        <v>0.875</v>
      </c>
      <c r="AT28" s="171">
        <f>$E28-AW28</f>
        <v>1.9992125000001124</v>
      </c>
      <c r="AU28" s="171">
        <f>$E28-AX28</f>
        <v>3.6230749999999716</v>
      </c>
      <c r="AV28" s="171">
        <f>(AY28/100)*E28</f>
        <v>1249.125</v>
      </c>
      <c r="AW28" s="172">
        <f>(AZ28/100)*AV28</f>
        <v>1248.0007874999999</v>
      </c>
      <c r="AX28" s="172">
        <f>(BA28/100)*AV28</f>
        <v>1246.376925</v>
      </c>
      <c r="AY28" s="74">
        <v>99.93</v>
      </c>
      <c r="AZ28" s="74">
        <v>99.91</v>
      </c>
      <c r="BA28" s="74">
        <v>99.78</v>
      </c>
      <c r="BB28" s="75">
        <v>0</v>
      </c>
      <c r="BC28" s="153">
        <f>IF(OR(ISBLANK(AP28), ISBLANK(DH28)), "", 100*((AP28-DH28)/DH28))</f>
        <v>0</v>
      </c>
      <c r="BD28" s="115">
        <v>61105861.595981777</v>
      </c>
      <c r="BE28" s="62">
        <v>60214664.575620323</v>
      </c>
      <c r="BF28" s="195">
        <v>61997058.616343252</v>
      </c>
      <c r="BG28" s="171">
        <f>IF(BJ28=0, " ", $E28-BJ28)</f>
        <v>525.5</v>
      </c>
      <c r="BH28" s="171">
        <f t="shared" ref="BH28:BH32" si="178">IF(BK28=0, " ", $E28-BK28)</f>
        <v>526.58675000000005</v>
      </c>
      <c r="BI28" s="171">
        <f t="shared" ref="BI28:BI32" si="179">IF(BL28=0, " ", $E28-BL28)</f>
        <v>528.76025000000004</v>
      </c>
      <c r="BJ28" s="171">
        <f>(BM28/100)*$E28</f>
        <v>724.5</v>
      </c>
      <c r="BK28" s="172">
        <f>(BN28/100)*BJ28</f>
        <v>723.41324999999995</v>
      </c>
      <c r="BL28" s="172">
        <f>(BO28/100)*BJ28</f>
        <v>721.23974999999996</v>
      </c>
      <c r="BM28" s="34">
        <v>57.96</v>
      </c>
      <c r="BN28" s="34">
        <v>99.85</v>
      </c>
      <c r="BO28" s="34">
        <v>99.55</v>
      </c>
      <c r="BP28" s="29">
        <v>0</v>
      </c>
      <c r="BQ28" s="46">
        <f>IF(OR(ISBLANK(BD28), ISBLANK(DH28)), "", 100*((BD28-DH28)/DH28))</f>
        <v>21900.127926230794</v>
      </c>
      <c r="BR28" s="102">
        <v>278117.71890234039</v>
      </c>
      <c r="BS28" s="32">
        <v>232516.48964995411</v>
      </c>
      <c r="BT28" s="32">
        <v>323718.94815472682</v>
      </c>
      <c r="BU28" s="171">
        <f>IF(BX28 = 0, " ", $E28-BX28)</f>
        <v>0.875</v>
      </c>
      <c r="BV28" s="171">
        <f t="shared" ref="BV28:BV32" si="180">IF(BY28=0, " ", $E28-BY28)</f>
        <v>1.9992125000001124</v>
      </c>
      <c r="BW28" s="171">
        <f t="shared" ref="BW28:BW32" si="181">IF(BZ28=0, " ", $E28-BZ28)</f>
        <v>3.872899999999845</v>
      </c>
      <c r="BX28" s="171">
        <f>IF(ISBLANK(CA28),"",(CA28/100)*$E28)</f>
        <v>1249.125</v>
      </c>
      <c r="BY28" s="172">
        <f>(CB28/100)*BX28</f>
        <v>1248.0007874999999</v>
      </c>
      <c r="BZ28" s="172">
        <f>(CC28/100)*BX28</f>
        <v>1246.1271000000002</v>
      </c>
      <c r="CA28" s="32">
        <v>99.93</v>
      </c>
      <c r="CB28" s="32">
        <v>99.91</v>
      </c>
      <c r="CC28" s="32">
        <v>99.76</v>
      </c>
      <c r="CD28" s="28">
        <v>0</v>
      </c>
      <c r="CE28" s="46">
        <f>IF(OR(ISBLANK(BR28), ISBLANK(DH28)), "", 100*((BR28-DH28)/DH28))</f>
        <v>0.13156241635149046</v>
      </c>
      <c r="CF28" s="103">
        <v>278006.87760307628</v>
      </c>
      <c r="CG28" s="43">
        <v>232407.51622708139</v>
      </c>
      <c r="CH28" s="43">
        <v>323606.23897907132</v>
      </c>
      <c r="CI28" s="171">
        <f>IF(ISBLANK(CL28), " ", $E28-CL28)</f>
        <v>0.875</v>
      </c>
      <c r="CJ28" s="171">
        <f>IF(ISBLANK(CM28), " ", $E28-CM28)</f>
        <v>1.9992125000001124</v>
      </c>
      <c r="CK28" s="171">
        <f>IF(ISBLANK(CN28), " ", $E28-CN28)</f>
        <v>3.7479875000001357</v>
      </c>
      <c r="CL28" s="171">
        <f>IF(ISBLANK(CO28),"",(CO28/100)*$E28)</f>
        <v>1249.125</v>
      </c>
      <c r="CM28" s="172">
        <f>IF(ISBLANK(CL28),"",(CP28/100)*CL28)</f>
        <v>1248.0007874999999</v>
      </c>
      <c r="CN28" s="172">
        <f>IF(ISBLANK(CL28),"",(CQ28/100)*CL28)</f>
        <v>1246.2520124999999</v>
      </c>
      <c r="CO28" s="34">
        <v>99.93</v>
      </c>
      <c r="CP28" s="34">
        <v>99.91</v>
      </c>
      <c r="CQ28" s="34">
        <v>99.77</v>
      </c>
      <c r="CR28" s="29">
        <v>0</v>
      </c>
      <c r="CS28" s="46">
        <f>IF(OR(ISBLANK(CF28), ISBLANK(DH28)), "", 100*((CF28-DH28)/DH28))</f>
        <v>9.1655888571176861E-2</v>
      </c>
      <c r="CT28" s="103">
        <v>356398.60349182959</v>
      </c>
      <c r="CU28" s="43">
        <v>300798.09981190268</v>
      </c>
      <c r="CV28" s="43">
        <v>411999.10717175639</v>
      </c>
      <c r="CW28" s="171">
        <f>IF(ISNUMBER(CZ28), $E28-CZ28,"")</f>
        <v>1.875</v>
      </c>
      <c r="CX28" s="171">
        <f>IF(ISNUMBER(DA28), $E28-DA28,"")</f>
        <v>2.998312500000111</v>
      </c>
      <c r="CY28" s="171">
        <f>IF(ISNUMBER(DB28), $E28-DB28,"")</f>
        <v>4.4960624999998799</v>
      </c>
      <c r="CZ28" s="171">
        <f>IF(ISBLANK(DC28),"",(DC28/100)*$E28)</f>
        <v>1248.125</v>
      </c>
      <c r="DA28" s="172">
        <f>IF(ISNUMBER(CZ28), (DD28/100) * CZ28, "")</f>
        <v>1247.0016874999999</v>
      </c>
      <c r="DB28" s="172">
        <f>IF(ISNUMBER(CZ28),(DE28/100)*CZ28,"")</f>
        <v>1245.5039375000001</v>
      </c>
      <c r="DC28" s="34">
        <v>99.85</v>
      </c>
      <c r="DD28" s="34">
        <v>99.91</v>
      </c>
      <c r="DE28" s="34">
        <v>99.79</v>
      </c>
      <c r="DF28" s="29">
        <v>0.1172657277990542</v>
      </c>
      <c r="DG28" s="46">
        <f>IF(OR(ISBLANK(CT28), ISBLANK(DH28)), "", 100*((CT28-DH28)/DH28))</f>
        <v>28.315265749658547</v>
      </c>
      <c r="DH28" s="24">
        <f>MIN(H28,T28,AB28,AP28,BD28,BR28,CF28,CT28)</f>
        <v>277752.30126332649</v>
      </c>
      <c r="DI28" s="85" t="str">
        <f>IF(DH28=H28, $H$2, IF(DH28=T28, $T$2, IF(DH28=AB28, $AB$2, IF(DH28=AP28, $AP$2, IF(DH28=BD28, $BD$2, IF(DH28=BR28, $BR$2, IF(DH28=CF28, $CF$2, $CT$2)))))))</f>
        <v>RKSDDP++ (AllEnhancements + RQMC + Kmeans++)</v>
      </c>
      <c r="DJ28" s="39">
        <f>IF(OR(ISBLANK(H28), ISBLANK(AP28)), "", IFERROR(((H28-AP28)/H28)*100, ""))</f>
        <v>94.786891204698733</v>
      </c>
      <c r="DK28" s="20">
        <f>IF(OR(ISBLANK(DH28), ISBLANK(T28)), "", IFERROR(((T28-DH28)/DH28)*100, ""))</f>
        <v>6.4989709670091989E-2</v>
      </c>
      <c r="DL28" s="18">
        <f t="shared" si="50"/>
        <v>0</v>
      </c>
    </row>
    <row r="29" spans="1:116" hidden="1" x14ac:dyDescent="0.25">
      <c r="A29" s="276"/>
      <c r="B29" s="276"/>
      <c r="C29" s="276"/>
      <c r="D29" s="276"/>
      <c r="E29" s="167">
        <f>2 * ($C$4*'Data for KPI'!$B$1)</f>
        <v>1250</v>
      </c>
      <c r="F29" s="167">
        <v>2</v>
      </c>
      <c r="G29" s="167"/>
      <c r="H29" s="112">
        <v>3348446.1572345011</v>
      </c>
      <c r="I29" s="76">
        <v>3100154.6953097442</v>
      </c>
      <c r="J29" s="76">
        <v>3596737.619159258</v>
      </c>
      <c r="K29" s="171">
        <f t="shared" ref="K29:K32" si="182">E29-N29</f>
        <v>37.375</v>
      </c>
      <c r="L29" s="171">
        <f t="shared" ref="L29:L32" si="183">E29-O29</f>
        <v>38.587624999999889</v>
      </c>
      <c r="M29" s="171">
        <f t="shared" ref="M29:M32" si="184">E29-P29</f>
        <v>38.95141250000006</v>
      </c>
      <c r="N29" s="171">
        <f t="shared" ref="N29:N32" si="185">(Q29/100)*E29</f>
        <v>1212.625</v>
      </c>
      <c r="O29" s="172">
        <f t="shared" ref="O29:O32" si="186">(R29/100)*N29</f>
        <v>1211.4123750000001</v>
      </c>
      <c r="P29" s="172">
        <f t="shared" ref="P29:P32" si="187">(S29/100)*N29</f>
        <v>1211.0485874999999</v>
      </c>
      <c r="Q29" s="77">
        <v>97.01</v>
      </c>
      <c r="R29" s="77">
        <v>99.9</v>
      </c>
      <c r="S29" s="77">
        <v>99.87</v>
      </c>
      <c r="T29" s="116">
        <v>282083.20678184967</v>
      </c>
      <c r="U29" s="116">
        <v>236052.47930029471</v>
      </c>
      <c r="V29" s="116">
        <v>328113.93426340469</v>
      </c>
      <c r="W29" s="63">
        <v>99.93</v>
      </c>
      <c r="X29" s="63">
        <v>99.9</v>
      </c>
      <c r="Y29" s="63">
        <v>99.86</v>
      </c>
      <c r="Z29" s="66">
        <v>4.5906013583909409E-2</v>
      </c>
      <c r="AA29" s="153">
        <f>IF(OR(ISBLANK(T29), ISBLANK(DH29)), "", 100*((T29-DH29)/DH29))</f>
        <v>0.11089653015763475</v>
      </c>
      <c r="AB29" s="112">
        <v>281806.38997594581</v>
      </c>
      <c r="AC29" s="76">
        <v>235777.31882710219</v>
      </c>
      <c r="AD29" s="76">
        <v>327835.46112478932</v>
      </c>
      <c r="AE29" s="171">
        <f t="shared" ref="AE29:AE32" si="188">$E29-AH29</f>
        <v>0.875</v>
      </c>
      <c r="AF29" s="171">
        <f t="shared" ref="AF29:AF32" si="189">$E29-AI29</f>
        <v>2.1241249999998217</v>
      </c>
      <c r="AG29" s="171">
        <f t="shared" ref="AG29:AG32" si="190">$E29-AJ29</f>
        <v>2.6237750000000233</v>
      </c>
      <c r="AH29" s="171">
        <f t="shared" ref="AH29:AH32" si="191">(AK29/100)*E29</f>
        <v>1249.125</v>
      </c>
      <c r="AI29" s="172">
        <f t="shared" ref="AI29:AI32" si="192">(AL29/100)*AH29</f>
        <v>1247.8758750000002</v>
      </c>
      <c r="AJ29" s="172">
        <f t="shared" ref="AJ29:AJ32" si="193">(AM29/100)*AH29</f>
        <v>1247.376225</v>
      </c>
      <c r="AK29" s="76">
        <v>99.93</v>
      </c>
      <c r="AL29" s="76">
        <v>99.9</v>
      </c>
      <c r="AM29" s="76">
        <v>99.86</v>
      </c>
      <c r="AN29" s="77">
        <v>0.50595228045755758</v>
      </c>
      <c r="AO29" s="153">
        <f>IF(OR(ISBLANK(AB29), ISBLANK(DH29)), "", 100*((AB29-DH29)/DH29))</f>
        <v>1.265467120471467E-2</v>
      </c>
      <c r="AP29" s="112">
        <v>281770.73281615681</v>
      </c>
      <c r="AQ29" s="76">
        <v>235741.9874017087</v>
      </c>
      <c r="AR29" s="76">
        <v>327799.47823060479</v>
      </c>
      <c r="AS29" s="171">
        <f t="shared" ref="AS29:AS32" si="194">$E29-AV29</f>
        <v>0.875</v>
      </c>
      <c r="AT29" s="171">
        <f t="shared" ref="AT29:AT32" si="195">$E29-AW29</f>
        <v>2.1241249999998217</v>
      </c>
      <c r="AU29" s="171">
        <f t="shared" ref="AU29:AU32" si="196">$E29-AX29</f>
        <v>2.6237750000000233</v>
      </c>
      <c r="AV29" s="171">
        <f t="shared" ref="AV29:AV32" si="197">(AY29/100)*E29</f>
        <v>1249.125</v>
      </c>
      <c r="AW29" s="172">
        <f t="shared" ref="AW29:AW32" si="198">(AZ29/100)*AV29</f>
        <v>1247.8758750000002</v>
      </c>
      <c r="AX29" s="172">
        <f t="shared" ref="AX29:AX32" si="199">(BA29/100)*AV29</f>
        <v>1247.376225</v>
      </c>
      <c r="AY29" s="76">
        <v>99.93</v>
      </c>
      <c r="AZ29" s="76">
        <v>99.9</v>
      </c>
      <c r="BA29" s="76">
        <v>99.86</v>
      </c>
      <c r="BB29" s="77">
        <v>0.24</v>
      </c>
      <c r="BC29" s="153">
        <f>IF(OR(ISBLANK(AP29), ISBLANK(DH29)), "", 100*((AP29-DH29)/DH29))</f>
        <v>0</v>
      </c>
      <c r="BD29" s="116">
        <v>58736362.804632977</v>
      </c>
      <c r="BE29" s="61">
        <v>57861039.623981737</v>
      </c>
      <c r="BF29" s="196">
        <v>59611685.985284217</v>
      </c>
      <c r="BG29" s="171">
        <f t="shared" ref="BG29:BG32" si="200">IF(BJ29=0, " ", $E29-BJ29)</f>
        <v>511.5</v>
      </c>
      <c r="BH29" s="171">
        <f t="shared" si="178"/>
        <v>512.60775000000001</v>
      </c>
      <c r="BI29" s="171">
        <f t="shared" si="179"/>
        <v>514.30629999999996</v>
      </c>
      <c r="BJ29" s="171">
        <f t="shared" ref="BJ29:BJ32" si="201">(BM29/100)*$E29</f>
        <v>738.5</v>
      </c>
      <c r="BK29" s="172">
        <f t="shared" ref="BK29:BK32" si="202">(BN29/100)*BJ29</f>
        <v>737.39224999999999</v>
      </c>
      <c r="BL29" s="172">
        <f t="shared" ref="BL29:BL32" si="203">(BO29/100)*BJ29</f>
        <v>735.69370000000004</v>
      </c>
      <c r="BM29" s="32">
        <v>59.08</v>
      </c>
      <c r="BN29" s="32">
        <v>99.85</v>
      </c>
      <c r="BO29" s="32">
        <v>99.62</v>
      </c>
      <c r="BP29" s="28">
        <v>0</v>
      </c>
      <c r="BQ29" s="46">
        <f>IF(OR(ISBLANK(BD29), ISBLANK(DH29)), "", 100*((BD29-DH29)/DH29))</f>
        <v>20745.444882650714</v>
      </c>
      <c r="BR29" s="102">
        <v>282095.84939661977</v>
      </c>
      <c r="BS29" s="42">
        <v>236064.6050152996</v>
      </c>
      <c r="BT29" s="42">
        <v>328127.09377794003</v>
      </c>
      <c r="BU29" s="171">
        <f t="shared" ref="BU29:BU32" si="204">IF(BX29 = 0, " ", $E29-BX29)</f>
        <v>0.875</v>
      </c>
      <c r="BV29" s="171">
        <f t="shared" si="180"/>
        <v>2.1241249999998217</v>
      </c>
      <c r="BW29" s="171">
        <f t="shared" si="181"/>
        <v>2.6237750000000233</v>
      </c>
      <c r="BX29" s="171">
        <f t="shared" ref="BX29:BX32" si="205">IF(ISBLANK(CA29),"",(CA29/100)*$E29)</f>
        <v>1249.125</v>
      </c>
      <c r="BY29" s="172">
        <f t="shared" ref="BY29:BY32" si="206">(CB29/100)*BX29</f>
        <v>1247.8758750000002</v>
      </c>
      <c r="BZ29" s="172">
        <f t="shared" ref="BZ29:BZ32" si="207">(CC29/100)*BX29</f>
        <v>1247.376225</v>
      </c>
      <c r="CA29" s="32">
        <v>99.93</v>
      </c>
      <c r="CB29" s="32">
        <v>99.9</v>
      </c>
      <c r="CC29" s="32">
        <v>99.86</v>
      </c>
      <c r="CD29" s="28">
        <v>0</v>
      </c>
      <c r="CE29" s="46">
        <f>IF(OR(ISBLANK(BR29), ISBLANK(DH29)), "", 100*((BR29-DH29)/DH29))</f>
        <v>0.11538337470807544</v>
      </c>
      <c r="CF29" s="102">
        <v>282011.8281763774</v>
      </c>
      <c r="CG29" s="42">
        <v>235982.1756412675</v>
      </c>
      <c r="CH29" s="42">
        <v>328041.4807114873</v>
      </c>
      <c r="CI29" s="171">
        <f t="shared" ref="CI29:CI32" si="208">IF(ISBLANK(CL29), " ", $E29-CL29)</f>
        <v>0.875</v>
      </c>
      <c r="CJ29" s="171">
        <f t="shared" ref="CJ29:CJ32" si="209">IF(ISBLANK(CM29), " ", $E29-CM29)</f>
        <v>2.1241249999998217</v>
      </c>
      <c r="CK29" s="171">
        <f t="shared" ref="CK29:CK32" si="210">IF(ISBLANK(CN29), " ", $E29-CN29)</f>
        <v>2.4988624999998592</v>
      </c>
      <c r="CL29" s="171">
        <f t="shared" ref="CL29:CL32" si="211">IF(ISBLANK(CO29),"",(CO29/100)*$E29)</f>
        <v>1249.125</v>
      </c>
      <c r="CM29" s="172">
        <f t="shared" ref="CM29:CM32" si="212">IF(ISBLANK(CL29),"",(CP29/100)*CL29)</f>
        <v>1247.8758750000002</v>
      </c>
      <c r="CN29" s="172">
        <f t="shared" ref="CN29:CN32" si="213">IF(ISBLANK(CL29),"",(CQ29/100)*CL29)</f>
        <v>1247.5011375000001</v>
      </c>
      <c r="CO29" s="32">
        <v>99.93</v>
      </c>
      <c r="CP29" s="32">
        <v>99.9</v>
      </c>
      <c r="CQ29" s="32">
        <v>99.87</v>
      </c>
      <c r="CR29" s="28">
        <v>0.30704285313429736</v>
      </c>
      <c r="CS29" s="46">
        <f>IF(OR(ISBLANK(CF29), ISBLANK(DH29)), "", 100*((CF29-DH29)/DH29))</f>
        <v>8.5564372783133877E-2</v>
      </c>
      <c r="CT29" s="102">
        <v>284550.97988448292</v>
      </c>
      <c r="CU29" s="42">
        <v>238363.1346529953</v>
      </c>
      <c r="CV29" s="42">
        <v>330738.82511597039</v>
      </c>
      <c r="CW29" s="171">
        <f t="shared" ref="CW29:CW32" si="214">IF(ISNUMBER(CZ29), $E29-CZ29,"")</f>
        <v>1</v>
      </c>
      <c r="CX29" s="171">
        <f t="shared" ref="CX29:CX32" si="215">IF(ISNUMBER(DA29), $E29-DA29,"")</f>
        <v>2.2489999999997963</v>
      </c>
      <c r="CY29" s="171">
        <f t="shared" ref="CY29:CY32" si="216">IF(ISNUMBER(DB29), $E29-DB29,"")</f>
        <v>2.7485999999998967</v>
      </c>
      <c r="CZ29" s="171">
        <f t="shared" ref="CZ29:CZ32" si="217">IF(ISBLANK(DC29),"",(DC29/100)*$E29)</f>
        <v>1249</v>
      </c>
      <c r="DA29" s="172">
        <f t="shared" ref="DA29:DA32" si="218">IF(ISNUMBER(CZ29), (DD29/100) * CZ29, "")</f>
        <v>1247.7510000000002</v>
      </c>
      <c r="DB29" s="172">
        <f t="shared" ref="DB29:DB32" si="219">IF(ISNUMBER(CZ29),(DE29/100)*CZ29,"")</f>
        <v>1247.2514000000001</v>
      </c>
      <c r="DC29" s="32">
        <v>99.92</v>
      </c>
      <c r="DD29" s="32">
        <v>99.9</v>
      </c>
      <c r="DE29" s="32">
        <v>99.86</v>
      </c>
      <c r="DF29" s="28">
        <v>0.53272037368694691</v>
      </c>
      <c r="DG29" s="46">
        <f>IF(OR(ISBLANK(CT29), ISBLANK(DH29)), "", 100*((CT29-DH29)/DH29))</f>
        <v>0.98670541136012724</v>
      </c>
      <c r="DH29" s="24">
        <f>MIN(H29,T29,AB29,AP29,BD29,BR29,CF29,CT29)</f>
        <v>281770.73281615681</v>
      </c>
      <c r="DI29" s="85" t="str">
        <f>IF(DH29=H29, $H$2, IF(DH29=T29, $T$2, IF(DH29=AB29, $AB$2, IF(DH29=AP29, $AP$2, IF(DH29=BD29, $BD$2, IF(DH29=BR29, $BR$2, IF(DH29=CF29, $CF$2, $CT$2)))))))</f>
        <v>RKSDDP++ (AllEnhancements + RQMC + Kmeans++)</v>
      </c>
      <c r="DJ29" s="39">
        <f>IF(OR(ISBLANK(H29), ISBLANK(AP29)), "", IFERROR(((H29-AP29)/H29)*100, ""))</f>
        <v>91.585030202520173</v>
      </c>
      <c r="DK29" s="20">
        <f>IF(OR(ISBLANK(DH29), ISBLANK(T29)), "", IFERROR(((T29-DH29)/DH29)*100, ""))</f>
        <v>0.11089653015763475</v>
      </c>
      <c r="DL29" s="18">
        <f t="shared" si="50"/>
        <v>0</v>
      </c>
    </row>
    <row r="30" spans="1:116" hidden="1" x14ac:dyDescent="0.25">
      <c r="A30" s="276"/>
      <c r="B30" s="276"/>
      <c r="C30" s="276"/>
      <c r="D30" s="276"/>
      <c r="E30" s="167">
        <f>2 * ($C$4*'Data for KPI'!$B$1)</f>
        <v>1250</v>
      </c>
      <c r="F30" s="167">
        <v>3</v>
      </c>
      <c r="G30" s="167"/>
      <c r="H30" s="111">
        <v>4747209.3796704421</v>
      </c>
      <c r="I30" s="74">
        <v>4435385.957947284</v>
      </c>
      <c r="J30" s="74">
        <v>5059032.8013936002</v>
      </c>
      <c r="K30" s="171">
        <f t="shared" si="182"/>
        <v>52.375</v>
      </c>
      <c r="L30" s="171">
        <f t="shared" si="183"/>
        <v>53.452862500000037</v>
      </c>
      <c r="M30" s="171">
        <f t="shared" si="184"/>
        <v>55.009774999999991</v>
      </c>
      <c r="N30" s="171">
        <f t="shared" si="185"/>
        <v>1197.625</v>
      </c>
      <c r="O30" s="172">
        <f t="shared" si="186"/>
        <v>1196.5471375</v>
      </c>
      <c r="P30" s="172">
        <f t="shared" si="187"/>
        <v>1194.990225</v>
      </c>
      <c r="Q30" s="75">
        <v>95.81</v>
      </c>
      <c r="R30" s="75">
        <v>99.91</v>
      </c>
      <c r="S30" s="75">
        <v>99.78</v>
      </c>
      <c r="T30" s="115">
        <v>248159.50030759021</v>
      </c>
      <c r="U30" s="115">
        <v>208247.33783200939</v>
      </c>
      <c r="V30" s="115">
        <v>288071.66278317088</v>
      </c>
      <c r="W30" s="64">
        <v>99.92</v>
      </c>
      <c r="X30" s="64">
        <v>99.91</v>
      </c>
      <c r="Y30" s="64">
        <v>99.79</v>
      </c>
      <c r="Z30" s="67">
        <v>0</v>
      </c>
      <c r="AA30" s="153">
        <f>IF(OR(ISBLANK(T30), ISBLANK(DH30)), "", 100*((T30-DH30)/DH30))</f>
        <v>21.930819389536975</v>
      </c>
      <c r="AB30" s="111">
        <v>203574.0350502342</v>
      </c>
      <c r="AC30" s="74">
        <v>171665.4854171008</v>
      </c>
      <c r="AD30" s="74">
        <v>235482.5846833676</v>
      </c>
      <c r="AE30" s="171">
        <f t="shared" si="188"/>
        <v>0.5</v>
      </c>
      <c r="AF30" s="171">
        <f t="shared" si="189"/>
        <v>1.6245499999999993</v>
      </c>
      <c r="AG30" s="171">
        <f t="shared" si="190"/>
        <v>3.1239499999999225</v>
      </c>
      <c r="AH30" s="171">
        <f t="shared" si="191"/>
        <v>1249.5</v>
      </c>
      <c r="AI30" s="172">
        <f t="shared" si="192"/>
        <v>1248.37545</v>
      </c>
      <c r="AJ30" s="172">
        <f t="shared" si="193"/>
        <v>1246.8760500000001</v>
      </c>
      <c r="AK30" s="74">
        <v>99.96</v>
      </c>
      <c r="AL30" s="74">
        <v>99.91</v>
      </c>
      <c r="AM30" s="74">
        <v>99.79</v>
      </c>
      <c r="AN30" s="75">
        <v>0</v>
      </c>
      <c r="AO30" s="153">
        <f>IF(OR(ISBLANK(AB30), ISBLANK(DH30)), "", 100*((AB30-DH30)/DH30))</f>
        <v>2.4173442253549924E-2</v>
      </c>
      <c r="AP30" s="111">
        <v>204335.24459801189</v>
      </c>
      <c r="AQ30" s="74">
        <v>172393.2584462059</v>
      </c>
      <c r="AR30" s="74">
        <v>236277.230749818</v>
      </c>
      <c r="AS30" s="171">
        <f t="shared" si="194"/>
        <v>0.5</v>
      </c>
      <c r="AT30" s="171">
        <f t="shared" si="195"/>
        <v>1.6245499999999993</v>
      </c>
      <c r="AU30" s="171">
        <f t="shared" si="196"/>
        <v>3.1239499999999225</v>
      </c>
      <c r="AV30" s="171">
        <f t="shared" si="197"/>
        <v>1249.5</v>
      </c>
      <c r="AW30" s="172">
        <f t="shared" si="198"/>
        <v>1248.37545</v>
      </c>
      <c r="AX30" s="172">
        <f t="shared" si="199"/>
        <v>1246.8760500000001</v>
      </c>
      <c r="AY30" s="74">
        <v>99.96</v>
      </c>
      <c r="AZ30" s="74">
        <v>99.91</v>
      </c>
      <c r="BA30" s="74">
        <v>99.79</v>
      </c>
      <c r="BB30" s="75">
        <v>0</v>
      </c>
      <c r="BC30" s="153">
        <f>IF(OR(ISBLANK(AP30), ISBLANK(DH30)), "", 100*((AP30-DH30)/DH30))</f>
        <v>0.39818654178280344</v>
      </c>
      <c r="BD30" s="115">
        <v>49280599.24139607</v>
      </c>
      <c r="BE30" s="62">
        <v>48424830.887438811</v>
      </c>
      <c r="BF30" s="195">
        <v>50136367.595353328</v>
      </c>
      <c r="BG30" s="171">
        <f t="shared" si="200"/>
        <v>446.375</v>
      </c>
      <c r="BH30" s="171">
        <f t="shared" si="178"/>
        <v>447.41971249999995</v>
      </c>
      <c r="BI30" s="171">
        <f t="shared" si="179"/>
        <v>449.34841249999999</v>
      </c>
      <c r="BJ30" s="171">
        <f t="shared" si="201"/>
        <v>803.625</v>
      </c>
      <c r="BK30" s="172">
        <f t="shared" si="202"/>
        <v>802.58028750000005</v>
      </c>
      <c r="BL30" s="172">
        <f t="shared" si="203"/>
        <v>800.65158750000001</v>
      </c>
      <c r="BM30" s="34">
        <v>64.290000000000006</v>
      </c>
      <c r="BN30" s="34">
        <v>99.87</v>
      </c>
      <c r="BO30" s="34">
        <v>99.63</v>
      </c>
      <c r="BP30" s="29">
        <v>8.1868888810438593E-14</v>
      </c>
      <c r="BQ30" s="46">
        <f>IF(OR(ISBLANK(BD30), ISBLANK(DH30)), "", 100*((BD30-DH30)/DH30))</f>
        <v>24113.555548197688</v>
      </c>
      <c r="BR30" s="103">
        <v>210612.8910614716</v>
      </c>
      <c r="BS30" s="43">
        <v>177195.9997396133</v>
      </c>
      <c r="BT30" s="43">
        <v>244029.7823833299</v>
      </c>
      <c r="BU30" s="171">
        <f t="shared" si="204"/>
        <v>0.5</v>
      </c>
      <c r="BV30" s="171">
        <f t="shared" si="180"/>
        <v>1.6245499999999993</v>
      </c>
      <c r="BW30" s="171">
        <f t="shared" si="181"/>
        <v>3.1239499999999225</v>
      </c>
      <c r="BX30" s="171">
        <f t="shared" si="205"/>
        <v>1249.5</v>
      </c>
      <c r="BY30" s="172">
        <f t="shared" si="206"/>
        <v>1248.37545</v>
      </c>
      <c r="BZ30" s="172">
        <f t="shared" si="207"/>
        <v>1246.8760500000001</v>
      </c>
      <c r="CA30" s="34">
        <v>99.96</v>
      </c>
      <c r="CB30" s="34">
        <v>99.91</v>
      </c>
      <c r="CC30" s="34">
        <v>99.79</v>
      </c>
      <c r="CD30" s="29">
        <v>0</v>
      </c>
      <c r="CE30" s="46">
        <f>IF(OR(ISBLANK(BR30), ISBLANK(DH30)), "", 100*((BR30-DH30)/DH30))</f>
        <v>3.4826486565868739</v>
      </c>
      <c r="CF30" s="103">
        <v>203524.83609150999</v>
      </c>
      <c r="CG30" s="43">
        <v>171616.580280052</v>
      </c>
      <c r="CH30" s="43">
        <v>235433.0919029681</v>
      </c>
      <c r="CI30" s="171">
        <f t="shared" si="208"/>
        <v>0.5</v>
      </c>
      <c r="CJ30" s="171">
        <f t="shared" si="209"/>
        <v>1.6245499999999993</v>
      </c>
      <c r="CK30" s="171">
        <f t="shared" si="210"/>
        <v>3.1239499999999225</v>
      </c>
      <c r="CL30" s="171">
        <f t="shared" si="211"/>
        <v>1249.5</v>
      </c>
      <c r="CM30" s="172">
        <f t="shared" si="212"/>
        <v>1248.37545</v>
      </c>
      <c r="CN30" s="172">
        <f t="shared" si="213"/>
        <v>1246.8760500000001</v>
      </c>
      <c r="CO30" s="34">
        <v>99.96</v>
      </c>
      <c r="CP30" s="34">
        <v>99.91</v>
      </c>
      <c r="CQ30" s="34">
        <v>99.79</v>
      </c>
      <c r="CR30" s="29">
        <v>0</v>
      </c>
      <c r="CS30" s="46">
        <f>IF(OR(ISBLANK(CF30), ISBLANK(DH30)), "", 100*((CF30-DH30)/DH30))</f>
        <v>0</v>
      </c>
      <c r="CT30" s="103">
        <v>1391665.700152518</v>
      </c>
      <c r="CU30" s="43">
        <v>1242697.2347471779</v>
      </c>
      <c r="CV30" s="43">
        <v>1540634.1655578569</v>
      </c>
      <c r="CW30" s="171">
        <f t="shared" si="214"/>
        <v>14.75</v>
      </c>
      <c r="CX30" s="171">
        <f t="shared" si="215"/>
        <v>15.861724999999979</v>
      </c>
      <c r="CY30" s="171">
        <f t="shared" si="216"/>
        <v>17.344025000000101</v>
      </c>
      <c r="CZ30" s="171">
        <f t="shared" si="217"/>
        <v>1235.25</v>
      </c>
      <c r="DA30" s="172">
        <f t="shared" si="218"/>
        <v>1234.138275</v>
      </c>
      <c r="DB30" s="172">
        <f t="shared" si="219"/>
        <v>1232.6559749999999</v>
      </c>
      <c r="DC30" s="34">
        <v>98.82</v>
      </c>
      <c r="DD30" s="34">
        <v>99.91</v>
      </c>
      <c r="DE30" s="34">
        <v>99.79</v>
      </c>
      <c r="DF30" s="29">
        <v>0.18601419578971387</v>
      </c>
      <c r="DG30" s="46">
        <f>IF(OR(ISBLANK(CT30), ISBLANK(DH30)), "", 100*((CT30-DH30)/DH30))</f>
        <v>583.78175699735698</v>
      </c>
      <c r="DH30" s="24">
        <f>MIN(H30,T30,AB30,AP30,BD30,BR30,CF30,CT30)</f>
        <v>203524.83609150999</v>
      </c>
      <c r="DI30" s="85" t="str">
        <f>IF(DH30=H30, $H$2, IF(DH30=T30, $T$2, IF(DH30=AB30, $AB$2, IF(DH30=AP30, $AP$2, IF(DH30=BD30, $BD$2, IF(DH30=BR30, $BR$2, IF(DH30=CF30, $CF$2, $CT$2)))))))</f>
        <v>RKSDDP (AllEnhancements + RQMC + Kmeans)</v>
      </c>
      <c r="DJ30" s="39">
        <f>IF(OR(ISBLANK(H30), ISBLANK(AP30)), "", IFERROR(((H30-AP30)/H30)*100, ""))</f>
        <v>95.695676591113482</v>
      </c>
      <c r="DK30" s="20">
        <f>IF(OR(ISBLANK(DH30), ISBLANK(T30)), "", IFERROR(((T30-DH30)/DH30)*100, ""))</f>
        <v>21.930819389536975</v>
      </c>
      <c r="DL30" s="18">
        <f t="shared" si="50"/>
        <v>0</v>
      </c>
    </row>
    <row r="31" spans="1:116" hidden="1" x14ac:dyDescent="0.25">
      <c r="A31" s="276"/>
      <c r="B31" s="276"/>
      <c r="C31" s="276"/>
      <c r="D31" s="276"/>
      <c r="E31" s="167">
        <f>2 * ($C$4*'Data for KPI'!$B$1)</f>
        <v>1250</v>
      </c>
      <c r="F31" s="167">
        <v>4</v>
      </c>
      <c r="G31" s="167"/>
      <c r="H31" s="112">
        <v>5636996.4783772482</v>
      </c>
      <c r="I31" s="76">
        <v>5301139.1970155342</v>
      </c>
      <c r="J31" s="76">
        <v>5972853.7597389622</v>
      </c>
      <c r="K31" s="171">
        <f t="shared" si="182"/>
        <v>60.375</v>
      </c>
      <c r="L31" s="171">
        <f t="shared" si="183"/>
        <v>61.564624999999978</v>
      </c>
      <c r="M31" s="171">
        <f t="shared" si="184"/>
        <v>63.58698749999985</v>
      </c>
      <c r="N31" s="171">
        <f t="shared" si="185"/>
        <v>1189.625</v>
      </c>
      <c r="O31" s="172">
        <f t="shared" si="186"/>
        <v>1188.435375</v>
      </c>
      <c r="P31" s="172">
        <f t="shared" si="187"/>
        <v>1186.4130125000001</v>
      </c>
      <c r="Q31" s="77">
        <v>95.17</v>
      </c>
      <c r="R31" s="77">
        <v>99.9</v>
      </c>
      <c r="S31" s="77">
        <v>99.73</v>
      </c>
      <c r="T31" s="116">
        <v>271661.16913289228</v>
      </c>
      <c r="U31" s="116">
        <v>230162.9654279816</v>
      </c>
      <c r="V31" s="116">
        <v>313159.37283780309</v>
      </c>
      <c r="W31" s="63">
        <v>99.92</v>
      </c>
      <c r="X31" s="63">
        <v>99.9</v>
      </c>
      <c r="Y31" s="63">
        <v>99.73</v>
      </c>
      <c r="Z31" s="66">
        <v>0</v>
      </c>
      <c r="AA31" s="153">
        <f>IF(OR(ISBLANK(T31), ISBLANK(DH31)), "", 100*((T31-DH31)/DH31))</f>
        <v>9.8930164699690106</v>
      </c>
      <c r="AB31" s="112">
        <v>558284.36716831918</v>
      </c>
      <c r="AC31" s="76">
        <v>480176.17768326082</v>
      </c>
      <c r="AD31" s="76">
        <v>636392.5566533776</v>
      </c>
      <c r="AE31" s="171">
        <f t="shared" si="188"/>
        <v>4.625</v>
      </c>
      <c r="AF31" s="171">
        <f t="shared" si="189"/>
        <v>5.8703749999999673</v>
      </c>
      <c r="AG31" s="171">
        <f t="shared" si="190"/>
        <v>7.9875124999998661</v>
      </c>
      <c r="AH31" s="171">
        <f t="shared" si="191"/>
        <v>1245.375</v>
      </c>
      <c r="AI31" s="172">
        <f t="shared" si="192"/>
        <v>1244.129625</v>
      </c>
      <c r="AJ31" s="172">
        <f t="shared" si="193"/>
        <v>1242.0124875000001</v>
      </c>
      <c r="AK31" s="76">
        <v>99.63</v>
      </c>
      <c r="AL31" s="76">
        <v>99.9</v>
      </c>
      <c r="AM31" s="76">
        <v>99.73</v>
      </c>
      <c r="AN31" s="77">
        <v>0</v>
      </c>
      <c r="AO31" s="153">
        <f>IF(OR(ISBLANK(AB31), ISBLANK(DH31)), "", 100*((AB31-DH31)/DH31))</f>
        <v>125.83850813857806</v>
      </c>
      <c r="AP31" s="112">
        <v>260669.6065226105</v>
      </c>
      <c r="AQ31" s="76">
        <v>220538.10372192951</v>
      </c>
      <c r="AR31" s="76">
        <v>300801.10932329152</v>
      </c>
      <c r="AS31" s="171">
        <f t="shared" si="194"/>
        <v>0.875</v>
      </c>
      <c r="AT31" s="171">
        <f t="shared" si="195"/>
        <v>2.1241249999998217</v>
      </c>
      <c r="AU31" s="171">
        <f t="shared" si="196"/>
        <v>4.1227249999999458</v>
      </c>
      <c r="AV31" s="171">
        <f t="shared" si="197"/>
        <v>1249.125</v>
      </c>
      <c r="AW31" s="172">
        <f t="shared" si="198"/>
        <v>1247.8758750000002</v>
      </c>
      <c r="AX31" s="172">
        <f t="shared" si="199"/>
        <v>1245.8772750000001</v>
      </c>
      <c r="AY31" s="76">
        <v>99.93</v>
      </c>
      <c r="AZ31" s="76">
        <v>99.9</v>
      </c>
      <c r="BA31" s="76">
        <v>99.74</v>
      </c>
      <c r="BB31" s="77">
        <v>0</v>
      </c>
      <c r="BC31" s="153">
        <f>IF(OR(ISBLANK(AP31), ISBLANK(DH31)), "", 100*((AP31-DH31)/DH31))</f>
        <v>5.4466836546541071</v>
      </c>
      <c r="BD31" s="116">
        <v>45096559.199766807</v>
      </c>
      <c r="BE31" s="61">
        <v>44301651.938061103</v>
      </c>
      <c r="BF31" s="196">
        <v>45891466.461472534</v>
      </c>
      <c r="BG31" s="171">
        <f t="shared" si="200"/>
        <v>413.5</v>
      </c>
      <c r="BH31" s="171">
        <f t="shared" si="178"/>
        <v>414.58744999999999</v>
      </c>
      <c r="BI31" s="171">
        <f t="shared" si="179"/>
        <v>417.51520000000005</v>
      </c>
      <c r="BJ31" s="171">
        <f t="shared" si="201"/>
        <v>836.5</v>
      </c>
      <c r="BK31" s="172">
        <f t="shared" si="202"/>
        <v>835.41255000000001</v>
      </c>
      <c r="BL31" s="172">
        <f t="shared" si="203"/>
        <v>832.48479999999995</v>
      </c>
      <c r="BM31" s="32">
        <v>66.92</v>
      </c>
      <c r="BN31" s="32">
        <v>99.87</v>
      </c>
      <c r="BO31" s="32">
        <v>99.52</v>
      </c>
      <c r="BP31" s="28">
        <v>0</v>
      </c>
      <c r="BQ31" s="46">
        <f>IF(OR(ISBLANK(BD31), ISBLANK(DH31)), "", 100*((BD31-DH31)/DH31))</f>
        <v>18142.566424554443</v>
      </c>
      <c r="BR31" s="103">
        <v>465392.50522329862</v>
      </c>
      <c r="BS31" s="34">
        <v>400114.88229147729</v>
      </c>
      <c r="BT31" s="34">
        <v>530670.12815511983</v>
      </c>
      <c r="BU31" s="171">
        <f t="shared" si="204"/>
        <v>3.5</v>
      </c>
      <c r="BV31" s="171">
        <f t="shared" si="180"/>
        <v>4.7464999999999691</v>
      </c>
      <c r="BW31" s="171">
        <f t="shared" si="181"/>
        <v>6.8655499999999847</v>
      </c>
      <c r="BX31" s="171">
        <f t="shared" si="205"/>
        <v>1246.5</v>
      </c>
      <c r="BY31" s="172">
        <f t="shared" si="206"/>
        <v>1245.2535</v>
      </c>
      <c r="BZ31" s="172">
        <f t="shared" si="207"/>
        <v>1243.13445</v>
      </c>
      <c r="CA31" s="34">
        <v>99.72</v>
      </c>
      <c r="CB31" s="34">
        <v>99.9</v>
      </c>
      <c r="CC31" s="34">
        <v>99.73</v>
      </c>
      <c r="CD31" s="29">
        <v>0</v>
      </c>
      <c r="CE31" s="46">
        <f>IF(OR(ISBLANK(BR31), ISBLANK(DH31)), "", 100*((BR31-DH31)/DH31))</f>
        <v>88.261673189242487</v>
      </c>
      <c r="CF31" s="102">
        <v>787325.28452734486</v>
      </c>
      <c r="CG31" s="42">
        <v>687146.33912449889</v>
      </c>
      <c r="CH31" s="42">
        <v>887504.22993019084</v>
      </c>
      <c r="CI31" s="171">
        <f t="shared" si="208"/>
        <v>7.375</v>
      </c>
      <c r="CJ31" s="171">
        <f t="shared" si="209"/>
        <v>8.6176249999998618</v>
      </c>
      <c r="CK31" s="171">
        <f t="shared" si="210"/>
        <v>10.730087499999854</v>
      </c>
      <c r="CL31" s="171">
        <f t="shared" si="211"/>
        <v>1242.625</v>
      </c>
      <c r="CM31" s="172">
        <f t="shared" si="212"/>
        <v>1241.3823750000001</v>
      </c>
      <c r="CN31" s="172">
        <f t="shared" si="213"/>
        <v>1239.2699125000001</v>
      </c>
      <c r="CO31" s="32">
        <v>99.41</v>
      </c>
      <c r="CP31" s="32">
        <v>99.9</v>
      </c>
      <c r="CQ31" s="32">
        <v>99.73</v>
      </c>
      <c r="CR31" s="28">
        <v>0</v>
      </c>
      <c r="CS31" s="46">
        <f>IF(OR(ISBLANK(CF31), ISBLANK(DH31)), "", 100*((CF31-DH31)/DH31))</f>
        <v>218.49067990082011</v>
      </c>
      <c r="CT31" s="102">
        <v>247205.12536584199</v>
      </c>
      <c r="CU31" s="42">
        <v>209296.82512536351</v>
      </c>
      <c r="CV31" s="42">
        <v>285113.42560632061</v>
      </c>
      <c r="CW31" s="171">
        <f t="shared" si="214"/>
        <v>0.625</v>
      </c>
      <c r="CX31" s="171">
        <f t="shared" si="215"/>
        <v>1.8743749999998727</v>
      </c>
      <c r="CY31" s="171">
        <f t="shared" si="216"/>
        <v>3.8733750000001237</v>
      </c>
      <c r="CZ31" s="171">
        <f t="shared" si="217"/>
        <v>1249.375</v>
      </c>
      <c r="DA31" s="172">
        <f t="shared" si="218"/>
        <v>1248.1256250000001</v>
      </c>
      <c r="DB31" s="172">
        <f t="shared" si="219"/>
        <v>1246.1266249999999</v>
      </c>
      <c r="DC31" s="32">
        <v>99.95</v>
      </c>
      <c r="DD31" s="32">
        <v>99.9</v>
      </c>
      <c r="DE31" s="32">
        <v>99.74</v>
      </c>
      <c r="DF31" s="28">
        <v>6.0390637961504363E-3</v>
      </c>
      <c r="DG31" s="46">
        <f>IF(OR(ISBLANK(CT31), ISBLANK(DH31)), "", 100*((CT31-DH31)/DH31))</f>
        <v>0</v>
      </c>
      <c r="DH31" s="24">
        <f>MIN(H31,T31,AB31,AP31,BD31,BR31,CF31,CT31)</f>
        <v>247205.12536584199</v>
      </c>
      <c r="DI31" s="85" t="str">
        <f>IF(DH31=H31, $H$2, IF(DH31=T31, $T$2, IF(DH31=AB31, $AB$2, IF(DH31=AP31, $AP$2, IF(DH31=BD31, $BD$2, IF(DH31=BR31, $BR$2, IF(DH31=CF31, $CF$2, $CT$2)))))))</f>
        <v>QKSDDP++ (AllEnhancements + QMC + Kmeans++)</v>
      </c>
      <c r="DJ31" s="39">
        <f>IF(OR(ISBLANK(H31), ISBLANK(AP31)), "", IFERROR(((H31-AP31)/H31)*100, ""))</f>
        <v>95.375735863548911</v>
      </c>
      <c r="DK31" s="20">
        <f>IF(OR(ISBLANK(DH31), ISBLANK(T31)), "", IFERROR(((T31-DH31)/DH31)*100, ""))</f>
        <v>9.8930164699690106</v>
      </c>
      <c r="DL31" s="18">
        <f t="shared" si="50"/>
        <v>0</v>
      </c>
    </row>
    <row r="32" spans="1:116" hidden="1" x14ac:dyDescent="0.25">
      <c r="A32" s="276"/>
      <c r="B32" s="276"/>
      <c r="C32" s="276"/>
      <c r="D32" s="276"/>
      <c r="E32" s="167">
        <f>2 * ($C$4*'Data for KPI'!$B$1)</f>
        <v>1250</v>
      </c>
      <c r="F32" s="167">
        <v>5</v>
      </c>
      <c r="G32" s="167"/>
      <c r="H32" s="111">
        <v>3531230.7849415662</v>
      </c>
      <c r="I32" s="74">
        <v>3271489.0725780819</v>
      </c>
      <c r="J32" s="74">
        <v>3790972.49730505</v>
      </c>
      <c r="K32" s="171">
        <f t="shared" si="182"/>
        <v>39</v>
      </c>
      <c r="L32" s="171">
        <f t="shared" si="183"/>
        <v>40.210999999999785</v>
      </c>
      <c r="M32" s="171">
        <f t="shared" si="184"/>
        <v>41.785300000000007</v>
      </c>
      <c r="N32" s="171">
        <f t="shared" si="185"/>
        <v>1211</v>
      </c>
      <c r="O32" s="172">
        <f t="shared" si="186"/>
        <v>1209.7890000000002</v>
      </c>
      <c r="P32" s="172">
        <f t="shared" si="187"/>
        <v>1208.2147</v>
      </c>
      <c r="Q32" s="75">
        <v>96.88</v>
      </c>
      <c r="R32" s="75">
        <v>99.9</v>
      </c>
      <c r="S32" s="75">
        <v>99.77</v>
      </c>
      <c r="T32" s="115">
        <v>238500.81518299639</v>
      </c>
      <c r="U32" s="115">
        <v>200381.25108986691</v>
      </c>
      <c r="V32" s="115">
        <v>276620.37927612581</v>
      </c>
      <c r="W32" s="64">
        <v>99.95</v>
      </c>
      <c r="X32" s="64">
        <v>99.9</v>
      </c>
      <c r="Y32" s="64">
        <v>99.75</v>
      </c>
      <c r="Z32" s="67">
        <v>0</v>
      </c>
      <c r="AA32" s="153">
        <f>IF(OR(ISBLANK(T32), ISBLANK(DH32)), "", 100*((T32-DH32)/DH32))</f>
        <v>0.32911667315647458</v>
      </c>
      <c r="AB32" s="111">
        <v>237718.44414813671</v>
      </c>
      <c r="AC32" s="74">
        <v>199599.67160844809</v>
      </c>
      <c r="AD32" s="74">
        <v>275837.21668782528</v>
      </c>
      <c r="AE32" s="171">
        <f t="shared" si="188"/>
        <v>0.625</v>
      </c>
      <c r="AF32" s="171">
        <f t="shared" si="189"/>
        <v>1.8743749999998727</v>
      </c>
      <c r="AG32" s="171">
        <f t="shared" si="190"/>
        <v>3.3736249999999472</v>
      </c>
      <c r="AH32" s="171">
        <f t="shared" si="191"/>
        <v>1249.375</v>
      </c>
      <c r="AI32" s="172">
        <f t="shared" si="192"/>
        <v>1248.1256250000001</v>
      </c>
      <c r="AJ32" s="172">
        <f t="shared" si="193"/>
        <v>1246.6263750000001</v>
      </c>
      <c r="AK32" s="74">
        <v>99.95</v>
      </c>
      <c r="AL32" s="74">
        <v>99.9</v>
      </c>
      <c r="AM32" s="74">
        <v>99.78</v>
      </c>
      <c r="AN32" s="75">
        <v>0</v>
      </c>
      <c r="AO32" s="153">
        <f>IF(OR(ISBLANK(AB32), ISBLANK(DH32)), "", 100*((AB32-DH32)/DH32))</f>
        <v>0</v>
      </c>
      <c r="AP32" s="111">
        <v>237738.10168159049</v>
      </c>
      <c r="AQ32" s="74">
        <v>199618.4483907384</v>
      </c>
      <c r="AR32" s="74">
        <v>275857.75497244252</v>
      </c>
      <c r="AS32" s="171">
        <f t="shared" si="194"/>
        <v>0.625</v>
      </c>
      <c r="AT32" s="171">
        <f t="shared" si="195"/>
        <v>1.8743749999998727</v>
      </c>
      <c r="AU32" s="171">
        <f t="shared" si="196"/>
        <v>3.3736249999999472</v>
      </c>
      <c r="AV32" s="171">
        <f t="shared" si="197"/>
        <v>1249.375</v>
      </c>
      <c r="AW32" s="172">
        <f t="shared" si="198"/>
        <v>1248.1256250000001</v>
      </c>
      <c r="AX32" s="172">
        <f t="shared" si="199"/>
        <v>1246.6263750000001</v>
      </c>
      <c r="AY32" s="74">
        <v>99.95</v>
      </c>
      <c r="AZ32" s="74">
        <v>99.9</v>
      </c>
      <c r="BA32" s="74">
        <v>99.78</v>
      </c>
      <c r="BB32" s="75">
        <v>0</v>
      </c>
      <c r="BC32" s="153">
        <f>IF(OR(ISBLANK(AP32), ISBLANK(DH32)), "", 100*((AP32-DH32)/DH32))</f>
        <v>8.2692504253172872E-3</v>
      </c>
      <c r="BD32" s="115">
        <v>55191337.167034067</v>
      </c>
      <c r="BE32" s="62">
        <v>54326452.02684316</v>
      </c>
      <c r="BF32" s="195">
        <v>56056222.307224967</v>
      </c>
      <c r="BG32" s="171">
        <f t="shared" si="200"/>
        <v>485.375</v>
      </c>
      <c r="BH32" s="171">
        <f t="shared" si="178"/>
        <v>486.59839999999997</v>
      </c>
      <c r="BI32" s="171">
        <f t="shared" si="179"/>
        <v>488.81581249999999</v>
      </c>
      <c r="BJ32" s="171">
        <f t="shared" si="201"/>
        <v>764.625</v>
      </c>
      <c r="BK32" s="172">
        <f t="shared" si="202"/>
        <v>763.40160000000003</v>
      </c>
      <c r="BL32" s="172">
        <f t="shared" si="203"/>
        <v>761.18418750000001</v>
      </c>
      <c r="BM32" s="34">
        <v>61.17</v>
      </c>
      <c r="BN32" s="34">
        <v>99.84</v>
      </c>
      <c r="BO32" s="34">
        <v>99.55</v>
      </c>
      <c r="BP32" s="29">
        <v>0</v>
      </c>
      <c r="BQ32" s="46">
        <f>IF(OR(ISBLANK(BD32), ISBLANK(DH32)), "", 100*((BD32-DH32)/DH32))</f>
        <v>23117.103479207115</v>
      </c>
      <c r="BR32" s="101">
        <v>237731.9613752774</v>
      </c>
      <c r="BS32" s="36">
        <v>199612.92735769009</v>
      </c>
      <c r="BT32" s="36">
        <v>275850.99539286469</v>
      </c>
      <c r="BU32" s="171">
        <f t="shared" si="204"/>
        <v>0.625</v>
      </c>
      <c r="BV32" s="171">
        <f t="shared" si="180"/>
        <v>1.8743749999998727</v>
      </c>
      <c r="BW32" s="171">
        <f t="shared" si="181"/>
        <v>3.3736249999999472</v>
      </c>
      <c r="BX32" s="171">
        <f t="shared" si="205"/>
        <v>1249.375</v>
      </c>
      <c r="BY32" s="172">
        <f t="shared" si="206"/>
        <v>1248.1256250000001</v>
      </c>
      <c r="BZ32" s="172">
        <f t="shared" si="207"/>
        <v>1246.6263750000001</v>
      </c>
      <c r="CA32" s="36">
        <v>99.95</v>
      </c>
      <c r="CB32" s="36">
        <v>99.9</v>
      </c>
      <c r="CC32" s="36">
        <v>99.78</v>
      </c>
      <c r="CD32" s="30">
        <v>0</v>
      </c>
      <c r="CE32" s="46">
        <f>IF(OR(ISBLANK(BR32), ISBLANK(DH32)), "", 100*((BR32-DH32)/DH32))</f>
        <v>5.6862340611098863E-3</v>
      </c>
      <c r="CF32" s="103">
        <v>238547.56710770549</v>
      </c>
      <c r="CG32" s="43">
        <v>200426.90681678141</v>
      </c>
      <c r="CH32" s="43">
        <v>276668.22739862947</v>
      </c>
      <c r="CI32" s="171">
        <f t="shared" si="208"/>
        <v>0.625</v>
      </c>
      <c r="CJ32" s="171">
        <f t="shared" si="209"/>
        <v>1.8743749999998727</v>
      </c>
      <c r="CK32" s="171">
        <f t="shared" si="210"/>
        <v>3.7484374999999091</v>
      </c>
      <c r="CL32" s="171">
        <f t="shared" si="211"/>
        <v>1249.375</v>
      </c>
      <c r="CM32" s="172">
        <f t="shared" si="212"/>
        <v>1248.1256250000001</v>
      </c>
      <c r="CN32" s="172">
        <f t="shared" si="213"/>
        <v>1246.2515625000001</v>
      </c>
      <c r="CO32" s="34">
        <v>99.95</v>
      </c>
      <c r="CP32" s="34">
        <v>99.9</v>
      </c>
      <c r="CQ32" s="34">
        <v>99.75</v>
      </c>
      <c r="CR32" s="29">
        <v>0</v>
      </c>
      <c r="CS32" s="46">
        <f>IF(OR(ISBLANK(CF32), ISBLANK(DH32)), "", 100*((CF32-DH32)/DH32))</f>
        <v>0.34878360513418971</v>
      </c>
      <c r="CT32" s="103">
        <v>269330.72089093388</v>
      </c>
      <c r="CU32" s="43">
        <v>225594.0234037078</v>
      </c>
      <c r="CV32" s="43">
        <v>313067.41837815999</v>
      </c>
      <c r="CW32" s="171">
        <f t="shared" si="214"/>
        <v>1</v>
      </c>
      <c r="CX32" s="171">
        <f t="shared" si="215"/>
        <v>2.2489999999997963</v>
      </c>
      <c r="CY32" s="171">
        <f t="shared" si="216"/>
        <v>3.7477999999998701</v>
      </c>
      <c r="CZ32" s="171">
        <f t="shared" si="217"/>
        <v>1249</v>
      </c>
      <c r="DA32" s="172">
        <f t="shared" si="218"/>
        <v>1247.7510000000002</v>
      </c>
      <c r="DB32" s="172">
        <f t="shared" si="219"/>
        <v>1246.2522000000001</v>
      </c>
      <c r="DC32" s="34">
        <v>99.92</v>
      </c>
      <c r="DD32" s="34">
        <v>99.9</v>
      </c>
      <c r="DE32" s="34">
        <v>99.78</v>
      </c>
      <c r="DF32" s="29">
        <v>0.11750752059945754</v>
      </c>
      <c r="DG32" s="46">
        <f>IF(OR(ISBLANK(CT32), ISBLANK(DH32)), "", 100*((CT32-DH32)/DH32))</f>
        <v>13.29820109503058</v>
      </c>
      <c r="DH32" s="24">
        <f>MIN(H32,T32,AB32,AP32,BD32,BR32,CF32,CT32)</f>
        <v>237718.44414813671</v>
      </c>
      <c r="DI32" s="85" t="str">
        <f>IF(DH32=H32, $H$2, IF(DH32=T32, $T$2, IF(DH32=AB32, $AB$2, IF(DH32=AP32, $AP$2, IF(DH32=BD32, $BD$2, IF(DH32=BR32, $BR$2, IF(DH32=CF32, $CF$2, $CT$2)))))))</f>
        <v>RNSDDP (AllEnhancements + RQMC + NoScenarioReduction)</v>
      </c>
      <c r="DJ32" s="39">
        <f>IF(OR(ISBLANK(H32), ISBLANK(AP32)), "", IFERROR(((H32-AP32)/H32)*100, ""))</f>
        <v>93.267556946564042</v>
      </c>
      <c r="DK32" s="20">
        <f>IF(OR(ISBLANK(DH32), ISBLANK(T32)), "", IFERROR(((T32-DH32)/DH32)*100, ""))</f>
        <v>0.32911667315647458</v>
      </c>
      <c r="DL32" s="18">
        <f t="shared" si="50"/>
        <v>0</v>
      </c>
    </row>
    <row r="33" spans="1:116" x14ac:dyDescent="0.25">
      <c r="A33" s="276"/>
      <c r="B33" s="276"/>
      <c r="C33" s="276"/>
      <c r="D33" s="276"/>
      <c r="E33" s="167">
        <f>2 * ($C$4*'Data for KPI'!$B$1)</f>
        <v>1250</v>
      </c>
      <c r="F33" s="166" t="s">
        <v>23</v>
      </c>
      <c r="G33" s="166"/>
      <c r="H33" s="113">
        <f>AVERAGE(H28:H32)</f>
        <v>4518368.3678108715</v>
      </c>
      <c r="I33" s="82">
        <f t="shared" ref="I33:DK33" si="220">AVERAGE(I28:I32)</f>
        <v>4221294.7789455745</v>
      </c>
      <c r="J33" s="82">
        <f t="shared" si="220"/>
        <v>4815441.9566761684</v>
      </c>
      <c r="K33" s="159">
        <f t="shared" si="220"/>
        <v>49.55</v>
      </c>
      <c r="L33" s="159">
        <f t="shared" si="220"/>
        <v>50.726497499999915</v>
      </c>
      <c r="M33" s="159">
        <f t="shared" si="220"/>
        <v>52.092072499999993</v>
      </c>
      <c r="N33" s="159">
        <f t="shared" si="220"/>
        <v>1200.45</v>
      </c>
      <c r="O33" s="159">
        <f t="shared" si="220"/>
        <v>1199.2735025000002</v>
      </c>
      <c r="P33" s="159">
        <f t="shared" si="220"/>
        <v>1197.9079274999999</v>
      </c>
      <c r="Q33" s="106">
        <f t="shared" si="220"/>
        <v>96.036000000000001</v>
      </c>
      <c r="R33" s="106">
        <f t="shared" si="220"/>
        <v>99.902000000000001</v>
      </c>
      <c r="S33" s="106">
        <f t="shared" si="220"/>
        <v>99.788000000000011</v>
      </c>
      <c r="T33" s="113">
        <f t="shared" si="220"/>
        <v>263667.50061656965</v>
      </c>
      <c r="U33" s="113">
        <f t="shared" si="220"/>
        <v>221435.58154603903</v>
      </c>
      <c r="V33" s="113">
        <f t="shared" si="220"/>
        <v>305899.4196871001</v>
      </c>
      <c r="W33" s="82">
        <f t="shared" si="220"/>
        <v>99.93</v>
      </c>
      <c r="X33" s="82">
        <f t="shared" si="220"/>
        <v>99.903999999999996</v>
      </c>
      <c r="Y33" s="82">
        <f t="shared" si="220"/>
        <v>99.78</v>
      </c>
      <c r="Z33" s="82">
        <f t="shared" si="220"/>
        <v>9.1812027167818815E-3</v>
      </c>
      <c r="AA33" s="82">
        <f>IFERROR(AVERAGE(AA28:AA32), "")</f>
        <v>6.465767754498037</v>
      </c>
      <c r="AB33" s="113">
        <f t="shared" si="220"/>
        <v>312149.39455458371</v>
      </c>
      <c r="AC33" s="82">
        <f t="shared" si="220"/>
        <v>264177.6133679974</v>
      </c>
      <c r="AD33" s="82">
        <f t="shared" si="220"/>
        <v>360121.17574116995</v>
      </c>
      <c r="AE33" s="159">
        <f t="shared" si="220"/>
        <v>1.5</v>
      </c>
      <c r="AF33" s="159">
        <f t="shared" si="220"/>
        <v>2.6985274999999547</v>
      </c>
      <c r="AG33" s="159">
        <f t="shared" si="220"/>
        <v>4.1463874999999462</v>
      </c>
      <c r="AH33" s="159">
        <f t="shared" si="220"/>
        <v>1248.5</v>
      </c>
      <c r="AI33" s="159">
        <f t="shared" si="220"/>
        <v>1247.3014725</v>
      </c>
      <c r="AJ33" s="159">
        <f t="shared" si="220"/>
        <v>1245.8536125000001</v>
      </c>
      <c r="AK33" s="82">
        <f t="shared" si="220"/>
        <v>99.88</v>
      </c>
      <c r="AL33" s="82">
        <f t="shared" si="220"/>
        <v>99.903999999999996</v>
      </c>
      <c r="AM33" s="82">
        <f t="shared" si="220"/>
        <v>99.788000000000011</v>
      </c>
      <c r="AN33" s="82">
        <f t="shared" si="220"/>
        <v>0.10119045609151152</v>
      </c>
      <c r="AO33" s="106">
        <f>IFERROR(AVERAGE(AO28:AO32), "")</f>
        <v>25.291101224536483</v>
      </c>
      <c r="AP33" s="113">
        <f t="shared" si="220"/>
        <v>252453.19737633923</v>
      </c>
      <c r="AQ33" s="82">
        <f t="shared" si="220"/>
        <v>212088.7949174855</v>
      </c>
      <c r="AR33" s="82">
        <f t="shared" si="220"/>
        <v>292817.59983519296</v>
      </c>
      <c r="AS33" s="159">
        <f t="shared" si="220"/>
        <v>0.75</v>
      </c>
      <c r="AT33" s="159">
        <f t="shared" si="220"/>
        <v>1.9492774999999256</v>
      </c>
      <c r="AU33" s="159">
        <f t="shared" si="220"/>
        <v>3.3734299999999622</v>
      </c>
      <c r="AV33" s="159">
        <f t="shared" si="220"/>
        <v>1249.25</v>
      </c>
      <c r="AW33" s="159">
        <f t="shared" si="220"/>
        <v>1248.0507225000001</v>
      </c>
      <c r="AX33" s="159">
        <f t="shared" si="220"/>
        <v>1246.6265699999999</v>
      </c>
      <c r="AY33" s="82">
        <f t="shared" si="220"/>
        <v>99.94</v>
      </c>
      <c r="AZ33" s="82">
        <f t="shared" si="220"/>
        <v>99.903999999999996</v>
      </c>
      <c r="BA33" s="82">
        <f t="shared" si="220"/>
        <v>99.79</v>
      </c>
      <c r="BB33" s="82">
        <f t="shared" si="220"/>
        <v>4.8000000000000001E-2</v>
      </c>
      <c r="BC33" s="106">
        <f t="shared" si="220"/>
        <v>1.1706278893724456</v>
      </c>
      <c r="BD33" s="113">
        <f t="shared" si="220"/>
        <v>53882144.001762345</v>
      </c>
      <c r="BE33" s="82">
        <f t="shared" si="220"/>
        <v>53025727.810389027</v>
      </c>
      <c r="BF33" s="198">
        <f t="shared" si="220"/>
        <v>54738560.193135664</v>
      </c>
      <c r="BG33" s="159">
        <f t="shared" si="220"/>
        <v>476.45</v>
      </c>
      <c r="BH33" s="159">
        <f t="shared" si="220"/>
        <v>477.56001249999997</v>
      </c>
      <c r="BI33" s="159">
        <f t="shared" si="220"/>
        <v>479.74919499999999</v>
      </c>
      <c r="BJ33" s="159">
        <f t="shared" si="220"/>
        <v>773.55</v>
      </c>
      <c r="BK33" s="159">
        <f t="shared" si="220"/>
        <v>772.43998750000003</v>
      </c>
      <c r="BL33" s="159">
        <f t="shared" si="220"/>
        <v>770.25080500000001</v>
      </c>
      <c r="BM33" s="82">
        <f t="shared" si="220"/>
        <v>61.884</v>
      </c>
      <c r="BN33" s="82">
        <f t="shared" si="220"/>
        <v>99.855999999999995</v>
      </c>
      <c r="BO33" s="82">
        <f t="shared" si="220"/>
        <v>99.573999999999998</v>
      </c>
      <c r="BP33" s="82">
        <f t="shared" si="220"/>
        <v>1.6373777762087719E-14</v>
      </c>
      <c r="BQ33" s="226">
        <f t="shared" si="220"/>
        <v>21603.759652168152</v>
      </c>
      <c r="BR33" s="118">
        <f t="shared" si="220"/>
        <v>294790.18519180157</v>
      </c>
      <c r="BS33" s="99">
        <f t="shared" si="220"/>
        <v>249100.98081080691</v>
      </c>
      <c r="BT33" s="99">
        <f t="shared" si="220"/>
        <v>340479.38957279624</v>
      </c>
      <c r="BU33" s="183">
        <f t="shared" si="220"/>
        <v>1.2749999999999999</v>
      </c>
      <c r="BV33" s="183">
        <f t="shared" si="220"/>
        <v>2.4737524999999549</v>
      </c>
      <c r="BW33" s="183">
        <f t="shared" si="220"/>
        <v>3.9719599999999446</v>
      </c>
      <c r="BX33" s="183">
        <f t="shared" si="220"/>
        <v>1248.7249999999999</v>
      </c>
      <c r="BY33" s="183">
        <f t="shared" si="220"/>
        <v>1247.5262475</v>
      </c>
      <c r="BZ33" s="183">
        <f t="shared" si="220"/>
        <v>1246.0280399999999</v>
      </c>
      <c r="CA33" s="99">
        <f t="shared" si="220"/>
        <v>99.897999999999996</v>
      </c>
      <c r="CB33" s="99">
        <f t="shared" si="220"/>
        <v>99.903999999999996</v>
      </c>
      <c r="CC33" s="99">
        <f t="shared" si="220"/>
        <v>99.78400000000002</v>
      </c>
      <c r="CD33" s="99">
        <f t="shared" si="220"/>
        <v>0</v>
      </c>
      <c r="CE33" s="100">
        <f t="shared" si="220"/>
        <v>18.399390774190007</v>
      </c>
      <c r="CF33" s="118">
        <f t="shared" si="220"/>
        <v>357883.27870120283</v>
      </c>
      <c r="CG33" s="99">
        <f t="shared" si="220"/>
        <v>305515.9036179363</v>
      </c>
      <c r="CH33" s="99">
        <f t="shared" si="220"/>
        <v>410250.65378446941</v>
      </c>
      <c r="CI33" s="159">
        <f t="shared" si="220"/>
        <v>2.0499999999999998</v>
      </c>
      <c r="CJ33" s="159">
        <f t="shared" si="220"/>
        <v>3.2479774999999336</v>
      </c>
      <c r="CK33" s="159">
        <f t="shared" si="220"/>
        <v>4.7698649999999363</v>
      </c>
      <c r="CL33" s="159">
        <f t="shared" si="220"/>
        <v>1247.95</v>
      </c>
      <c r="CM33" s="159">
        <f t="shared" si="220"/>
        <v>1246.7520225000001</v>
      </c>
      <c r="CN33" s="159">
        <f t="shared" si="220"/>
        <v>1245.2301350000002</v>
      </c>
      <c r="CO33" s="99">
        <f t="shared" si="220"/>
        <v>99.835999999999999</v>
      </c>
      <c r="CP33" s="99">
        <f t="shared" si="220"/>
        <v>99.903999999999996</v>
      </c>
      <c r="CQ33" s="99">
        <f t="shared" si="220"/>
        <v>99.782000000000011</v>
      </c>
      <c r="CR33" s="99">
        <f t="shared" si="220"/>
        <v>6.140857062685947E-2</v>
      </c>
      <c r="CS33" s="100">
        <f t="shared" si="220"/>
        <v>43.803336753461721</v>
      </c>
      <c r="CT33" s="118">
        <f t="shared" si="220"/>
        <v>509830.22595712135</v>
      </c>
      <c r="CU33" s="99">
        <f t="shared" si="220"/>
        <v>443349.86354822945</v>
      </c>
      <c r="CV33" s="99">
        <f t="shared" si="220"/>
        <v>576310.58836601279</v>
      </c>
      <c r="CW33" s="159">
        <f t="shared" si="220"/>
        <v>3.85</v>
      </c>
      <c r="CX33" s="159">
        <f t="shared" si="220"/>
        <v>5.0464824999999109</v>
      </c>
      <c r="CY33" s="159">
        <f t="shared" si="220"/>
        <v>6.4419724999999746</v>
      </c>
      <c r="CZ33" s="159">
        <f t="shared" si="220"/>
        <v>1246.1500000000001</v>
      </c>
      <c r="DA33" s="159">
        <f t="shared" si="220"/>
        <v>1244.9535175000001</v>
      </c>
      <c r="DB33" s="159">
        <f t="shared" si="220"/>
        <v>1243.5580275</v>
      </c>
      <c r="DC33" s="99">
        <f t="shared" si="220"/>
        <v>99.691999999999993</v>
      </c>
      <c r="DD33" s="99">
        <f t="shared" si="220"/>
        <v>99.903999999999996</v>
      </c>
      <c r="DE33" s="99">
        <f t="shared" si="220"/>
        <v>99.792000000000002</v>
      </c>
      <c r="DF33" s="99">
        <f t="shared" si="220"/>
        <v>0.19190937633426461</v>
      </c>
      <c r="DG33" s="100">
        <f t="shared" si="220"/>
        <v>125.27638585068124</v>
      </c>
      <c r="DH33" s="118">
        <f t="shared" si="220"/>
        <v>249594.2879369944</v>
      </c>
      <c r="DI33" s="99"/>
      <c r="DJ33" s="100">
        <f t="shared" si="220"/>
        <v>94.142178161689074</v>
      </c>
      <c r="DK33" s="99">
        <f t="shared" si="220"/>
        <v>6.465767754498037</v>
      </c>
      <c r="DL33" s="18">
        <f t="shared" si="50"/>
        <v>1.1706278893724456</v>
      </c>
    </row>
    <row r="34" spans="1:116" hidden="1" x14ac:dyDescent="0.25">
      <c r="A34" s="276"/>
      <c r="B34" s="276"/>
      <c r="C34" s="276">
        <v>10</v>
      </c>
      <c r="D34" s="276">
        <v>50</v>
      </c>
      <c r="E34" s="167">
        <f>2 * ($C$10*'Data for KPI'!$B$1)</f>
        <v>2500</v>
      </c>
      <c r="F34" s="167">
        <v>1</v>
      </c>
      <c r="G34" s="167"/>
      <c r="H34" s="111">
        <v>7129140.7461109571</v>
      </c>
      <c r="I34" s="78">
        <v>6697044.3147541741</v>
      </c>
      <c r="J34" s="78">
        <v>7561237.1774677401</v>
      </c>
      <c r="K34" s="171">
        <f>E34-N34</f>
        <v>54.5</v>
      </c>
      <c r="L34" s="171">
        <f>E34-O34</f>
        <v>171.88400000000001</v>
      </c>
      <c r="M34" s="171">
        <f>E34-P34</f>
        <v>72.841249999999945</v>
      </c>
      <c r="N34" s="171">
        <f>(Q34/100)*E34</f>
        <v>2445.5</v>
      </c>
      <c r="O34" s="172">
        <f>(R34/100)*N34</f>
        <v>2328.116</v>
      </c>
      <c r="P34" s="172">
        <f>(S34/100)*N34</f>
        <v>2427.1587500000001</v>
      </c>
      <c r="Q34" s="75">
        <v>97.82</v>
      </c>
      <c r="R34" s="75">
        <v>95.2</v>
      </c>
      <c r="S34" s="75">
        <v>99.25</v>
      </c>
      <c r="T34" s="116">
        <v>2506691.2778691221</v>
      </c>
      <c r="U34" s="116">
        <v>2424355.3737831879</v>
      </c>
      <c r="V34" s="116">
        <v>2589027.1819550558</v>
      </c>
      <c r="W34" s="63">
        <v>99.96</v>
      </c>
      <c r="X34" s="63">
        <v>95.2</v>
      </c>
      <c r="Y34" s="63">
        <v>99.5</v>
      </c>
      <c r="Z34" s="66">
        <v>0.19175921037648233</v>
      </c>
      <c r="AA34" s="153">
        <f>IF(OR(ISBLANK(T34), ISBLANK(DH34)), "", 100*((T34-DH34)/DH34))</f>
        <v>0.1328462893749445</v>
      </c>
      <c r="AB34" s="111">
        <v>2504620.0718583278</v>
      </c>
      <c r="AC34" s="78">
        <v>2422607.6406428418</v>
      </c>
      <c r="AD34" s="78">
        <v>2586632.5030738139</v>
      </c>
      <c r="AE34" s="171">
        <f>$E34-AH34</f>
        <v>1</v>
      </c>
      <c r="AF34" s="171">
        <f>$E34-AI34</f>
        <v>120.95199999999977</v>
      </c>
      <c r="AG34" s="171">
        <f>$E34-AJ34</f>
        <v>14.494599999999991</v>
      </c>
      <c r="AH34" s="171">
        <f>(AK34/100)*E34</f>
        <v>2499</v>
      </c>
      <c r="AI34" s="172">
        <f>(AL34/100)*AH34</f>
        <v>2379.0480000000002</v>
      </c>
      <c r="AJ34" s="172">
        <f>(AM34/100)*AH34</f>
        <v>2485.5054</v>
      </c>
      <c r="AK34" s="74">
        <v>99.96</v>
      </c>
      <c r="AL34" s="74">
        <v>95.2</v>
      </c>
      <c r="AM34" s="74">
        <v>99.46</v>
      </c>
      <c r="AN34" s="75">
        <v>0.11519777009658787</v>
      </c>
      <c r="AO34" s="153">
        <f>IF(OR(ISBLANK(AB34), ISBLANK(DH34)), "", 100*((AB34-DH34)/DH34))</f>
        <v>5.0109434245024426E-2</v>
      </c>
      <c r="AP34" s="111">
        <v>2503365.649494282</v>
      </c>
      <c r="AQ34" s="78">
        <v>2421367.724381227</v>
      </c>
      <c r="AR34" s="78">
        <v>2585363.5746073378</v>
      </c>
      <c r="AS34" s="171">
        <f>$E34-AV34</f>
        <v>1</v>
      </c>
      <c r="AT34" s="171">
        <f>$E34-AW34</f>
        <v>120.95199999999977</v>
      </c>
      <c r="AU34" s="171">
        <f>$E34-AX34</f>
        <v>12.995199999999841</v>
      </c>
      <c r="AV34" s="171">
        <f>(AY34/100)*E34</f>
        <v>2499</v>
      </c>
      <c r="AW34" s="172">
        <f>(AZ34/100)*AV34</f>
        <v>2379.0480000000002</v>
      </c>
      <c r="AX34" s="172">
        <f>(BA34/100)*AV34</f>
        <v>2487.0048000000002</v>
      </c>
      <c r="AY34" s="74">
        <v>99.96</v>
      </c>
      <c r="AZ34" s="74">
        <v>95.2</v>
      </c>
      <c r="BA34" s="74">
        <v>99.52</v>
      </c>
      <c r="BB34" s="75">
        <v>0.14208838669885843</v>
      </c>
      <c r="BC34" s="153">
        <f>IF(OR(ISBLANK(AP34), ISBLANK(DH34)), "", 100*((AP34-DH34)/DH34))</f>
        <v>0</v>
      </c>
      <c r="BD34" s="116">
        <v>108374231.98524471</v>
      </c>
      <c r="BE34" s="61">
        <v>106926959.46899161</v>
      </c>
      <c r="BF34" s="196">
        <v>109821504.5014977</v>
      </c>
      <c r="BG34" s="171">
        <f>IF(BJ34=0, " ", $E34-BJ34)</f>
        <v>941.24999999999977</v>
      </c>
      <c r="BH34" s="171">
        <f t="shared" ref="BH34:BH38" si="221">IF(BK34=0, " ", $E34-BK34)</f>
        <v>1054.882875</v>
      </c>
      <c r="BI34" s="171">
        <f t="shared" ref="BI34:BI38" si="222">IF(BL34=0, " ", $E34-BL34)</f>
        <v>978.81587499999978</v>
      </c>
      <c r="BJ34" s="171">
        <f>(BM34/100)*$E34</f>
        <v>1558.7500000000002</v>
      </c>
      <c r="BK34" s="172">
        <f>(BN34/100)*BJ34</f>
        <v>1445.117125</v>
      </c>
      <c r="BL34" s="172">
        <f>(BO34/100)*BJ34</f>
        <v>1521.1841250000002</v>
      </c>
      <c r="BM34" s="32">
        <v>62.35</v>
      </c>
      <c r="BN34" s="32">
        <v>92.71</v>
      </c>
      <c r="BO34" s="32">
        <v>97.59</v>
      </c>
      <c r="BP34" s="28">
        <v>0</v>
      </c>
      <c r="BQ34" s="46">
        <f>IF(OR(ISBLANK(BD34), ISBLANK(DH34)), "", 100*((BD34-DH34)/DH34))</f>
        <v>4229.1411307468397</v>
      </c>
      <c r="BR34" s="102">
        <v>2503655.4421508489</v>
      </c>
      <c r="BS34" s="32">
        <v>2421652.65707203</v>
      </c>
      <c r="BT34" s="32">
        <v>2585658.2272296678</v>
      </c>
      <c r="BU34" s="171">
        <f>IF(BX34 = 0, " ", $E34-BX34)</f>
        <v>1</v>
      </c>
      <c r="BV34" s="171">
        <f t="shared" ref="BV34:BV38" si="223">IF(BY34=0, " ", $E34-BY34)</f>
        <v>120.95199999999977</v>
      </c>
      <c r="BW34" s="171">
        <f t="shared" ref="BW34:BW38" si="224">IF(BZ34=0, " ", $E34-BZ34)</f>
        <v>13.744900000000143</v>
      </c>
      <c r="BX34" s="171">
        <f>IF(ISBLANK(CA34),"",(CA34/100)*$E34)</f>
        <v>2499</v>
      </c>
      <c r="BY34" s="172">
        <f>(CB34/100)*BX34</f>
        <v>2379.0480000000002</v>
      </c>
      <c r="BZ34" s="172">
        <f>(CC34/100)*BX34</f>
        <v>2486.2550999999999</v>
      </c>
      <c r="CA34" s="32">
        <v>99.96</v>
      </c>
      <c r="CB34" s="32">
        <v>95.2</v>
      </c>
      <c r="CC34" s="32">
        <v>99.49</v>
      </c>
      <c r="CD34" s="28">
        <v>0.15633773801233933</v>
      </c>
      <c r="CE34" s="46">
        <f>IF(OR(ISBLANK(BR34), ISBLANK(DH34)), "", 100*((BR34-DH34)/DH34))</f>
        <v>1.157612179529148E-2</v>
      </c>
      <c r="CF34" s="102">
        <v>2503654.9560750802</v>
      </c>
      <c r="CG34" s="42">
        <v>2421654.4079478239</v>
      </c>
      <c r="CH34" s="42">
        <v>2585655.5042023351</v>
      </c>
      <c r="CI34" s="171">
        <f>IF(ISBLANK(CL34), " ", $E34-CL34)</f>
        <v>1</v>
      </c>
      <c r="CJ34" s="171">
        <f>IF(ISBLANK(CM34), " ", $E34-CM34)</f>
        <v>120.95199999999977</v>
      </c>
      <c r="CK34" s="171">
        <f>IF(ISBLANK(CN34), " ", $E34-CN34)</f>
        <v>13.245099999999638</v>
      </c>
      <c r="CL34" s="171">
        <f>IF(ISBLANK(CO34),"",(CO34/100)*$E34)</f>
        <v>2499</v>
      </c>
      <c r="CM34" s="172">
        <f>IF(ISBLANK(CL34),"",(CP34/100)*CL34)</f>
        <v>2379.0480000000002</v>
      </c>
      <c r="CN34" s="172">
        <f>IF(ISBLANK(CL34),"",(CQ34/100)*CL34)</f>
        <v>2486.7549000000004</v>
      </c>
      <c r="CO34" s="32">
        <v>99.96</v>
      </c>
      <c r="CP34" s="32">
        <v>95.2</v>
      </c>
      <c r="CQ34" s="32">
        <v>99.51</v>
      </c>
      <c r="CR34" s="28">
        <v>0.13459098065210828</v>
      </c>
      <c r="CS34" s="46">
        <f>IF(OR(ISBLANK(CF34), ISBLANK(DH34)), "", 100*((CF34-DH34)/DH34))</f>
        <v>1.1556704904722133E-2</v>
      </c>
      <c r="CT34" s="102">
        <v>3600308.315024083</v>
      </c>
      <c r="CU34" s="42">
        <v>3389587.9242386571</v>
      </c>
      <c r="CV34" s="42">
        <v>3811028.7058095089</v>
      </c>
      <c r="CW34" s="171">
        <f>IF(ISNUMBER(CZ34), $E34-CZ34,"")</f>
        <v>14</v>
      </c>
      <c r="CX34" s="171">
        <f>IF(ISNUMBER(DA34), $E34-DA34,"")</f>
        <v>133.07940000000008</v>
      </c>
      <c r="CY34" s="171">
        <f>IF(ISNUMBER(DB34), $E34-DB34,"")</f>
        <v>29.661799999999857</v>
      </c>
      <c r="CZ34" s="171">
        <f>IF(ISBLANK(DC34),"",(DC34/100)*$E34)</f>
        <v>2486</v>
      </c>
      <c r="DA34" s="172">
        <f>IF(ISNUMBER(CZ34), (DD34/100) * CZ34, "")</f>
        <v>2366.9205999999999</v>
      </c>
      <c r="DB34" s="172">
        <f>IF(ISNUMBER(CZ34),(DE34/100)*CZ34,"")</f>
        <v>2470.3382000000001</v>
      </c>
      <c r="DC34" s="32">
        <v>99.44</v>
      </c>
      <c r="DD34" s="32">
        <v>95.21</v>
      </c>
      <c r="DE34" s="32">
        <v>99.37</v>
      </c>
      <c r="DF34" s="28">
        <v>5.5606555290872335E-2</v>
      </c>
      <c r="DG34" s="46">
        <f>IF(OR(ISBLANK(CT34), ISBLANK(DH34)), "", 100*((CT34-DH34)/DH34))</f>
        <v>43.818715246468301</v>
      </c>
      <c r="DH34" s="24">
        <f>MIN(H34,T34,AB34,AP34,BD34,BR34,CF34,CT34)</f>
        <v>2503365.649494282</v>
      </c>
      <c r="DI34" s="85" t="str">
        <f>IF(DH34=H34, $H$2, IF(DH34=T34, $T$2, IF(DH34=AB34, $AB$2, IF(DH34=AP34, $AP$2, IF(DH34=BD34, $BD$2, IF(DH34=BR34, $BR$2, IF(DH34=CF34, $CF$2, $CT$2)))))))</f>
        <v>RKSDDP++ (AllEnhancements + RQMC + Kmeans++)</v>
      </c>
      <c r="DJ34" s="39">
        <f>IF(OR(ISBLANK(H34), ISBLANK(AP34)), "", IFERROR(((H34-AP34)/H34)*100, ""))</f>
        <v>64.885450594310385</v>
      </c>
      <c r="DK34" s="20">
        <f>IF(OR(ISBLANK(DH34), ISBLANK(T34)), "", IFERROR(((T34-DH34)/DH34)*100, ""))</f>
        <v>0.1328462893749445</v>
      </c>
      <c r="DL34" s="18">
        <f t="shared" si="50"/>
        <v>0</v>
      </c>
    </row>
    <row r="35" spans="1:116" hidden="1" x14ac:dyDescent="0.25">
      <c r="A35" s="276"/>
      <c r="B35" s="276"/>
      <c r="C35" s="276"/>
      <c r="D35" s="276"/>
      <c r="E35" s="167">
        <f>2 * ($C$10*'Data for KPI'!$B$1)</f>
        <v>2500</v>
      </c>
      <c r="F35" s="167">
        <v>2</v>
      </c>
      <c r="G35" s="167"/>
      <c r="H35" s="112">
        <v>5738329.3500509169</v>
      </c>
      <c r="I35" s="79">
        <v>5380669.1713554189</v>
      </c>
      <c r="J35" s="79">
        <v>6095989.5287464149</v>
      </c>
      <c r="K35" s="171">
        <f t="shared" ref="K35:K38" si="225">E35-N35</f>
        <v>38</v>
      </c>
      <c r="L35" s="171">
        <f t="shared" ref="L35:L38" si="226">E35-O35</f>
        <v>157.40700000000015</v>
      </c>
      <c r="M35" s="171">
        <f t="shared" ref="M35:M38" si="227">E35-P35</f>
        <v>58.434600000000046</v>
      </c>
      <c r="N35" s="171">
        <f t="shared" ref="N35:N38" si="228">(Q35/100)*E35</f>
        <v>2462</v>
      </c>
      <c r="O35" s="172">
        <f t="shared" ref="O35:O38" si="229">(R35/100)*N35</f>
        <v>2342.5929999999998</v>
      </c>
      <c r="P35" s="172">
        <f t="shared" ref="P35:P38" si="230">(S35/100)*N35</f>
        <v>2441.5654</v>
      </c>
      <c r="Q35" s="77">
        <v>98.48</v>
      </c>
      <c r="R35" s="77">
        <v>95.15</v>
      </c>
      <c r="S35" s="77">
        <v>99.17</v>
      </c>
      <c r="T35" s="115">
        <v>2564973.029638832</v>
      </c>
      <c r="U35" s="115">
        <v>2476344.2740780348</v>
      </c>
      <c r="V35" s="115">
        <v>2653601.7851996301</v>
      </c>
      <c r="W35" s="64">
        <v>99.95</v>
      </c>
      <c r="X35" s="64">
        <v>95.18</v>
      </c>
      <c r="Y35" s="64">
        <v>99.34</v>
      </c>
      <c r="Z35" s="67">
        <v>0.13716978349691458</v>
      </c>
      <c r="AA35" s="153">
        <f>IF(OR(ISBLANK(T35), ISBLANK(DH35)), "", 100*((T35-DH35)/DH35))</f>
        <v>1.41946932642178E-2</v>
      </c>
      <c r="AB35" s="112">
        <v>2564626.6064761602</v>
      </c>
      <c r="AC35" s="79">
        <v>2476001.5400733878</v>
      </c>
      <c r="AD35" s="79">
        <v>2653251.6728789322</v>
      </c>
      <c r="AE35" s="171">
        <f t="shared" ref="AE35:AE38" si="231">$E35-AH35</f>
        <v>1.25</v>
      </c>
      <c r="AF35" s="171">
        <f t="shared" ref="AF35:AF38" si="232">$E35-AI35</f>
        <v>121.68974999999955</v>
      </c>
      <c r="AG35" s="171">
        <f t="shared" ref="AG35:AG38" si="233">$E35-AJ35</f>
        <v>17.491875000000164</v>
      </c>
      <c r="AH35" s="171">
        <f t="shared" ref="AH35:AH38" si="234">(AK35/100)*E35</f>
        <v>2498.75</v>
      </c>
      <c r="AI35" s="172">
        <f t="shared" ref="AI35:AI38" si="235">(AL35/100)*AH35</f>
        <v>2378.3102500000005</v>
      </c>
      <c r="AJ35" s="172">
        <f t="shared" ref="AJ35:AJ38" si="236">(AM35/100)*AH35</f>
        <v>2482.5081249999998</v>
      </c>
      <c r="AK35" s="76">
        <v>99.95</v>
      </c>
      <c r="AL35" s="76">
        <v>95.18</v>
      </c>
      <c r="AM35" s="76">
        <v>99.35</v>
      </c>
      <c r="AN35" s="77">
        <v>3.206169410580282E-2</v>
      </c>
      <c r="AO35" s="153">
        <f>IF(OR(ISBLANK(AB35), ISBLANK(DH35)), "", 100*((AB35-DH35)/DH35))</f>
        <v>6.8685780655371729E-4</v>
      </c>
      <c r="AP35" s="112">
        <v>2564853.5946695078</v>
      </c>
      <c r="AQ35" s="79">
        <v>2476225.0047570691</v>
      </c>
      <c r="AR35" s="79">
        <v>2653482.184581947</v>
      </c>
      <c r="AS35" s="171">
        <f t="shared" ref="AS35:AS38" si="237">$E35-AV35</f>
        <v>1.25</v>
      </c>
      <c r="AT35" s="171">
        <f t="shared" ref="AT35:AT38" si="238">$E35-AW35</f>
        <v>121.68974999999955</v>
      </c>
      <c r="AU35" s="171">
        <f t="shared" ref="AU35:AU38" si="239">$E35-AX35</f>
        <v>16.99212499999976</v>
      </c>
      <c r="AV35" s="171">
        <f t="shared" ref="AV35:AV38" si="240">(AY35/100)*E35</f>
        <v>2498.75</v>
      </c>
      <c r="AW35" s="172">
        <f t="shared" ref="AW35:AW38" si="241">(AZ35/100)*AV35</f>
        <v>2378.3102500000005</v>
      </c>
      <c r="AX35" s="172">
        <f t="shared" ref="AX35:AX38" si="242">(BA35/100)*AV35</f>
        <v>2483.0078750000002</v>
      </c>
      <c r="AY35" s="76">
        <v>99.95</v>
      </c>
      <c r="AZ35" s="76">
        <v>95.18</v>
      </c>
      <c r="BA35" s="76">
        <v>99.37</v>
      </c>
      <c r="BB35" s="77">
        <v>1.468148888486114E-2</v>
      </c>
      <c r="BC35" s="153">
        <f>IF(OR(ISBLANK(AP35), ISBLANK(DH35)), "", 100*((AP35-DH35)/DH35))</f>
        <v>9.5376492574619706E-3</v>
      </c>
      <c r="BD35" s="115">
        <v>122927972.6573227</v>
      </c>
      <c r="BE35" s="62">
        <v>121447759.94562919</v>
      </c>
      <c r="BF35" s="195">
        <v>124408185.3690162</v>
      </c>
      <c r="BG35" s="171">
        <f t="shared" ref="BG35:BG38" si="243">IF(BJ35=0, " ", $E35-BJ35)</f>
        <v>1042.5</v>
      </c>
      <c r="BH35" s="171">
        <f t="shared" si="221"/>
        <v>1156.768</v>
      </c>
      <c r="BI35" s="171">
        <f t="shared" si="222"/>
        <v>1078.0629999999999</v>
      </c>
      <c r="BJ35" s="171">
        <f t="shared" ref="BJ35:BJ38" si="244">(BM35/100)*$E35</f>
        <v>1457.5</v>
      </c>
      <c r="BK35" s="172">
        <f t="shared" ref="BK35:BK38" si="245">(BN35/100)*BJ35</f>
        <v>1343.232</v>
      </c>
      <c r="BL35" s="172">
        <f t="shared" ref="BL35:BL38" si="246">(BO35/100)*BJ35</f>
        <v>1421.9370000000001</v>
      </c>
      <c r="BM35" s="34">
        <v>58.3</v>
      </c>
      <c r="BN35" s="34">
        <v>92.16</v>
      </c>
      <c r="BO35" s="34">
        <v>97.56</v>
      </c>
      <c r="BP35" s="29">
        <v>0</v>
      </c>
      <c r="BQ35" s="46">
        <f>IF(OR(ISBLANK(BD35), ISBLANK(DH35)), "", 100*((BD35-DH35)/DH35))</f>
        <v>4693.2442363064138</v>
      </c>
      <c r="BR35" s="103">
        <v>2564847.6264236141</v>
      </c>
      <c r="BS35" s="34">
        <v>2476218.680994777</v>
      </c>
      <c r="BT35" s="34">
        <v>2653476.5718524521</v>
      </c>
      <c r="BU35" s="171">
        <f t="shared" ref="BU35:BU38" si="247">IF(BX35 = 0, " ", $E35-BX35)</f>
        <v>1.25</v>
      </c>
      <c r="BV35" s="171">
        <f t="shared" si="223"/>
        <v>121.68974999999955</v>
      </c>
      <c r="BW35" s="171">
        <f t="shared" si="224"/>
        <v>17.241999999999734</v>
      </c>
      <c r="BX35" s="171">
        <f t="shared" ref="BX35:BX38" si="248">IF(ISBLANK(CA35),"",(CA35/100)*$E35)</f>
        <v>2498.75</v>
      </c>
      <c r="BY35" s="172">
        <f t="shared" ref="BY35:BY38" si="249">(CB35/100)*BX35</f>
        <v>2378.3102500000005</v>
      </c>
      <c r="BZ35" s="172">
        <f t="shared" ref="BZ35:BZ38" si="250">(CC35/100)*BX35</f>
        <v>2482.7580000000003</v>
      </c>
      <c r="CA35" s="34">
        <v>99.95</v>
      </c>
      <c r="CB35" s="34">
        <v>95.18</v>
      </c>
      <c r="CC35" s="34">
        <v>99.36</v>
      </c>
      <c r="CD35" s="29">
        <v>2.2253123164595323E-2</v>
      </c>
      <c r="CE35" s="46">
        <f>IF(OR(ISBLANK(BR35), ISBLANK(DH35)), "", 100*((BR35-DH35)/DH35))</f>
        <v>9.3049336304771822E-3</v>
      </c>
      <c r="CF35" s="103">
        <v>2564608.9912590962</v>
      </c>
      <c r="CG35" s="43">
        <v>2475983.587796683</v>
      </c>
      <c r="CH35" s="43">
        <v>2653234.394721508</v>
      </c>
      <c r="CI35" s="171">
        <f t="shared" ref="CI35:CI38" si="251">IF(ISBLANK(CL35), " ", $E35-CL35)</f>
        <v>1.25</v>
      </c>
      <c r="CJ35" s="171">
        <f t="shared" ref="CJ35:CJ38" si="252">IF(ISBLANK(CM35), " ", $E35-CM35)</f>
        <v>121.68974999999955</v>
      </c>
      <c r="CK35" s="171">
        <f t="shared" ref="CK35:CK38" si="253">IF(ISBLANK(CN35), " ", $E35-CN35)</f>
        <v>17.241999999999734</v>
      </c>
      <c r="CL35" s="171">
        <f t="shared" ref="CL35:CL38" si="254">IF(ISBLANK(CO35),"",(CO35/100)*$E35)</f>
        <v>2498.75</v>
      </c>
      <c r="CM35" s="172">
        <f t="shared" ref="CM35:CM38" si="255">IF(ISBLANK(CL35),"",(CP35/100)*CL35)</f>
        <v>2378.3102500000005</v>
      </c>
      <c r="CN35" s="172">
        <f t="shared" ref="CN35:CN38" si="256">IF(ISBLANK(CL35),"",(CQ35/100)*CL35)</f>
        <v>2482.7580000000003</v>
      </c>
      <c r="CO35" s="34">
        <v>99.95</v>
      </c>
      <c r="CP35" s="34">
        <v>95.18</v>
      </c>
      <c r="CQ35" s="34">
        <v>99.36</v>
      </c>
      <c r="CR35" s="29">
        <v>6.3566119062611129E-2</v>
      </c>
      <c r="CS35" s="46">
        <f>IF(OR(ISBLANK(CF35), ISBLANK(DH35)), "", 100*((CF35-DH35)/DH35))</f>
        <v>0</v>
      </c>
      <c r="CT35" s="103">
        <v>14791688.865828089</v>
      </c>
      <c r="CU35" s="43">
        <v>14126575.63991428</v>
      </c>
      <c r="CV35" s="43">
        <v>15456802.09174191</v>
      </c>
      <c r="CW35" s="171">
        <f t="shared" ref="CW35:CW38" si="257">IF(ISNUMBER(CZ35), $E35-CZ35,"")</f>
        <v>136.5</v>
      </c>
      <c r="CX35" s="171">
        <f t="shared" ref="CX35:CX38" si="258">IF(ISNUMBER(DA35), $E35-DA35,"")</f>
        <v>253.02055000000018</v>
      </c>
      <c r="CY35" s="171">
        <f t="shared" ref="CY35:CY38" si="259">IF(ISNUMBER(DB35), $E35-DB35,"")</f>
        <v>155.88070000000016</v>
      </c>
      <c r="CZ35" s="171">
        <f t="shared" ref="CZ35:CZ38" si="260">IF(ISBLANK(DC35),"",(DC35/100)*$E35)</f>
        <v>2363.5</v>
      </c>
      <c r="DA35" s="172">
        <f t="shared" ref="DA35:DA38" si="261">IF(ISNUMBER(CZ35), (DD35/100) * CZ35, "")</f>
        <v>2246.9794499999998</v>
      </c>
      <c r="DB35" s="172">
        <f t="shared" ref="DB35:DB38" si="262">IF(ISNUMBER(CZ35),(DE35/100)*CZ35,"")</f>
        <v>2344.1192999999998</v>
      </c>
      <c r="DC35" s="34">
        <v>94.54</v>
      </c>
      <c r="DD35" s="34">
        <v>95.07</v>
      </c>
      <c r="DE35" s="34">
        <v>99.18</v>
      </c>
      <c r="DF35" s="29">
        <v>0.24318950578035539</v>
      </c>
      <c r="DG35" s="46">
        <f>IF(OR(ISBLANK(CT35), ISBLANK(DH35)), "", 100*((CT35-DH35)/DH35))</f>
        <v>476.76195148041273</v>
      </c>
      <c r="DH35" s="24">
        <f>MIN(H35,T35,AB35,AP35,BD35,BR35,CF35,CT35)</f>
        <v>2564608.9912590962</v>
      </c>
      <c r="DI35" s="85" t="str">
        <f>IF(DH35=H35, $H$2, IF(DH35=T35, $T$2, IF(DH35=AB35, $AB$2, IF(DH35=AP35, $AP$2, IF(DH35=BD35, $BD$2, IF(DH35=BR35, $BR$2, IF(DH35=CF35, $CF$2, $CT$2)))))))</f>
        <v>RKSDDP (AllEnhancements + RQMC + Kmeans)</v>
      </c>
      <c r="DJ35" s="39">
        <f>IF(OR(ISBLANK(H35), ISBLANK(AP35)), "", IFERROR(((H35-AP35)/H35)*100, ""))</f>
        <v>55.303130263048608</v>
      </c>
      <c r="DK35" s="20">
        <f>IF(OR(ISBLANK(DH35), ISBLANK(T35)), "", IFERROR(((T35-DH35)/DH35)*100, ""))</f>
        <v>1.41946932642178E-2</v>
      </c>
      <c r="DL35" s="18">
        <f t="shared" si="50"/>
        <v>0</v>
      </c>
    </row>
    <row r="36" spans="1:116" hidden="1" x14ac:dyDescent="0.25">
      <c r="A36" s="276"/>
      <c r="B36" s="276"/>
      <c r="C36" s="276"/>
      <c r="D36" s="276"/>
      <c r="E36" s="167">
        <f>2 * ($C$10*'Data for KPI'!$B$1)</f>
        <v>2500</v>
      </c>
      <c r="F36" s="167">
        <v>3</v>
      </c>
      <c r="G36" s="167"/>
      <c r="H36" s="111">
        <v>8387573.4115883466</v>
      </c>
      <c r="I36" s="78">
        <v>7894805.1195682827</v>
      </c>
      <c r="J36" s="78">
        <v>8880341.7036084104</v>
      </c>
      <c r="K36" s="171">
        <f t="shared" si="225"/>
        <v>68</v>
      </c>
      <c r="L36" s="171">
        <f t="shared" si="226"/>
        <v>183.51999999999998</v>
      </c>
      <c r="M36" s="171">
        <f t="shared" si="227"/>
        <v>85.753600000000006</v>
      </c>
      <c r="N36" s="171">
        <f t="shared" si="228"/>
        <v>2432</v>
      </c>
      <c r="O36" s="172">
        <f t="shared" si="229"/>
        <v>2316.48</v>
      </c>
      <c r="P36" s="172">
        <f t="shared" si="230"/>
        <v>2414.2464</v>
      </c>
      <c r="Q36" s="75">
        <v>97.28</v>
      </c>
      <c r="R36" s="75">
        <v>95.25</v>
      </c>
      <c r="S36" s="75">
        <v>99.27</v>
      </c>
      <c r="T36" s="116">
        <v>2524645.8775285338</v>
      </c>
      <c r="U36" s="116">
        <v>2439295.3467542692</v>
      </c>
      <c r="V36" s="116">
        <v>2609996.4083027989</v>
      </c>
      <c r="W36" s="63">
        <v>99.92</v>
      </c>
      <c r="X36" s="63">
        <v>95.27</v>
      </c>
      <c r="Y36" s="63">
        <v>99.5</v>
      </c>
      <c r="Z36" s="66">
        <v>0</v>
      </c>
      <c r="AA36" s="153">
        <f>IF(OR(ISBLANK(T36), ISBLANK(DH36)), "", 100*((T36-DH36)/DH36))</f>
        <v>5.5410055985182085</v>
      </c>
      <c r="AB36" s="111">
        <v>2392099.5097700488</v>
      </c>
      <c r="AC36" s="78">
        <v>2325795.0560294129</v>
      </c>
      <c r="AD36" s="78">
        <v>2458403.9635106851</v>
      </c>
      <c r="AE36" s="171">
        <f t="shared" si="231"/>
        <v>0.5</v>
      </c>
      <c r="AF36" s="171">
        <f t="shared" si="232"/>
        <v>118.72634999999991</v>
      </c>
      <c r="AG36" s="171">
        <f t="shared" si="233"/>
        <v>12.747549999999592</v>
      </c>
      <c r="AH36" s="171">
        <f t="shared" si="234"/>
        <v>2499.5</v>
      </c>
      <c r="AI36" s="172">
        <f t="shared" si="235"/>
        <v>2381.2736500000001</v>
      </c>
      <c r="AJ36" s="172">
        <f t="shared" si="236"/>
        <v>2487.2524500000004</v>
      </c>
      <c r="AK36" s="74">
        <v>99.98</v>
      </c>
      <c r="AL36" s="74">
        <v>95.27</v>
      </c>
      <c r="AM36" s="74">
        <v>99.51</v>
      </c>
      <c r="AN36" s="75">
        <v>0</v>
      </c>
      <c r="AO36" s="153">
        <f>IF(OR(ISBLANK(AB36), ISBLANK(DH36)), "", 100*((AB36-DH36)/DH36))</f>
        <v>0</v>
      </c>
      <c r="AP36" s="111">
        <v>2392469.9357728809</v>
      </c>
      <c r="AQ36" s="78">
        <v>2326156.5633794479</v>
      </c>
      <c r="AR36" s="78">
        <v>2458783.308166313</v>
      </c>
      <c r="AS36" s="171">
        <f t="shared" si="237"/>
        <v>0.5</v>
      </c>
      <c r="AT36" s="171">
        <f t="shared" si="238"/>
        <v>118.72634999999991</v>
      </c>
      <c r="AU36" s="171">
        <f t="shared" si="239"/>
        <v>12.247650000000249</v>
      </c>
      <c r="AV36" s="171">
        <f t="shared" si="240"/>
        <v>2499.5</v>
      </c>
      <c r="AW36" s="172">
        <f t="shared" si="241"/>
        <v>2381.2736500000001</v>
      </c>
      <c r="AX36" s="172">
        <f t="shared" si="242"/>
        <v>2487.7523499999998</v>
      </c>
      <c r="AY36" s="74">
        <v>99.98</v>
      </c>
      <c r="AZ36" s="74">
        <v>95.27</v>
      </c>
      <c r="BA36" s="74">
        <v>99.53</v>
      </c>
      <c r="BB36" s="75">
        <v>0</v>
      </c>
      <c r="BC36" s="153">
        <f>IF(OR(ISBLANK(AP36), ISBLANK(DH36)), "", 100*((AP36-DH36)/DH36))</f>
        <v>1.548539269872341E-2</v>
      </c>
      <c r="BD36" s="116">
        <v>98564820.066823199</v>
      </c>
      <c r="BE36" s="61">
        <v>97093939.818694249</v>
      </c>
      <c r="BF36" s="196">
        <v>100035700.31495211</v>
      </c>
      <c r="BG36" s="171">
        <f t="shared" si="243"/>
        <v>869.5</v>
      </c>
      <c r="BH36" s="171">
        <f t="shared" si="221"/>
        <v>981.8414499999999</v>
      </c>
      <c r="BI36" s="171">
        <f t="shared" si="222"/>
        <v>913.6865499999999</v>
      </c>
      <c r="BJ36" s="171">
        <f t="shared" si="244"/>
        <v>1630.5</v>
      </c>
      <c r="BK36" s="172">
        <f t="shared" si="245"/>
        <v>1518.1585500000001</v>
      </c>
      <c r="BL36" s="172">
        <f t="shared" si="246"/>
        <v>1586.3134500000001</v>
      </c>
      <c r="BM36" s="32">
        <v>65.22</v>
      </c>
      <c r="BN36" s="32">
        <v>93.11</v>
      </c>
      <c r="BO36" s="32">
        <v>97.29</v>
      </c>
      <c r="BP36" s="28">
        <v>0</v>
      </c>
      <c r="BQ36" s="46">
        <f>IF(OR(ISBLANK(BD36), ISBLANK(DH36)), "", 100*((BD36-DH36)/DH36))</f>
        <v>4020.4314312283009</v>
      </c>
      <c r="BR36" s="102">
        <v>2393362.8745659632</v>
      </c>
      <c r="BS36" s="32">
        <v>2326957.1240227418</v>
      </c>
      <c r="BT36" s="32">
        <v>2459768.625109185</v>
      </c>
      <c r="BU36" s="171">
        <f t="shared" si="247"/>
        <v>0.5</v>
      </c>
      <c r="BV36" s="171">
        <f t="shared" si="223"/>
        <v>118.72634999999991</v>
      </c>
      <c r="BW36" s="171">
        <f t="shared" si="224"/>
        <v>12.497600000000148</v>
      </c>
      <c r="BX36" s="171">
        <f t="shared" si="248"/>
        <v>2499.5</v>
      </c>
      <c r="BY36" s="172">
        <f t="shared" si="249"/>
        <v>2381.2736500000001</v>
      </c>
      <c r="BZ36" s="172">
        <f t="shared" si="250"/>
        <v>2487.5023999999999</v>
      </c>
      <c r="CA36" s="32">
        <v>99.98</v>
      </c>
      <c r="CB36" s="32">
        <v>95.27</v>
      </c>
      <c r="CC36" s="32">
        <v>99.52</v>
      </c>
      <c r="CD36" s="33">
        <v>0</v>
      </c>
      <c r="CE36" s="46">
        <f>IF(OR(ISBLANK(BR36), ISBLANK(DH36)), "", 100*((BR36-DH36)/DH36))</f>
        <v>5.2814056888286894E-2</v>
      </c>
      <c r="CF36" s="102">
        <v>2399425.530203016</v>
      </c>
      <c r="CG36" s="42">
        <v>2332139.5810776241</v>
      </c>
      <c r="CH36" s="42">
        <v>2466711.479328407</v>
      </c>
      <c r="CI36" s="171">
        <f t="shared" si="251"/>
        <v>0.5</v>
      </c>
      <c r="CJ36" s="171">
        <f t="shared" si="252"/>
        <v>118.72634999999991</v>
      </c>
      <c r="CK36" s="171">
        <f t="shared" si="253"/>
        <v>12.747549999999592</v>
      </c>
      <c r="CL36" s="171">
        <f t="shared" si="254"/>
        <v>2499.5</v>
      </c>
      <c r="CM36" s="172">
        <f t="shared" si="255"/>
        <v>2381.2736500000001</v>
      </c>
      <c r="CN36" s="172">
        <f t="shared" si="256"/>
        <v>2487.2524500000004</v>
      </c>
      <c r="CO36" s="32">
        <v>99.98</v>
      </c>
      <c r="CP36" s="32">
        <v>95.27</v>
      </c>
      <c r="CQ36" s="32">
        <v>99.51</v>
      </c>
      <c r="CR36" s="28">
        <v>0</v>
      </c>
      <c r="CS36" s="46">
        <f>IF(OR(ISBLANK(CF36), ISBLANK(DH36)), "", 100*((CF36-DH36)/DH36))</f>
        <v>0.30625901652692838</v>
      </c>
      <c r="CT36" s="102">
        <v>3745376.5009454852</v>
      </c>
      <c r="CU36" s="42">
        <v>3518048.1937560262</v>
      </c>
      <c r="CV36" s="42">
        <v>3972704.8081349442</v>
      </c>
      <c r="CW36" s="171">
        <f t="shared" si="257"/>
        <v>16.5</v>
      </c>
      <c r="CX36" s="171">
        <f t="shared" si="258"/>
        <v>133.72119999999995</v>
      </c>
      <c r="CY36" s="171">
        <f t="shared" si="259"/>
        <v>32.146049999999832</v>
      </c>
      <c r="CZ36" s="171">
        <f t="shared" si="260"/>
        <v>2483.5</v>
      </c>
      <c r="DA36" s="172">
        <f t="shared" si="261"/>
        <v>2366.2788</v>
      </c>
      <c r="DB36" s="172">
        <f t="shared" si="262"/>
        <v>2467.8539500000002</v>
      </c>
      <c r="DC36" s="32">
        <v>99.34</v>
      </c>
      <c r="DD36" s="32">
        <v>95.28</v>
      </c>
      <c r="DE36" s="32">
        <v>99.37</v>
      </c>
      <c r="DF36" s="28">
        <v>2.2510562234948732E-2</v>
      </c>
      <c r="DG36" s="46">
        <f>IF(OR(ISBLANK(CT36), ISBLANK(DH36)), "", 100*((CT36-DH36)/DH36))</f>
        <v>56.572771561059611</v>
      </c>
      <c r="DH36" s="24">
        <f>MIN(H36,T36,AB36,AP36,BD36,BR36,CF36,CT36)</f>
        <v>2392099.5097700488</v>
      </c>
      <c r="DI36" s="85" t="str">
        <f>IF(DH36=H36, $H$2, IF(DH36=T36, $T$2, IF(DH36=AB36, $AB$2, IF(DH36=AP36, $AP$2, IF(DH36=BD36, $BD$2, IF(DH36=BR36, $BR$2, IF(DH36=CF36, $CF$2, $CT$2)))))))</f>
        <v>RNSDDP (AllEnhancements + RQMC + NoScenarioReduction)</v>
      </c>
      <c r="DJ36" s="39">
        <f>IF(OR(ISBLANK(H36), ISBLANK(AP36)), "", IFERROR(((H36-AP36)/H36)*100, ""))</f>
        <v>71.476017933060078</v>
      </c>
      <c r="DK36" s="20">
        <f>IF(OR(ISBLANK(DH36), ISBLANK(T36)), "", IFERROR(((T36-DH36)/DH36)*100, ""))</f>
        <v>5.5410055985182085</v>
      </c>
      <c r="DL36" s="18">
        <f t="shared" si="50"/>
        <v>0</v>
      </c>
    </row>
    <row r="37" spans="1:116" hidden="1" x14ac:dyDescent="0.25">
      <c r="A37" s="276"/>
      <c r="B37" s="276"/>
      <c r="C37" s="276"/>
      <c r="D37" s="276"/>
      <c r="E37" s="167">
        <f>2 * ($C$10*'Data for KPI'!$B$1)</f>
        <v>2500</v>
      </c>
      <c r="F37" s="167">
        <v>4</v>
      </c>
      <c r="G37" s="167"/>
      <c r="H37" s="112">
        <v>6214824.2814444397</v>
      </c>
      <c r="I37" s="79">
        <v>5826159.1724768924</v>
      </c>
      <c r="J37" s="79">
        <v>6603489.390411987</v>
      </c>
      <c r="K37" s="171">
        <f t="shared" si="225"/>
        <v>44.25</v>
      </c>
      <c r="L37" s="171">
        <f t="shared" si="226"/>
        <v>160.89812500000016</v>
      </c>
      <c r="M37" s="171">
        <f t="shared" si="227"/>
        <v>60.949100000000271</v>
      </c>
      <c r="N37" s="171">
        <f t="shared" si="228"/>
        <v>2455.75</v>
      </c>
      <c r="O37" s="172">
        <f t="shared" si="229"/>
        <v>2339.1018749999998</v>
      </c>
      <c r="P37" s="172">
        <f t="shared" si="230"/>
        <v>2439.0508999999997</v>
      </c>
      <c r="Q37" s="77">
        <v>98.23</v>
      </c>
      <c r="R37" s="77">
        <v>95.25</v>
      </c>
      <c r="S37" s="77">
        <v>99.32</v>
      </c>
      <c r="T37" s="115">
        <v>2427989.3732014471</v>
      </c>
      <c r="U37" s="115">
        <v>2357904.7327216049</v>
      </c>
      <c r="V37" s="115">
        <v>2498074.0136812879</v>
      </c>
      <c r="W37" s="64">
        <v>99.98</v>
      </c>
      <c r="X37" s="64">
        <v>95.24</v>
      </c>
      <c r="Y37" s="64">
        <v>99.54</v>
      </c>
      <c r="Z37" s="67">
        <v>0</v>
      </c>
      <c r="AA37" s="153">
        <f>IF(OR(ISBLANK(T37), ISBLANK(DH37)), "", 100*((T37-DH37)/DH37))</f>
        <v>1.1997578410280102E-2</v>
      </c>
      <c r="AB37" s="112">
        <v>2492494.1710259821</v>
      </c>
      <c r="AC37" s="79">
        <v>2412419.4296645531</v>
      </c>
      <c r="AD37" s="79">
        <v>2572568.9123874102</v>
      </c>
      <c r="AE37" s="171">
        <f t="shared" si="231"/>
        <v>1.25</v>
      </c>
      <c r="AF37" s="171">
        <f t="shared" si="232"/>
        <v>120.44037500000013</v>
      </c>
      <c r="AG37" s="171">
        <f t="shared" si="233"/>
        <v>12.994125000000167</v>
      </c>
      <c r="AH37" s="171">
        <f t="shared" si="234"/>
        <v>2498.75</v>
      </c>
      <c r="AI37" s="172">
        <f t="shared" si="235"/>
        <v>2379.5596249999999</v>
      </c>
      <c r="AJ37" s="172">
        <f t="shared" si="236"/>
        <v>2487.0058749999998</v>
      </c>
      <c r="AK37" s="76">
        <v>99.95</v>
      </c>
      <c r="AL37" s="76">
        <v>95.23</v>
      </c>
      <c r="AM37" s="76">
        <v>99.53</v>
      </c>
      <c r="AN37" s="77">
        <v>3.7866132853136324E-3</v>
      </c>
      <c r="AO37" s="153">
        <f>IF(OR(ISBLANK(AB37), ISBLANK(DH37)), "", 100*((AB37-DH37)/DH37))</f>
        <v>2.6690329653967093</v>
      </c>
      <c r="AP37" s="112">
        <v>2437955.0019550351</v>
      </c>
      <c r="AQ37" s="79">
        <v>2365515.1720544351</v>
      </c>
      <c r="AR37" s="79">
        <v>2510394.8318556342</v>
      </c>
      <c r="AS37" s="171">
        <f t="shared" si="237"/>
        <v>0.75</v>
      </c>
      <c r="AT37" s="171">
        <f t="shared" si="238"/>
        <v>119.71430000000009</v>
      </c>
      <c r="AU37" s="171">
        <f t="shared" si="239"/>
        <v>12.246549999999843</v>
      </c>
      <c r="AV37" s="171">
        <f t="shared" si="240"/>
        <v>2499.25</v>
      </c>
      <c r="AW37" s="172">
        <f t="shared" si="241"/>
        <v>2380.2856999999999</v>
      </c>
      <c r="AX37" s="172">
        <f t="shared" si="242"/>
        <v>2487.7534500000002</v>
      </c>
      <c r="AY37" s="76">
        <v>99.97</v>
      </c>
      <c r="AZ37" s="76">
        <v>95.24</v>
      </c>
      <c r="BA37" s="76">
        <v>99.54</v>
      </c>
      <c r="BB37" s="77">
        <v>1.7145609834582708E-2</v>
      </c>
      <c r="BC37" s="153">
        <f>IF(OR(ISBLANK(AP37), ISBLANK(DH37)), "", 100*((AP37-DH37)/DH37))</f>
        <v>0.42249461343519101</v>
      </c>
      <c r="BD37" s="115">
        <v>95723012.352220356</v>
      </c>
      <c r="BE37" s="62">
        <v>94283434.924622506</v>
      </c>
      <c r="BF37" s="195">
        <v>97162589.779818207</v>
      </c>
      <c r="BG37" s="171">
        <f t="shared" si="243"/>
        <v>842.00000000000023</v>
      </c>
      <c r="BH37" s="171">
        <f t="shared" si="221"/>
        <v>955.07560000000012</v>
      </c>
      <c r="BI37" s="171">
        <f t="shared" si="222"/>
        <v>881.46040000000016</v>
      </c>
      <c r="BJ37" s="171">
        <f t="shared" si="244"/>
        <v>1657.9999999999998</v>
      </c>
      <c r="BK37" s="172">
        <f t="shared" si="245"/>
        <v>1544.9243999999999</v>
      </c>
      <c r="BL37" s="172">
        <f t="shared" si="246"/>
        <v>1618.5395999999998</v>
      </c>
      <c r="BM37" s="34">
        <v>66.319999999999993</v>
      </c>
      <c r="BN37" s="34">
        <v>93.18</v>
      </c>
      <c r="BO37" s="34">
        <v>97.62</v>
      </c>
      <c r="BP37" s="29">
        <v>0</v>
      </c>
      <c r="BQ37" s="46">
        <f>IF(OR(ISBLANK(BD37), ISBLANK(DH37)), "", 100*((BD37-DH37)/DH37))</f>
        <v>3842.9536987409642</v>
      </c>
      <c r="BR37" s="103">
        <v>2428063.2173462301</v>
      </c>
      <c r="BS37" s="34">
        <v>2357976.254685598</v>
      </c>
      <c r="BT37" s="34">
        <v>2498150.1800068612</v>
      </c>
      <c r="BU37" s="171">
        <f t="shared" si="247"/>
        <v>0.5</v>
      </c>
      <c r="BV37" s="171">
        <f t="shared" si="223"/>
        <v>119.72614999999996</v>
      </c>
      <c r="BW37" s="171">
        <f t="shared" si="224"/>
        <v>11.997699999999895</v>
      </c>
      <c r="BX37" s="171">
        <f t="shared" si="248"/>
        <v>2499.5</v>
      </c>
      <c r="BY37" s="172">
        <f t="shared" si="249"/>
        <v>2380.27385</v>
      </c>
      <c r="BZ37" s="172">
        <f t="shared" si="250"/>
        <v>2488.0023000000001</v>
      </c>
      <c r="CA37" s="34">
        <v>99.98</v>
      </c>
      <c r="CB37" s="34">
        <v>95.23</v>
      </c>
      <c r="CC37" s="34">
        <v>99.54</v>
      </c>
      <c r="CD37" s="35">
        <v>1.6705108238457441E-2</v>
      </c>
      <c r="CE37" s="46">
        <f>IF(OR(ISBLANK(BR37), ISBLANK(DH37)), "", 100*((BR37-DH37)/DH37))</f>
        <v>1.503931348158212E-2</v>
      </c>
      <c r="CF37" s="103">
        <v>2427698.1082173488</v>
      </c>
      <c r="CG37" s="43">
        <v>2357615.4786738679</v>
      </c>
      <c r="CH37" s="43">
        <v>2497780.7377608311</v>
      </c>
      <c r="CI37" s="171">
        <f t="shared" si="251"/>
        <v>0.5</v>
      </c>
      <c r="CJ37" s="171">
        <f t="shared" si="252"/>
        <v>119.47620000000006</v>
      </c>
      <c r="CK37" s="171">
        <f t="shared" si="253"/>
        <v>11.747749999999996</v>
      </c>
      <c r="CL37" s="171">
        <f t="shared" si="254"/>
        <v>2499.5</v>
      </c>
      <c r="CM37" s="172">
        <f t="shared" si="255"/>
        <v>2380.5237999999999</v>
      </c>
      <c r="CN37" s="172">
        <f t="shared" si="256"/>
        <v>2488.25225</v>
      </c>
      <c r="CO37" s="34">
        <v>99.98</v>
      </c>
      <c r="CP37" s="34">
        <v>95.24</v>
      </c>
      <c r="CQ37" s="34">
        <v>99.55</v>
      </c>
      <c r="CR37" s="29">
        <v>7.7229500700606753E-3</v>
      </c>
      <c r="CS37" s="46">
        <f>IF(OR(ISBLANK(CF37), ISBLANK(DH37)), "", 100*((CF37-DH37)/DH37))</f>
        <v>0</v>
      </c>
      <c r="CT37" s="103">
        <v>22586545.34649818</v>
      </c>
      <c r="CU37" s="43">
        <v>21719373.608758159</v>
      </c>
      <c r="CV37" s="43">
        <v>23453717.084238209</v>
      </c>
      <c r="CW37" s="171">
        <f t="shared" si="257"/>
        <v>212.5</v>
      </c>
      <c r="CX37" s="171">
        <f t="shared" si="258"/>
        <v>326.875</v>
      </c>
      <c r="CY37" s="171">
        <f t="shared" si="259"/>
        <v>225.53874999999971</v>
      </c>
      <c r="CZ37" s="171">
        <f t="shared" si="260"/>
        <v>2287.5</v>
      </c>
      <c r="DA37" s="172">
        <f t="shared" si="261"/>
        <v>2173.125</v>
      </c>
      <c r="DB37" s="172">
        <f t="shared" si="262"/>
        <v>2274.4612500000003</v>
      </c>
      <c r="DC37" s="34">
        <v>91.5</v>
      </c>
      <c r="DD37" s="34">
        <v>95</v>
      </c>
      <c r="DE37" s="34">
        <v>99.43</v>
      </c>
      <c r="DF37" s="29">
        <v>7.2025911743621104E-4</v>
      </c>
      <c r="DG37" s="46">
        <f>IF(OR(ISBLANK(CT37), ISBLANK(DH37)), "", 100*((CT37-DH37)/DH37))</f>
        <v>830.36878308907251</v>
      </c>
      <c r="DH37" s="24">
        <f>MIN(H37,T37,AB37,AP37,BD37,BR37,CF37,CT37)</f>
        <v>2427698.1082173488</v>
      </c>
      <c r="DI37" s="85" t="str">
        <f>IF(DH37=H37, $H$2, IF(DH37=T37, $T$2, IF(DH37=AB37, $AB$2, IF(DH37=AP37, $AP$2, IF(DH37=BD37, $BD$2, IF(DH37=BR37, $BR$2, IF(DH37=CF37, $CF$2, $CT$2)))))))</f>
        <v>RKSDDP (AllEnhancements + RQMC + Kmeans)</v>
      </c>
      <c r="DJ37" s="39">
        <f>IF(OR(ISBLANK(H37), ISBLANK(AP37)), "", IFERROR(((H37-AP37)/H37)*100, ""))</f>
        <v>60.771939936676546</v>
      </c>
      <c r="DK37" s="20">
        <f>IF(OR(ISBLANK(DH37), ISBLANK(T37)), "", IFERROR(((T37-DH37)/DH37)*100, ""))</f>
        <v>1.1997578410280102E-2</v>
      </c>
      <c r="DL37" s="18">
        <f t="shared" si="50"/>
        <v>0</v>
      </c>
    </row>
    <row r="38" spans="1:116" hidden="1" x14ac:dyDescent="0.25">
      <c r="A38" s="276"/>
      <c r="B38" s="276"/>
      <c r="C38" s="276"/>
      <c r="D38" s="276"/>
      <c r="E38" s="167">
        <f>2 * ($C$10*'Data for KPI'!$B$1)</f>
        <v>2500</v>
      </c>
      <c r="F38" s="167">
        <v>5</v>
      </c>
      <c r="G38" s="167"/>
      <c r="H38" s="111">
        <v>8285618.7024931423</v>
      </c>
      <c r="I38" s="78">
        <v>7801775.2957950868</v>
      </c>
      <c r="J38" s="78">
        <v>8769462.1091911979</v>
      </c>
      <c r="K38" s="171">
        <f t="shared" si="225"/>
        <v>68.25</v>
      </c>
      <c r="L38" s="171">
        <f t="shared" si="226"/>
        <v>184.24447499999997</v>
      </c>
      <c r="M38" s="171">
        <f t="shared" si="227"/>
        <v>88.190349999999853</v>
      </c>
      <c r="N38" s="171">
        <f t="shared" si="228"/>
        <v>2431.75</v>
      </c>
      <c r="O38" s="172">
        <f t="shared" si="229"/>
        <v>2315.755525</v>
      </c>
      <c r="P38" s="172">
        <f t="shared" si="230"/>
        <v>2411.8096500000001</v>
      </c>
      <c r="Q38" s="75">
        <v>97.27</v>
      </c>
      <c r="R38" s="75">
        <v>95.23</v>
      </c>
      <c r="S38" s="75">
        <v>99.18</v>
      </c>
      <c r="T38" s="116">
        <v>2433390.3651660141</v>
      </c>
      <c r="U38" s="116">
        <v>2360069.948650497</v>
      </c>
      <c r="V38" s="116">
        <v>2506710.781681532</v>
      </c>
      <c r="W38" s="63">
        <v>99.98</v>
      </c>
      <c r="X38" s="63">
        <v>95.24</v>
      </c>
      <c r="Y38" s="63">
        <v>99.48</v>
      </c>
      <c r="Z38" s="66">
        <v>0</v>
      </c>
      <c r="AA38" s="153">
        <f>IF(OR(ISBLANK(T38), ISBLANK(DH38)), "", 100*((T38-DH38)/DH38))</f>
        <v>4.5420521678571198E-2</v>
      </c>
      <c r="AB38" s="111">
        <v>2432902.5141112711</v>
      </c>
      <c r="AC38" s="78">
        <v>2359583.9842845779</v>
      </c>
      <c r="AD38" s="78">
        <v>2506221.043937963</v>
      </c>
      <c r="AE38" s="171">
        <f t="shared" si="231"/>
        <v>0.5</v>
      </c>
      <c r="AF38" s="171">
        <f t="shared" si="232"/>
        <v>119.47620000000006</v>
      </c>
      <c r="AG38" s="171">
        <f t="shared" si="233"/>
        <v>13.247450000000299</v>
      </c>
      <c r="AH38" s="171">
        <f t="shared" si="234"/>
        <v>2499.5</v>
      </c>
      <c r="AI38" s="172">
        <f t="shared" si="235"/>
        <v>2380.5237999999999</v>
      </c>
      <c r="AJ38" s="172">
        <f t="shared" si="236"/>
        <v>2486.7525499999997</v>
      </c>
      <c r="AK38" s="74">
        <v>99.98</v>
      </c>
      <c r="AL38" s="74">
        <v>95.24</v>
      </c>
      <c r="AM38" s="74">
        <v>99.49</v>
      </c>
      <c r="AN38" s="75">
        <v>0</v>
      </c>
      <c r="AO38" s="153">
        <f>IF(OR(ISBLANK(AB38), ISBLANK(DH38)), "", 100*((AB38-DH38)/DH38))</f>
        <v>2.5363212081896062E-2</v>
      </c>
      <c r="AP38" s="111">
        <v>2432509.9123559832</v>
      </c>
      <c r="AQ38" s="78">
        <v>2359194.421193277</v>
      </c>
      <c r="AR38" s="78">
        <v>2505825.4035186889</v>
      </c>
      <c r="AS38" s="171">
        <f t="shared" si="237"/>
        <v>0.5</v>
      </c>
      <c r="AT38" s="171">
        <f t="shared" si="238"/>
        <v>119.47620000000006</v>
      </c>
      <c r="AU38" s="171">
        <f t="shared" si="239"/>
        <v>13.747350000000097</v>
      </c>
      <c r="AV38" s="171">
        <f t="shared" si="240"/>
        <v>2499.5</v>
      </c>
      <c r="AW38" s="172">
        <f t="shared" si="241"/>
        <v>2380.5237999999999</v>
      </c>
      <c r="AX38" s="172">
        <f t="shared" si="242"/>
        <v>2486.2526499999999</v>
      </c>
      <c r="AY38" s="74">
        <v>99.98</v>
      </c>
      <c r="AZ38" s="74">
        <v>95.24</v>
      </c>
      <c r="BA38" s="74">
        <v>99.47</v>
      </c>
      <c r="BB38" s="75">
        <v>0</v>
      </c>
      <c r="BC38" s="153">
        <f>IF(OR(ISBLANK(AP38), ISBLANK(DH38)), "", 100*((AP38-DH38)/DH38))</f>
        <v>9.2219433945542311E-3</v>
      </c>
      <c r="BD38" s="116">
        <v>111415477.3018041</v>
      </c>
      <c r="BE38" s="61">
        <v>109912482.9345489</v>
      </c>
      <c r="BF38" s="196">
        <v>112918471.6690594</v>
      </c>
      <c r="BG38" s="171">
        <f t="shared" si="243"/>
        <v>961.75</v>
      </c>
      <c r="BH38" s="171">
        <f t="shared" si="221"/>
        <v>1074.6575500000001</v>
      </c>
      <c r="BI38" s="171">
        <f t="shared" si="222"/>
        <v>1005.4363000000001</v>
      </c>
      <c r="BJ38" s="171">
        <f t="shared" si="244"/>
        <v>1538.25</v>
      </c>
      <c r="BK38" s="172">
        <f t="shared" si="245"/>
        <v>1425.3424499999999</v>
      </c>
      <c r="BL38" s="172">
        <f t="shared" si="246"/>
        <v>1494.5636999999999</v>
      </c>
      <c r="BM38" s="32">
        <v>61.53</v>
      </c>
      <c r="BN38" s="32">
        <v>92.66</v>
      </c>
      <c r="BO38" s="32">
        <v>97.16</v>
      </c>
      <c r="BP38" s="28">
        <v>0</v>
      </c>
      <c r="BQ38" s="46">
        <f>IF(OR(ISBLANK(BD38), ISBLANK(DH38)), "", 100*((BD38-DH38)/DH38))</f>
        <v>4480.6905619608897</v>
      </c>
      <c r="BR38" s="102">
        <v>2432382.599948518</v>
      </c>
      <c r="BS38" s="32">
        <v>2359067.725005982</v>
      </c>
      <c r="BT38" s="32">
        <v>2505697.474891054</v>
      </c>
      <c r="BU38" s="171">
        <f t="shared" si="247"/>
        <v>0.5</v>
      </c>
      <c r="BV38" s="171">
        <f t="shared" si="223"/>
        <v>119.47620000000006</v>
      </c>
      <c r="BW38" s="171">
        <f t="shared" si="224"/>
        <v>13.747350000000097</v>
      </c>
      <c r="BX38" s="171">
        <f t="shared" si="248"/>
        <v>2499.5</v>
      </c>
      <c r="BY38" s="172">
        <f t="shared" si="249"/>
        <v>2380.5237999999999</v>
      </c>
      <c r="BZ38" s="172">
        <f t="shared" si="250"/>
        <v>2486.2526499999999</v>
      </c>
      <c r="CA38" s="32">
        <v>99.98</v>
      </c>
      <c r="CB38" s="32">
        <v>95.24</v>
      </c>
      <c r="CC38" s="32">
        <v>99.47</v>
      </c>
      <c r="CD38" s="33">
        <v>0</v>
      </c>
      <c r="CE38" s="46">
        <f>IF(OR(ISBLANK(BR38), ISBLANK(DH38)), "", 100*((BR38-DH38)/DH38))</f>
        <v>3.9876729195772904E-3</v>
      </c>
      <c r="CF38" s="102">
        <v>2432285.6083539869</v>
      </c>
      <c r="CG38" s="42">
        <v>2358969.570598098</v>
      </c>
      <c r="CH38" s="42">
        <v>2505601.6461098762</v>
      </c>
      <c r="CI38" s="171">
        <f t="shared" si="251"/>
        <v>0.5</v>
      </c>
      <c r="CJ38" s="171">
        <f t="shared" si="252"/>
        <v>119.47620000000006</v>
      </c>
      <c r="CK38" s="171">
        <f t="shared" si="253"/>
        <v>13.497399999999743</v>
      </c>
      <c r="CL38" s="171">
        <f t="shared" si="254"/>
        <v>2499.5</v>
      </c>
      <c r="CM38" s="172">
        <f t="shared" si="255"/>
        <v>2380.5237999999999</v>
      </c>
      <c r="CN38" s="172">
        <f t="shared" si="256"/>
        <v>2486.5026000000003</v>
      </c>
      <c r="CO38" s="32">
        <v>99.98</v>
      </c>
      <c r="CP38" s="32">
        <v>95.24</v>
      </c>
      <c r="CQ38" s="32">
        <v>99.48</v>
      </c>
      <c r="CR38" s="28">
        <v>0</v>
      </c>
      <c r="CS38" s="46">
        <f>IF(OR(ISBLANK(CF38), ISBLANK(DH38)), "", 100*((CF38-DH38)/DH38))</f>
        <v>0</v>
      </c>
      <c r="CT38" s="102">
        <v>2438488.5783149321</v>
      </c>
      <c r="CU38" s="42">
        <v>2365114.9186581662</v>
      </c>
      <c r="CV38" s="42">
        <v>2511862.237971697</v>
      </c>
      <c r="CW38" s="171">
        <f t="shared" si="257"/>
        <v>0.5</v>
      </c>
      <c r="CX38" s="171">
        <f t="shared" si="258"/>
        <v>119.47620000000006</v>
      </c>
      <c r="CY38" s="171">
        <f t="shared" si="259"/>
        <v>16.496799999999894</v>
      </c>
      <c r="CZ38" s="171">
        <f t="shared" si="260"/>
        <v>2499.5</v>
      </c>
      <c r="DA38" s="172">
        <f t="shared" si="261"/>
        <v>2380.5237999999999</v>
      </c>
      <c r="DB38" s="172">
        <f t="shared" si="262"/>
        <v>2483.5032000000001</v>
      </c>
      <c r="DC38" s="32">
        <v>99.98</v>
      </c>
      <c r="DD38" s="32">
        <v>95.24</v>
      </c>
      <c r="DE38" s="32">
        <v>99.36</v>
      </c>
      <c r="DF38" s="28">
        <v>5.021441309459361E-2</v>
      </c>
      <c r="DG38" s="46">
        <f>IF(OR(ISBLANK(CT38), ISBLANK(DH38)), "", 100*((CT38-DH38)/DH38))</f>
        <v>0.25502638093323921</v>
      </c>
      <c r="DH38" s="24">
        <f>MIN(H38,T38,AB38,AP38,BD38,BR38,CF38,CT38)</f>
        <v>2432285.6083539869</v>
      </c>
      <c r="DI38" s="85" t="str">
        <f>IF(DH38=H38, $H$2, IF(DH38=T38, $T$2, IF(DH38=AB38, $AB$2, IF(DH38=AP38, $AP$2, IF(DH38=BD38, $BD$2, IF(DH38=BR38, $BR$2, IF(DH38=CF38, $CF$2, $CT$2)))))))</f>
        <v>RKSDDP (AllEnhancements + RQMC + Kmeans)</v>
      </c>
      <c r="DJ38" s="39">
        <f>IF(OR(ISBLANK(H38), ISBLANK(AP38)), "", IFERROR(((H38-AP38)/H38)*100, ""))</f>
        <v>70.641783073796987</v>
      </c>
      <c r="DK38" s="20">
        <f>IF(OR(ISBLANK(DH38), ISBLANK(T38)), "", IFERROR(((T38-DH38)/DH38)*100, ""))</f>
        <v>4.5420521678571198E-2</v>
      </c>
      <c r="DL38" s="18">
        <f t="shared" si="50"/>
        <v>0</v>
      </c>
    </row>
    <row r="39" spans="1:116" x14ac:dyDescent="0.25">
      <c r="A39" s="276"/>
      <c r="B39" s="276"/>
      <c r="C39" s="276"/>
      <c r="D39" s="276"/>
      <c r="E39" s="167">
        <f>2 * ($C$10*'Data for KPI'!$B$1)</f>
        <v>2500</v>
      </c>
      <c r="F39" s="166" t="s">
        <v>23</v>
      </c>
      <c r="G39" s="166"/>
      <c r="H39" s="113">
        <f>AVERAGE(H34:H38)</f>
        <v>7151097.2983375611</v>
      </c>
      <c r="I39" s="82">
        <f t="shared" ref="I39:DK39" si="263">AVERAGE(I34:I38)</f>
        <v>6720090.6147899702</v>
      </c>
      <c r="J39" s="82">
        <f t="shared" si="263"/>
        <v>7582103.9818851501</v>
      </c>
      <c r="K39" s="159">
        <f t="shared" si="263"/>
        <v>54.6</v>
      </c>
      <c r="L39" s="159">
        <f t="shared" si="263"/>
        <v>171.59072000000006</v>
      </c>
      <c r="M39" s="159">
        <f t="shared" si="263"/>
        <v>73.233780000000024</v>
      </c>
      <c r="N39" s="159">
        <f t="shared" si="263"/>
        <v>2445.4</v>
      </c>
      <c r="O39" s="159">
        <f t="shared" si="263"/>
        <v>2328.4092800000003</v>
      </c>
      <c r="P39" s="159">
        <f t="shared" si="263"/>
        <v>2426.76622</v>
      </c>
      <c r="Q39" s="106">
        <f t="shared" si="263"/>
        <v>97.816000000000003</v>
      </c>
      <c r="R39" s="106">
        <f t="shared" si="263"/>
        <v>95.216000000000008</v>
      </c>
      <c r="S39" s="106">
        <f t="shared" si="263"/>
        <v>99.238</v>
      </c>
      <c r="T39" s="113">
        <f t="shared" si="263"/>
        <v>2491537.9846807895</v>
      </c>
      <c r="U39" s="113">
        <f t="shared" si="263"/>
        <v>2411593.9351975187</v>
      </c>
      <c r="V39" s="113">
        <f t="shared" si="263"/>
        <v>2571482.0341640608</v>
      </c>
      <c r="W39" s="82">
        <f t="shared" si="263"/>
        <v>99.957999999999998</v>
      </c>
      <c r="X39" s="82">
        <f t="shared" si="263"/>
        <v>95.225999999999999</v>
      </c>
      <c r="Y39" s="82">
        <f t="shared" si="263"/>
        <v>99.472000000000008</v>
      </c>
      <c r="Z39" s="82">
        <f t="shared" si="263"/>
        <v>6.5785798774679383E-2</v>
      </c>
      <c r="AA39" s="82">
        <f>IFERROR(AVERAGE(AA34:AA38), "")</f>
        <v>1.1490929362492444</v>
      </c>
      <c r="AB39" s="113">
        <f t="shared" si="263"/>
        <v>2477348.5746483579</v>
      </c>
      <c r="AC39" s="82">
        <f t="shared" si="263"/>
        <v>2399281.530138955</v>
      </c>
      <c r="AD39" s="82">
        <f t="shared" si="263"/>
        <v>2555415.6191577604</v>
      </c>
      <c r="AE39" s="159">
        <f t="shared" si="263"/>
        <v>0.9</v>
      </c>
      <c r="AF39" s="159">
        <f t="shared" si="263"/>
        <v>120.25693499999988</v>
      </c>
      <c r="AG39" s="159">
        <f t="shared" si="263"/>
        <v>14.195120000000042</v>
      </c>
      <c r="AH39" s="159">
        <f t="shared" si="263"/>
        <v>2499.1</v>
      </c>
      <c r="AI39" s="159">
        <f t="shared" si="263"/>
        <v>2379.7430650000001</v>
      </c>
      <c r="AJ39" s="159">
        <f t="shared" si="263"/>
        <v>2485.8048800000001</v>
      </c>
      <c r="AK39" s="82">
        <f t="shared" si="263"/>
        <v>99.963999999999999</v>
      </c>
      <c r="AL39" s="82">
        <f t="shared" si="263"/>
        <v>95.224000000000004</v>
      </c>
      <c r="AM39" s="82">
        <f t="shared" si="263"/>
        <v>99.468000000000004</v>
      </c>
      <c r="AN39" s="82">
        <f t="shared" si="263"/>
        <v>3.0209215497540864E-2</v>
      </c>
      <c r="AO39" s="106">
        <f>IFERROR(AVERAGE(AO34:AO38), "")</f>
        <v>0.54903849390603665</v>
      </c>
      <c r="AP39" s="113">
        <f t="shared" si="263"/>
        <v>2466230.818849538</v>
      </c>
      <c r="AQ39" s="82">
        <f t="shared" si="263"/>
        <v>2389691.7771530915</v>
      </c>
      <c r="AR39" s="82">
        <f t="shared" si="263"/>
        <v>2542769.860545984</v>
      </c>
      <c r="AS39" s="159">
        <f t="shared" si="263"/>
        <v>0.8</v>
      </c>
      <c r="AT39" s="159">
        <f t="shared" si="263"/>
        <v>120.11171999999988</v>
      </c>
      <c r="AU39" s="159">
        <f t="shared" si="263"/>
        <v>13.645774999999958</v>
      </c>
      <c r="AV39" s="159">
        <f t="shared" si="263"/>
        <v>2499.1999999999998</v>
      </c>
      <c r="AW39" s="159">
        <f t="shared" si="263"/>
        <v>2379.8882800000001</v>
      </c>
      <c r="AX39" s="159">
        <f t="shared" si="263"/>
        <v>2486.354225</v>
      </c>
      <c r="AY39" s="82">
        <f t="shared" si="263"/>
        <v>99.968000000000004</v>
      </c>
      <c r="AZ39" s="82">
        <f t="shared" si="263"/>
        <v>95.225999999999999</v>
      </c>
      <c r="BA39" s="82">
        <f t="shared" si="263"/>
        <v>99.48599999999999</v>
      </c>
      <c r="BB39" s="82">
        <f t="shared" si="263"/>
        <v>3.4783097083660459E-2</v>
      </c>
      <c r="BC39" s="106">
        <f t="shared" si="263"/>
        <v>9.1347919757186119E-2</v>
      </c>
      <c r="BD39" s="113">
        <f t="shared" si="263"/>
        <v>107401102.872683</v>
      </c>
      <c r="BE39" s="82">
        <f t="shared" si="263"/>
        <v>105932915.41849729</v>
      </c>
      <c r="BF39" s="198">
        <f t="shared" si="263"/>
        <v>108869290.32686873</v>
      </c>
      <c r="BG39" s="159">
        <f t="shared" si="263"/>
        <v>931.4</v>
      </c>
      <c r="BH39" s="159">
        <f t="shared" si="263"/>
        <v>1044.6450950000001</v>
      </c>
      <c r="BI39" s="159">
        <f t="shared" si="263"/>
        <v>971.49242500000003</v>
      </c>
      <c r="BJ39" s="159">
        <f t="shared" si="263"/>
        <v>1568.6</v>
      </c>
      <c r="BK39" s="159">
        <f t="shared" si="263"/>
        <v>1455.3549049999999</v>
      </c>
      <c r="BL39" s="159">
        <f t="shared" si="263"/>
        <v>1528.5075750000001</v>
      </c>
      <c r="BM39" s="82">
        <f t="shared" si="263"/>
        <v>62.744000000000007</v>
      </c>
      <c r="BN39" s="82">
        <f t="shared" si="263"/>
        <v>92.76400000000001</v>
      </c>
      <c r="BO39" s="82">
        <f t="shared" si="263"/>
        <v>97.444000000000003</v>
      </c>
      <c r="BP39" s="82">
        <f t="shared" si="263"/>
        <v>0</v>
      </c>
      <c r="BQ39" s="226">
        <f t="shared" si="263"/>
        <v>4253.2922117966809</v>
      </c>
      <c r="BR39" s="118">
        <f t="shared" si="263"/>
        <v>2464462.3520870348</v>
      </c>
      <c r="BS39" s="99">
        <f t="shared" si="263"/>
        <v>2388374.4883562261</v>
      </c>
      <c r="BT39" s="99">
        <f t="shared" si="263"/>
        <v>2540550.215817844</v>
      </c>
      <c r="BU39" s="183">
        <f t="shared" si="263"/>
        <v>0.75</v>
      </c>
      <c r="BV39" s="183">
        <f t="shared" si="263"/>
        <v>120.11408999999985</v>
      </c>
      <c r="BW39" s="183">
        <f t="shared" si="263"/>
        <v>13.845910000000003</v>
      </c>
      <c r="BX39" s="183">
        <f t="shared" si="263"/>
        <v>2499.25</v>
      </c>
      <c r="BY39" s="183">
        <f t="shared" si="263"/>
        <v>2379.88591</v>
      </c>
      <c r="BZ39" s="183">
        <f t="shared" si="263"/>
        <v>2486.15409</v>
      </c>
      <c r="CA39" s="99">
        <f t="shared" si="263"/>
        <v>99.97</v>
      </c>
      <c r="CB39" s="99">
        <f t="shared" si="263"/>
        <v>95.224000000000004</v>
      </c>
      <c r="CC39" s="99">
        <f t="shared" si="263"/>
        <v>99.475999999999999</v>
      </c>
      <c r="CD39" s="99">
        <f t="shared" si="263"/>
        <v>3.9059193883078422E-2</v>
      </c>
      <c r="CE39" s="100">
        <f t="shared" si="263"/>
        <v>1.8544419743042991E-2</v>
      </c>
      <c r="CF39" s="118">
        <f t="shared" si="263"/>
        <v>2465534.6388217057</v>
      </c>
      <c r="CG39" s="99">
        <f t="shared" si="263"/>
        <v>2389272.5252188193</v>
      </c>
      <c r="CH39" s="99">
        <f t="shared" si="263"/>
        <v>2541796.7524245917</v>
      </c>
      <c r="CI39" s="159">
        <f t="shared" si="263"/>
        <v>0.75</v>
      </c>
      <c r="CJ39" s="159">
        <f t="shared" si="263"/>
        <v>120.06409999999987</v>
      </c>
      <c r="CK39" s="159">
        <f t="shared" si="263"/>
        <v>13.69595999999974</v>
      </c>
      <c r="CL39" s="159">
        <f t="shared" si="263"/>
        <v>2499.25</v>
      </c>
      <c r="CM39" s="159">
        <f t="shared" si="263"/>
        <v>2379.9359000000004</v>
      </c>
      <c r="CN39" s="159">
        <f t="shared" si="263"/>
        <v>2486.30404</v>
      </c>
      <c r="CO39" s="99">
        <f t="shared" si="263"/>
        <v>99.97</v>
      </c>
      <c r="CP39" s="99">
        <f t="shared" si="263"/>
        <v>95.225999999999999</v>
      </c>
      <c r="CQ39" s="99">
        <f t="shared" si="263"/>
        <v>99.481999999999999</v>
      </c>
      <c r="CR39" s="99">
        <f t="shared" si="263"/>
        <v>4.1176009956956014E-2</v>
      </c>
      <c r="CS39" s="100">
        <f t="shared" si="263"/>
        <v>6.3563144286330114E-2</v>
      </c>
      <c r="CT39" s="118">
        <f t="shared" si="263"/>
        <v>9432481.5213221535</v>
      </c>
      <c r="CU39" s="99">
        <f t="shared" si="263"/>
        <v>9023740.0570650585</v>
      </c>
      <c r="CV39" s="99">
        <f t="shared" si="263"/>
        <v>9841222.9855792522</v>
      </c>
      <c r="CW39" s="159">
        <f t="shared" si="263"/>
        <v>76</v>
      </c>
      <c r="CX39" s="159">
        <f t="shared" si="263"/>
        <v>193.23447000000004</v>
      </c>
      <c r="CY39" s="159">
        <f t="shared" si="263"/>
        <v>91.944819999999893</v>
      </c>
      <c r="CZ39" s="159">
        <f t="shared" si="263"/>
        <v>2424</v>
      </c>
      <c r="DA39" s="159">
        <f t="shared" si="263"/>
        <v>2306.7655299999997</v>
      </c>
      <c r="DB39" s="159">
        <f t="shared" si="263"/>
        <v>2408.0551800000003</v>
      </c>
      <c r="DC39" s="99">
        <f t="shared" si="263"/>
        <v>96.960000000000008</v>
      </c>
      <c r="DD39" s="99">
        <f t="shared" si="263"/>
        <v>95.16</v>
      </c>
      <c r="DE39" s="99">
        <f t="shared" si="263"/>
        <v>99.342000000000013</v>
      </c>
      <c r="DF39" s="99">
        <f t="shared" si="263"/>
        <v>7.4448259103641265E-2</v>
      </c>
      <c r="DG39" s="100">
        <f t="shared" si="263"/>
        <v>281.55544955158928</v>
      </c>
      <c r="DH39" s="118">
        <f t="shared" si="263"/>
        <v>2464011.5734189525</v>
      </c>
      <c r="DI39" s="99"/>
      <c r="DJ39" s="100">
        <f t="shared" si="263"/>
        <v>64.615664360178513</v>
      </c>
      <c r="DK39" s="99">
        <f t="shared" si="263"/>
        <v>1.1490929362492444</v>
      </c>
      <c r="DL39" s="18">
        <f t="shared" si="50"/>
        <v>1.8544419743042991E-2</v>
      </c>
    </row>
    <row r="40" spans="1:116" hidden="1" x14ac:dyDescent="0.25">
      <c r="A40" s="276"/>
      <c r="B40" s="276"/>
      <c r="C40" s="276">
        <v>15</v>
      </c>
      <c r="D40" s="276">
        <v>50</v>
      </c>
      <c r="E40" s="167">
        <f>2 * ($C$16*'Data for KPI'!$B$1)</f>
        <v>3750</v>
      </c>
      <c r="F40" s="167">
        <v>1</v>
      </c>
      <c r="G40" s="167"/>
      <c r="H40" s="111">
        <v>15640703.90564326</v>
      </c>
      <c r="I40" s="74">
        <v>14931455.276117601</v>
      </c>
      <c r="J40" s="74">
        <v>16349952.53516892</v>
      </c>
      <c r="K40" s="171">
        <f>E40-N40</f>
        <v>85.125</v>
      </c>
      <c r="L40" s="171">
        <f>E40-O40</f>
        <v>440.98436249999986</v>
      </c>
      <c r="M40" s="171">
        <f>E40-P40</f>
        <v>162.45386250000001</v>
      </c>
      <c r="N40" s="171">
        <f>(Q40/100)*E40</f>
        <v>3664.875</v>
      </c>
      <c r="O40" s="172">
        <f>(R40/100)*N40</f>
        <v>3309.0156375000001</v>
      </c>
      <c r="P40" s="172">
        <f>(S40/100)*N40</f>
        <v>3587.5461375</v>
      </c>
      <c r="Q40" s="75">
        <v>97.73</v>
      </c>
      <c r="R40" s="75">
        <v>90.29</v>
      </c>
      <c r="S40" s="75">
        <v>97.89</v>
      </c>
      <c r="T40" s="115">
        <v>7536644.4159267992</v>
      </c>
      <c r="U40" s="115">
        <v>7415216.135354138</v>
      </c>
      <c r="V40" s="115">
        <v>7658072.6964994604</v>
      </c>
      <c r="W40" s="64">
        <v>99.99</v>
      </c>
      <c r="X40" s="64">
        <v>90.24</v>
      </c>
      <c r="Y40" s="64">
        <v>97.99</v>
      </c>
      <c r="Z40" s="67">
        <v>0</v>
      </c>
      <c r="AA40" s="153">
        <f>IF(OR(ISBLANK(T40), ISBLANK(DH40)), "", 100*((T40-DH40)/DH40))</f>
        <v>6.4911562811488565E-3</v>
      </c>
      <c r="AB40" s="111">
        <v>7536155.2323130798</v>
      </c>
      <c r="AC40" s="74">
        <v>7414721.6787751801</v>
      </c>
      <c r="AD40" s="74">
        <v>7657588.7858509794</v>
      </c>
      <c r="AE40" s="171">
        <f>$E40-AH40</f>
        <v>0.37500000000045475</v>
      </c>
      <c r="AF40" s="171">
        <f>$E40-AI40</f>
        <v>367.08832500000062</v>
      </c>
      <c r="AG40" s="171">
        <f>$E40-AJ40</f>
        <v>76.867350000000897</v>
      </c>
      <c r="AH40" s="171">
        <f>(AK40/100)*E40</f>
        <v>3749.6249999999995</v>
      </c>
      <c r="AI40" s="172">
        <f>(AL40/100)*AH40</f>
        <v>3382.9116749999994</v>
      </c>
      <c r="AJ40" s="172">
        <f>(AM40/100)*AH40</f>
        <v>3673.1326499999991</v>
      </c>
      <c r="AK40" s="74">
        <v>99.99</v>
      </c>
      <c r="AL40" s="74">
        <v>90.22</v>
      </c>
      <c r="AM40" s="74">
        <v>97.96</v>
      </c>
      <c r="AN40" s="75">
        <v>0.77935422563734424</v>
      </c>
      <c r="AO40" s="153">
        <f>IF(OR(ISBLANK(AB40), ISBLANK(DH40)), "", 100*((AB40-DH40)/DH40))</f>
        <v>0</v>
      </c>
      <c r="AP40" s="111">
        <v>7537054.4040876376</v>
      </c>
      <c r="AQ40" s="78">
        <v>7415607.4685663953</v>
      </c>
      <c r="AR40" s="78">
        <v>7658501.3396088798</v>
      </c>
      <c r="AS40" s="171">
        <f>$E40-AV40</f>
        <v>0.37500000000045475</v>
      </c>
      <c r="AT40" s="171">
        <f>$E40-AW40</f>
        <v>367.08832500000062</v>
      </c>
      <c r="AU40" s="171">
        <f>$E40-AX40</f>
        <v>74.992537500000253</v>
      </c>
      <c r="AV40" s="171">
        <f>(AY40/100)*E40</f>
        <v>3749.6249999999995</v>
      </c>
      <c r="AW40" s="172">
        <f>(AZ40/100)*AV40</f>
        <v>3382.9116749999994</v>
      </c>
      <c r="AX40" s="172">
        <f>(BA40/100)*AV40</f>
        <v>3675.0074624999997</v>
      </c>
      <c r="AY40" s="74">
        <v>99.99</v>
      </c>
      <c r="AZ40" s="74">
        <v>90.22</v>
      </c>
      <c r="BA40" s="74">
        <v>98.01</v>
      </c>
      <c r="BB40" s="75">
        <v>0</v>
      </c>
      <c r="BC40" s="153">
        <f>IF(OR(ISBLANK(AP40), ISBLANK(DH40)), "", 100*((AP40-DH40)/DH40))</f>
        <v>1.1931439133609884E-2</v>
      </c>
      <c r="BD40" s="115">
        <v>157832181.9191651</v>
      </c>
      <c r="BE40" s="62">
        <v>155714948.3912051</v>
      </c>
      <c r="BF40" s="195">
        <v>159949415.44712511</v>
      </c>
      <c r="BG40" s="171">
        <f>IF(BJ40=0, " ", $E40-BJ40)</f>
        <v>1342.5</v>
      </c>
      <c r="BH40" s="171">
        <f t="shared" ref="BH40:BH44" si="264">IF(BK40=0, " ", $E40-BK40)</f>
        <v>1675.6980000000003</v>
      </c>
      <c r="BI40" s="171">
        <f t="shared" ref="BI40:BI44" si="265">IF(BL40=0, " ", $E40-BL40)</f>
        <v>1488.8759999999997</v>
      </c>
      <c r="BJ40" s="171">
        <f>(BM40/100)*$E40</f>
        <v>2407.5</v>
      </c>
      <c r="BK40" s="172">
        <f>(BN40/100)*BJ40</f>
        <v>2074.3019999999997</v>
      </c>
      <c r="BL40" s="172">
        <f>(BO40/100)*BJ40</f>
        <v>2261.1240000000003</v>
      </c>
      <c r="BM40" s="34">
        <v>64.2</v>
      </c>
      <c r="BN40" s="34">
        <v>86.16</v>
      </c>
      <c r="BO40" s="34">
        <v>93.92</v>
      </c>
      <c r="BP40" s="29">
        <v>0</v>
      </c>
      <c r="BQ40" s="46">
        <f>IF(OR(ISBLANK(BD40), ISBLANK(DH40)), "", 100*((BD40-DH40)/DH40))</f>
        <v>1994.3329463599905</v>
      </c>
      <c r="BR40" s="102">
        <v>7538034.3760871189</v>
      </c>
      <c r="BS40" s="32">
        <v>7416544.7700893451</v>
      </c>
      <c r="BT40" s="32">
        <v>7659523.9820848927</v>
      </c>
      <c r="BU40" s="171">
        <f>IF(BX40 = 0, " ", $E40-BX40)</f>
        <v>0.37500000000045475</v>
      </c>
      <c r="BV40" s="171">
        <f t="shared" ref="BV40:BV44" si="266">IF(BY40=0, " ", $E40-BY40)</f>
        <v>366.33840000000055</v>
      </c>
      <c r="BW40" s="171">
        <f t="shared" ref="BW40:BW44" si="267">IF(BZ40=0, " ", $E40-BZ40)</f>
        <v>76.117425000000367</v>
      </c>
      <c r="BX40" s="171">
        <f>IF(ISBLANK(CA40),"",(CA40/100)*$E40)</f>
        <v>3749.6249999999995</v>
      </c>
      <c r="BY40" s="172">
        <f>(CB40/100)*BX40</f>
        <v>3383.6615999999995</v>
      </c>
      <c r="BZ40" s="172">
        <f>(CC40/100)*BX40</f>
        <v>3673.8825749999996</v>
      </c>
      <c r="CA40" s="32">
        <v>99.99</v>
      </c>
      <c r="CB40" s="32">
        <v>90.24</v>
      </c>
      <c r="CC40" s="32">
        <v>97.98</v>
      </c>
      <c r="CD40" s="28">
        <v>3.0205375335266278</v>
      </c>
      <c r="CE40" s="46">
        <f>IF(OR(ISBLANK(BR40), ISBLANK(DH40)), "", 100*((BR40-DH40)/DH40))</f>
        <v>2.4935046003057779E-2</v>
      </c>
      <c r="CF40" s="103">
        <v>7541825.9819281111</v>
      </c>
      <c r="CG40" s="43">
        <v>7420300.5106339948</v>
      </c>
      <c r="CH40" s="43">
        <v>7663351.4532222273</v>
      </c>
      <c r="CI40" s="171">
        <f>IF(ISBLANK(CL40), " ", $E40-CL40)</f>
        <v>0.37500000000045475</v>
      </c>
      <c r="CJ40" s="171">
        <f>IF(ISBLANK(CM40), " ", $E40-CM40)</f>
        <v>367.08832500000062</v>
      </c>
      <c r="CK40" s="171">
        <f>IF(ISBLANK(CN40), " ", $E40-CN40)</f>
        <v>76.492387500000405</v>
      </c>
      <c r="CL40" s="171">
        <f>IF(ISBLANK(CO40),"",(CO40/100)*$E40)</f>
        <v>3749.6249999999995</v>
      </c>
      <c r="CM40" s="172">
        <f>IF(ISBLANK(CL40),"",(CP40/100)*CL40)</f>
        <v>3382.9116749999994</v>
      </c>
      <c r="CN40" s="172">
        <f>IF(ISBLANK(CL40),"",(CQ40/100)*CL40)</f>
        <v>3673.5076124999996</v>
      </c>
      <c r="CO40" s="34">
        <v>99.99</v>
      </c>
      <c r="CP40" s="34">
        <v>90.22</v>
      </c>
      <c r="CQ40" s="34">
        <v>97.97</v>
      </c>
      <c r="CR40" s="29">
        <v>5.5892708787109564</v>
      </c>
      <c r="CS40" s="46">
        <f>IF(OR(ISBLANK(CF40), ISBLANK(DH40)), "", 100*((CF40-DH40)/DH40))</f>
        <v>7.5247250623455719E-2</v>
      </c>
      <c r="CT40" s="103">
        <v>8709922.9788233116</v>
      </c>
      <c r="CU40" s="43">
        <v>8437790.3493056409</v>
      </c>
      <c r="CV40" s="43">
        <v>8982055.6083409823</v>
      </c>
      <c r="CW40" s="171">
        <f>IF(ISNUMBER(CZ40), $E40-CZ40,"")</f>
        <v>13.5</v>
      </c>
      <c r="CX40" s="171">
        <f>IF(ISNUMBER(DA40), $E40-DA40,"")</f>
        <v>377.80875000000015</v>
      </c>
      <c r="CY40" s="171">
        <f>IF(ISNUMBER(DB40), $E40-DB40,"")</f>
        <v>106.53884999999991</v>
      </c>
      <c r="CZ40" s="171">
        <f>IF(ISBLANK(DC40),"",(DC40/100)*$E40)</f>
        <v>3736.5</v>
      </c>
      <c r="DA40" s="172">
        <f>IF(ISNUMBER(CZ40), (DD40/100) * CZ40, "")</f>
        <v>3372.1912499999999</v>
      </c>
      <c r="DB40" s="172">
        <f>IF(ISNUMBER(CZ40),(DE40/100)*CZ40,"")</f>
        <v>3643.4611500000001</v>
      </c>
      <c r="DC40" s="34">
        <v>99.64</v>
      </c>
      <c r="DD40" s="34">
        <v>90.25</v>
      </c>
      <c r="DE40" s="34">
        <v>97.51</v>
      </c>
      <c r="DF40" s="29">
        <v>0.92586688124479655</v>
      </c>
      <c r="DG40" s="46">
        <f>IF(OR(ISBLANK(CT40), ISBLANK(DH40)), "", 100*((CT40-DH40)/DH40))</f>
        <v>15.575153514320142</v>
      </c>
      <c r="DH40" s="24">
        <f>MIN(H40,T40,AB40,AP40,BD40,BR40,CF40,CT40)</f>
        <v>7536155.2323130798</v>
      </c>
      <c r="DI40" s="85" t="str">
        <f>IF(DH40=H40, $H$2, IF(DH40=T40, $T$2, IF(DH40=AB40, $AB$2, IF(DH40=AP40, $AP$2, IF(DH40=BD40, $BD$2, IF(DH40=BR40, $BR$2, IF(DH40=CF40, $CF$2, $CT$2)))))))</f>
        <v>RNSDDP (AllEnhancements + RQMC + NoScenarioReduction)</v>
      </c>
      <c r="DJ40" s="39">
        <f>IF(OR(ISBLANK(H40), ISBLANK(AP40)), "", IFERROR(((H40-AP40)/H40)*100, ""))</f>
        <v>51.811283881103186</v>
      </c>
      <c r="DK40" s="20">
        <f>IF(OR(ISBLANK(DH40), ISBLANK(T40)), "", IFERROR(((T40-DH40)/DH40)*100, ""))</f>
        <v>6.4911562811488565E-3</v>
      </c>
      <c r="DL40" s="18">
        <f t="shared" si="50"/>
        <v>0</v>
      </c>
    </row>
    <row r="41" spans="1:116" hidden="1" x14ac:dyDescent="0.25">
      <c r="A41" s="276"/>
      <c r="B41" s="276"/>
      <c r="C41" s="276"/>
      <c r="D41" s="276"/>
      <c r="E41" s="167">
        <f>2 * ($C$16*'Data for KPI'!$B$1)</f>
        <v>3750</v>
      </c>
      <c r="F41" s="167">
        <v>2</v>
      </c>
      <c r="G41" s="167"/>
      <c r="H41" s="112">
        <v>22762399.257619601</v>
      </c>
      <c r="I41" s="76">
        <v>21823168.866464142</v>
      </c>
      <c r="J41" s="76">
        <v>23701629.648775071</v>
      </c>
      <c r="K41" s="171">
        <f t="shared" ref="K41:K44" si="268">E41-N41</f>
        <v>159.75000000000045</v>
      </c>
      <c r="L41" s="171">
        <f t="shared" ref="L41:L44" si="269">E41-O41</f>
        <v>511.23547500000086</v>
      </c>
      <c r="M41" s="171">
        <f t="shared" ref="M41:M44" si="270">E41-P41</f>
        <v>239.09452499999998</v>
      </c>
      <c r="N41" s="171">
        <f t="shared" ref="N41:N44" si="271">(Q41/100)*E41</f>
        <v>3590.2499999999995</v>
      </c>
      <c r="O41" s="172">
        <f t="shared" ref="O41:O44" si="272">(R41/100)*N41</f>
        <v>3238.7645249999991</v>
      </c>
      <c r="P41" s="172">
        <f t="shared" ref="P41:P44" si="273">(S41/100)*N41</f>
        <v>3510.905475</v>
      </c>
      <c r="Q41" s="77">
        <v>95.74</v>
      </c>
      <c r="R41" s="77">
        <v>90.21</v>
      </c>
      <c r="S41" s="77">
        <v>97.79</v>
      </c>
      <c r="T41" s="116">
        <v>7608581.2529154476</v>
      </c>
      <c r="U41" s="116">
        <v>7479265.1033570347</v>
      </c>
      <c r="V41" s="116">
        <v>7737897.4024738604</v>
      </c>
      <c r="W41" s="63">
        <v>99.98</v>
      </c>
      <c r="X41" s="63">
        <v>90.19</v>
      </c>
      <c r="Y41" s="63">
        <v>97.18</v>
      </c>
      <c r="Z41" s="66">
        <v>12.302719490584694</v>
      </c>
      <c r="AA41" s="153">
        <f>IF(OR(ISBLANK(T41), ISBLANK(DH41)), "", 100*((T41-DH41)/DH41))</f>
        <v>0.10891712879476452</v>
      </c>
      <c r="AB41" s="112">
        <v>7600303.2208675826</v>
      </c>
      <c r="AC41" s="76">
        <v>7471030.0414804509</v>
      </c>
      <c r="AD41" s="76">
        <v>7729576.4002547143</v>
      </c>
      <c r="AE41" s="171">
        <f t="shared" ref="AE41:AE44" si="274">$E41-AH41</f>
        <v>0.75</v>
      </c>
      <c r="AF41" s="171">
        <f t="shared" ref="AF41:AF44" si="275">$E41-AI41</f>
        <v>369.67620000000034</v>
      </c>
      <c r="AG41" s="171">
        <f t="shared" ref="AG41:AG44" si="276">$E41-AJ41</f>
        <v>77.609625000000051</v>
      </c>
      <c r="AH41" s="171">
        <f t="shared" ref="AH41:AH44" si="277">(AK41/100)*E41</f>
        <v>3749.25</v>
      </c>
      <c r="AI41" s="172">
        <f t="shared" ref="AI41:AI44" si="278">(AL41/100)*AH41</f>
        <v>3380.3237999999997</v>
      </c>
      <c r="AJ41" s="172">
        <f t="shared" ref="AJ41:AJ44" si="279">(AM41/100)*AH41</f>
        <v>3672.3903749999999</v>
      </c>
      <c r="AK41" s="76">
        <v>99.98</v>
      </c>
      <c r="AL41" s="76">
        <v>90.16</v>
      </c>
      <c r="AM41" s="76">
        <v>97.95</v>
      </c>
      <c r="AN41" s="77">
        <v>0</v>
      </c>
      <c r="AO41" s="153">
        <f>IF(OR(ISBLANK(AB41), ISBLANK(DH41)), "", 100*((AB41-DH41)/DH41))</f>
        <v>0</v>
      </c>
      <c r="AP41" s="112">
        <v>7601210.3855816191</v>
      </c>
      <c r="AQ41" s="79">
        <v>7471958.2418664629</v>
      </c>
      <c r="AR41" s="79">
        <v>7730462.5292967753</v>
      </c>
      <c r="AS41" s="171">
        <f t="shared" ref="AS41:AS44" si="280">$E41-AV41</f>
        <v>0.75</v>
      </c>
      <c r="AT41" s="171">
        <f t="shared" ref="AT41:AT44" si="281">$E41-AW41</f>
        <v>369.30127499999981</v>
      </c>
      <c r="AU41" s="171">
        <f t="shared" ref="AU41:AU44" si="282">$E41-AX41</f>
        <v>77.609625000000051</v>
      </c>
      <c r="AV41" s="171">
        <f t="shared" ref="AV41:AV44" si="283">(AY41/100)*E41</f>
        <v>3749.25</v>
      </c>
      <c r="AW41" s="172">
        <f t="shared" ref="AW41:AW44" si="284">(AZ41/100)*AV41</f>
        <v>3380.6987250000002</v>
      </c>
      <c r="AX41" s="172">
        <f t="shared" ref="AX41:AX44" si="285">(BA41/100)*AV41</f>
        <v>3672.3903749999999</v>
      </c>
      <c r="AY41" s="76">
        <v>99.98</v>
      </c>
      <c r="AZ41" s="76">
        <v>90.17</v>
      </c>
      <c r="BA41" s="76">
        <v>97.95</v>
      </c>
      <c r="BB41" s="77">
        <v>0</v>
      </c>
      <c r="BC41" s="153">
        <f>IF(OR(ISBLANK(AP41), ISBLANK(DH41)), "", 100*((AP41-DH41)/DH41))</f>
        <v>1.1935901603843585E-2</v>
      </c>
      <c r="BD41" s="116">
        <v>169813543.26696181</v>
      </c>
      <c r="BE41" s="61">
        <v>167694163.96988949</v>
      </c>
      <c r="BF41" s="196">
        <v>171932922.5640341</v>
      </c>
      <c r="BG41" s="171">
        <f t="shared" ref="BG41:BG44" si="286">IF(BJ41=0, " ", $E41-BJ41)</f>
        <v>1425.75</v>
      </c>
      <c r="BH41" s="171">
        <f t="shared" si="264"/>
        <v>1759.2798749999999</v>
      </c>
      <c r="BI41" s="171">
        <f t="shared" si="265"/>
        <v>1579.8477749999997</v>
      </c>
      <c r="BJ41" s="171">
        <f t="shared" ref="BJ41:BJ44" si="287">(BM41/100)*$E41</f>
        <v>2324.25</v>
      </c>
      <c r="BK41" s="172">
        <f t="shared" ref="BK41:BK44" si="288">(BN41/100)*BJ41</f>
        <v>1990.7201250000001</v>
      </c>
      <c r="BL41" s="172">
        <f t="shared" ref="BL41:BL44" si="289">(BO41/100)*BJ41</f>
        <v>2170.1522250000003</v>
      </c>
      <c r="BM41" s="32">
        <v>61.98</v>
      </c>
      <c r="BN41" s="32">
        <v>85.65</v>
      </c>
      <c r="BO41" s="32">
        <v>93.37</v>
      </c>
      <c r="BP41" s="28">
        <v>0</v>
      </c>
      <c r="BQ41" s="46">
        <f>IF(OR(ISBLANK(BD41), ISBLANK(DH41)), "", 100*((BD41-DH41)/DH41))</f>
        <v>2134.2995842681321</v>
      </c>
      <c r="BR41" s="103">
        <v>7606929.0877072811</v>
      </c>
      <c r="BS41" s="34">
        <v>7477635.6162232487</v>
      </c>
      <c r="BT41" s="34">
        <v>7736222.5591913136</v>
      </c>
      <c r="BU41" s="171">
        <f t="shared" ref="BU41:BU44" si="290">IF(BX41 = 0, " ", $E41-BX41)</f>
        <v>0.75</v>
      </c>
      <c r="BV41" s="171">
        <f t="shared" si="266"/>
        <v>369.30127499999981</v>
      </c>
      <c r="BW41" s="171">
        <f t="shared" si="267"/>
        <v>84.358275000000049</v>
      </c>
      <c r="BX41" s="171">
        <f t="shared" ref="BX41:BX44" si="291">IF(ISBLANK(CA41),"",(CA41/100)*$E41)</f>
        <v>3749.25</v>
      </c>
      <c r="BY41" s="172">
        <f t="shared" ref="BY41:BY44" si="292">(CB41/100)*BX41</f>
        <v>3380.6987250000002</v>
      </c>
      <c r="BZ41" s="172">
        <f t="shared" ref="BZ41:BZ44" si="293">(CC41/100)*BX41</f>
        <v>3665.641725</v>
      </c>
      <c r="CA41" s="34">
        <v>99.98</v>
      </c>
      <c r="CB41" s="34">
        <v>90.17</v>
      </c>
      <c r="CC41" s="34">
        <v>97.77</v>
      </c>
      <c r="CD41" s="29">
        <v>3.0516266414384203</v>
      </c>
      <c r="CE41" s="46">
        <f>IF(OR(ISBLANK(BR41), ISBLANK(DH41)), "", 100*((BR41-DH41)/DH41))</f>
        <v>8.7178980195242339E-2</v>
      </c>
      <c r="CF41" s="102">
        <v>7845642.1670394838</v>
      </c>
      <c r="CG41" s="42">
        <v>7672128.6440733997</v>
      </c>
      <c r="CH41" s="42">
        <v>8019155.6900055679</v>
      </c>
      <c r="CI41" s="171">
        <f t="shared" ref="CI41:CI44" si="294">IF(ISBLANK(CL41), " ", $E41-CL41)</f>
        <v>3.7499999999995453</v>
      </c>
      <c r="CJ41" s="171">
        <f t="shared" ref="CJ41:CJ44" si="295">IF(ISBLANK(CM41), " ", $E41-CM41)</f>
        <v>371.63174999999956</v>
      </c>
      <c r="CK41" s="171">
        <f t="shared" ref="CK41:CK44" si="296">IF(ISBLANK(CN41), " ", $E41-CN41)</f>
        <v>79.798874999999498</v>
      </c>
      <c r="CL41" s="171">
        <f t="shared" ref="CL41:CL44" si="297">IF(ISBLANK(CO41),"",(CO41/100)*$E41)</f>
        <v>3746.2500000000005</v>
      </c>
      <c r="CM41" s="172">
        <f t="shared" ref="CM41:CM44" si="298">IF(ISBLANK(CL41),"",(CP41/100)*CL41)</f>
        <v>3378.3682500000004</v>
      </c>
      <c r="CN41" s="172">
        <f t="shared" ref="CN41:CN44" si="299">IF(ISBLANK(CL41),"",(CQ41/100)*CL41)</f>
        <v>3670.2011250000005</v>
      </c>
      <c r="CO41" s="32">
        <v>99.9</v>
      </c>
      <c r="CP41" s="32">
        <v>90.18</v>
      </c>
      <c r="CQ41" s="32">
        <v>97.97</v>
      </c>
      <c r="CR41" s="28">
        <v>5.9809796566593914</v>
      </c>
      <c r="CS41" s="46">
        <f>IF(OR(ISBLANK(CF41), ISBLANK(DH41)), "", 100*((CF41-DH41)/DH41))</f>
        <v>3.228015238895896</v>
      </c>
      <c r="CT41" s="102">
        <v>20800578.838093601</v>
      </c>
      <c r="CU41" s="42">
        <v>19922426.9181269</v>
      </c>
      <c r="CV41" s="42">
        <v>21678730.758060299</v>
      </c>
      <c r="CW41" s="171">
        <f t="shared" ref="CW41:CW44" si="300">IF(ISNUMBER(CZ41), $E41-CZ41,"")</f>
        <v>141.00000000000045</v>
      </c>
      <c r="CX41" s="171">
        <f t="shared" ref="CX41:CX44" si="301">IF(ISNUMBER(DA41), $E41-DA41,"")</f>
        <v>493.96020000000044</v>
      </c>
      <c r="CY41" s="171">
        <f t="shared" ref="CY41:CY44" si="302">IF(ISNUMBER(DB41), $E41-DB41,"")</f>
        <v>237.72120000000041</v>
      </c>
      <c r="CZ41" s="171">
        <f t="shared" ref="CZ41:CZ44" si="303">IF(ISBLANK(DC41),"",(DC41/100)*$E41)</f>
        <v>3608.9999999999995</v>
      </c>
      <c r="DA41" s="172">
        <f t="shared" ref="DA41:DA44" si="304">IF(ISNUMBER(CZ41), (DD41/100) * CZ41, "")</f>
        <v>3256.0397999999996</v>
      </c>
      <c r="DB41" s="172">
        <f t="shared" ref="DB41:DB44" si="305">IF(ISNUMBER(CZ41),(DE41/100)*CZ41,"")</f>
        <v>3512.2787999999996</v>
      </c>
      <c r="DC41" s="32">
        <v>96.24</v>
      </c>
      <c r="DD41" s="32">
        <v>90.22</v>
      </c>
      <c r="DE41" s="32">
        <v>97.32</v>
      </c>
      <c r="DF41" s="28">
        <v>1.2766230376621879E-2</v>
      </c>
      <c r="DG41" s="46">
        <f>IF(OR(ISBLANK(CT41), ISBLANK(DH41)), "", 100*((CT41-DH41)/DH41))</f>
        <v>173.68090763777704</v>
      </c>
      <c r="DH41" s="24">
        <f>MIN(H41,T41,AB41,AP41,BD41,BR41,CF41,CT41)</f>
        <v>7600303.2208675826</v>
      </c>
      <c r="DI41" s="85" t="str">
        <f>IF(DH41=H41, $H$2, IF(DH41=T41, $T$2, IF(DH41=AB41, $AB$2, IF(DH41=AP41, $AP$2, IF(DH41=BD41, $BD$2, IF(DH41=BR41, $BR$2, IF(DH41=CF41, $CF$2, $CT$2)))))))</f>
        <v>RNSDDP (AllEnhancements + RQMC + NoScenarioReduction)</v>
      </c>
      <c r="DJ41" s="39">
        <f>IF(OR(ISBLANK(H41), ISBLANK(AP41)), "", IFERROR(((H41-AP41)/H41)*100, ""))</f>
        <v>66.60628653617367</v>
      </c>
      <c r="DK41" s="20">
        <f>IF(OR(ISBLANK(DH41), ISBLANK(T41)), "", IFERROR(((T41-DH41)/DH41)*100, ""))</f>
        <v>0.10891712879476452</v>
      </c>
      <c r="DL41" s="18">
        <f t="shared" si="50"/>
        <v>0</v>
      </c>
    </row>
    <row r="42" spans="1:116" hidden="1" x14ac:dyDescent="0.25">
      <c r="A42" s="276"/>
      <c r="B42" s="276"/>
      <c r="C42" s="276"/>
      <c r="D42" s="276"/>
      <c r="E42" s="167">
        <f>2 * ($C$16*'Data for KPI'!$B$1)</f>
        <v>3750</v>
      </c>
      <c r="F42" s="167">
        <v>3</v>
      </c>
      <c r="G42" s="167"/>
      <c r="H42" s="111">
        <v>21436614.420788229</v>
      </c>
      <c r="I42" s="74">
        <v>20513130.811983392</v>
      </c>
      <c r="J42" s="74">
        <v>22360098.02959308</v>
      </c>
      <c r="K42" s="171">
        <f t="shared" si="268"/>
        <v>147.37500000000045</v>
      </c>
      <c r="L42" s="171">
        <f t="shared" si="269"/>
        <v>497.55015000000003</v>
      </c>
      <c r="M42" s="171">
        <f t="shared" si="270"/>
        <v>233.47773750000079</v>
      </c>
      <c r="N42" s="171">
        <f t="shared" si="271"/>
        <v>3602.6249999999995</v>
      </c>
      <c r="O42" s="172">
        <f t="shared" si="272"/>
        <v>3252.44985</v>
      </c>
      <c r="P42" s="172">
        <f t="shared" si="273"/>
        <v>3516.5222624999992</v>
      </c>
      <c r="Q42" s="75">
        <v>96.07</v>
      </c>
      <c r="R42" s="75">
        <v>90.28</v>
      </c>
      <c r="S42" s="75">
        <v>97.61</v>
      </c>
      <c r="T42" s="115">
        <v>7489250.3685293151</v>
      </c>
      <c r="U42" s="115">
        <v>7370472.6205324279</v>
      </c>
      <c r="V42" s="115">
        <v>7608028.1165262023</v>
      </c>
      <c r="W42" s="64">
        <v>99.99</v>
      </c>
      <c r="X42" s="64">
        <v>90.22</v>
      </c>
      <c r="Y42" s="64">
        <v>97.76</v>
      </c>
      <c r="Z42" s="67">
        <v>0</v>
      </c>
      <c r="AA42" s="153">
        <f>IF(OR(ISBLANK(T42), ISBLANK(DH42)), "", 100*((T42-DH42)/DH42))</f>
        <v>3.5345943263836374E-2</v>
      </c>
      <c r="AB42" s="111">
        <v>7486604.1576713566</v>
      </c>
      <c r="AC42" s="74">
        <v>7367825.5758157047</v>
      </c>
      <c r="AD42" s="74">
        <v>7605382.7395270076</v>
      </c>
      <c r="AE42" s="171">
        <f t="shared" si="274"/>
        <v>0.37500000000045475</v>
      </c>
      <c r="AF42" s="171">
        <f t="shared" si="275"/>
        <v>366.33840000000055</v>
      </c>
      <c r="AG42" s="171">
        <f t="shared" si="276"/>
        <v>75.367500000000291</v>
      </c>
      <c r="AH42" s="171">
        <f t="shared" si="277"/>
        <v>3749.6249999999995</v>
      </c>
      <c r="AI42" s="172">
        <f t="shared" si="278"/>
        <v>3383.6615999999995</v>
      </c>
      <c r="AJ42" s="172">
        <f t="shared" si="279"/>
        <v>3674.6324999999997</v>
      </c>
      <c r="AK42" s="74">
        <v>99.99</v>
      </c>
      <c r="AL42" s="74">
        <v>90.24</v>
      </c>
      <c r="AM42" s="74">
        <v>98</v>
      </c>
      <c r="AN42" s="75">
        <v>0</v>
      </c>
      <c r="AO42" s="153">
        <f>IF(OR(ISBLANK(AB42), ISBLANK(DH42)), "", 100*((AB42-DH42)/DH42))</f>
        <v>0</v>
      </c>
      <c r="AP42" s="111">
        <v>7488700.9079485927</v>
      </c>
      <c r="AQ42" s="78">
        <v>7369936.9807658112</v>
      </c>
      <c r="AR42" s="78">
        <v>7607464.8351313742</v>
      </c>
      <c r="AS42" s="171">
        <f t="shared" si="280"/>
        <v>0.37500000000045475</v>
      </c>
      <c r="AT42" s="171">
        <f t="shared" si="281"/>
        <v>366.71336250000058</v>
      </c>
      <c r="AU42" s="171">
        <f t="shared" si="282"/>
        <v>76.117425000000367</v>
      </c>
      <c r="AV42" s="171">
        <f t="shared" si="283"/>
        <v>3749.6249999999995</v>
      </c>
      <c r="AW42" s="172">
        <f t="shared" si="284"/>
        <v>3383.2866374999994</v>
      </c>
      <c r="AX42" s="172">
        <f t="shared" si="285"/>
        <v>3673.8825749999996</v>
      </c>
      <c r="AY42" s="74">
        <v>99.99</v>
      </c>
      <c r="AZ42" s="74">
        <v>90.23</v>
      </c>
      <c r="BA42" s="74">
        <v>97.98</v>
      </c>
      <c r="BB42" s="75">
        <v>0</v>
      </c>
      <c r="BC42" s="153">
        <f>IF(OR(ISBLANK(AP42), ISBLANK(DH42)), "", 100*((AP42-DH42)/DH42))</f>
        <v>2.8006693463118532E-2</v>
      </c>
      <c r="BD42" s="115">
        <v>142684766.82551461</v>
      </c>
      <c r="BE42" s="62">
        <v>140601258.57002679</v>
      </c>
      <c r="BF42" s="195">
        <v>144768275.08100241</v>
      </c>
      <c r="BG42" s="171">
        <f t="shared" si="286"/>
        <v>1221.3749999999995</v>
      </c>
      <c r="BH42" s="171">
        <f t="shared" si="264"/>
        <v>1554.1420499999995</v>
      </c>
      <c r="BI42" s="171">
        <f t="shared" si="265"/>
        <v>1382.4484124999999</v>
      </c>
      <c r="BJ42" s="171">
        <f t="shared" si="287"/>
        <v>2528.6250000000005</v>
      </c>
      <c r="BK42" s="172">
        <f t="shared" si="288"/>
        <v>2195.8579500000005</v>
      </c>
      <c r="BL42" s="172">
        <f t="shared" si="289"/>
        <v>2367.5515875000001</v>
      </c>
      <c r="BM42" s="34">
        <v>67.430000000000007</v>
      </c>
      <c r="BN42" s="34">
        <v>86.84</v>
      </c>
      <c r="BO42" s="34">
        <v>93.63</v>
      </c>
      <c r="BP42" s="29">
        <v>9.9960109306706176E-14</v>
      </c>
      <c r="BQ42" s="46">
        <f>IF(OR(ISBLANK(BD42), ISBLANK(DH42)), "", 100*((BD42-DH42)/DH42))</f>
        <v>1805.8676513477569</v>
      </c>
      <c r="BR42" s="102">
        <v>8564181.1499000415</v>
      </c>
      <c r="BS42" s="32">
        <v>8298273.8677733177</v>
      </c>
      <c r="BT42" s="32">
        <v>8830088.4320267662</v>
      </c>
      <c r="BU42" s="171">
        <f t="shared" si="290"/>
        <v>12.750000000000455</v>
      </c>
      <c r="BV42" s="171">
        <f t="shared" si="266"/>
        <v>377.13187500000049</v>
      </c>
      <c r="BW42" s="171">
        <f t="shared" si="267"/>
        <v>87.495000000000346</v>
      </c>
      <c r="BX42" s="171">
        <f t="shared" si="291"/>
        <v>3737.2499999999995</v>
      </c>
      <c r="BY42" s="172">
        <f t="shared" si="292"/>
        <v>3372.8681249999995</v>
      </c>
      <c r="BZ42" s="172">
        <f t="shared" si="293"/>
        <v>3662.5049999999997</v>
      </c>
      <c r="CA42" s="32">
        <v>99.66</v>
      </c>
      <c r="CB42" s="32">
        <v>90.25</v>
      </c>
      <c r="CC42" s="32">
        <v>98</v>
      </c>
      <c r="CD42" s="33">
        <v>5.4861845324079166</v>
      </c>
      <c r="CE42" s="46">
        <f>IF(OR(ISBLANK(BR42), ISBLANK(DH42)), "", 100*((BR42-DH42)/DH42))</f>
        <v>14.393401461255511</v>
      </c>
      <c r="CF42" s="103">
        <v>8752404.9687689301</v>
      </c>
      <c r="CG42" s="43">
        <v>8466498.5305407308</v>
      </c>
      <c r="CH42" s="43">
        <v>9038311.4069971293</v>
      </c>
      <c r="CI42" s="171">
        <f t="shared" si="294"/>
        <v>14.625</v>
      </c>
      <c r="CJ42" s="171">
        <f t="shared" si="295"/>
        <v>378.45052499999974</v>
      </c>
      <c r="CK42" s="171">
        <f t="shared" si="296"/>
        <v>91.573725000000195</v>
      </c>
      <c r="CL42" s="171">
        <f t="shared" si="297"/>
        <v>3735.375</v>
      </c>
      <c r="CM42" s="172">
        <f t="shared" si="298"/>
        <v>3371.5494750000003</v>
      </c>
      <c r="CN42" s="172">
        <f t="shared" si="299"/>
        <v>3658.4262749999998</v>
      </c>
      <c r="CO42" s="34">
        <v>99.61</v>
      </c>
      <c r="CP42" s="34">
        <v>90.26</v>
      </c>
      <c r="CQ42" s="34">
        <v>97.94</v>
      </c>
      <c r="CR42" s="29">
        <v>5.0740725680929746</v>
      </c>
      <c r="CS42" s="46">
        <f>IF(OR(ISBLANK(CF42), ISBLANK(DH42)), "", 100*((CF42-DH42)/DH42))</f>
        <v>16.907542918514473</v>
      </c>
      <c r="CT42" s="103">
        <v>41809152.401748613</v>
      </c>
      <c r="CU42" s="43">
        <v>40469845.667448387</v>
      </c>
      <c r="CV42" s="43">
        <v>43148459.136048824</v>
      </c>
      <c r="CW42" s="171">
        <f t="shared" si="300"/>
        <v>351.375</v>
      </c>
      <c r="CX42" s="171">
        <f t="shared" si="301"/>
        <v>691.91722499999969</v>
      </c>
      <c r="CY42" s="171">
        <f t="shared" si="302"/>
        <v>491.05848749999996</v>
      </c>
      <c r="CZ42" s="171">
        <f t="shared" si="303"/>
        <v>3398.625</v>
      </c>
      <c r="DA42" s="172">
        <f t="shared" si="304"/>
        <v>3058.0827750000003</v>
      </c>
      <c r="DB42" s="172">
        <f t="shared" si="305"/>
        <v>3258.9415125</v>
      </c>
      <c r="DC42" s="34">
        <v>90.63</v>
      </c>
      <c r="DD42" s="34">
        <v>89.98</v>
      </c>
      <c r="DE42" s="34">
        <v>95.89</v>
      </c>
      <c r="DF42" s="29">
        <v>2.6590990578770041E-2</v>
      </c>
      <c r="DG42" s="46">
        <f>IF(OR(ISBLANK(CT42), ISBLANK(DH42)), "", 100*((CT42-DH42)/DH42))</f>
        <v>458.45282482188816</v>
      </c>
      <c r="DH42" s="24">
        <f>MIN(H42,T42,AB42,AP42,BD42,BR42,CF42,CT42)</f>
        <v>7486604.1576713566</v>
      </c>
      <c r="DI42" s="85" t="str">
        <f>IF(DH42=H42, $H$2, IF(DH42=T42, $T$2, IF(DH42=AB42, $AB$2, IF(DH42=AP42, $AP$2, IF(DH42=BD42, $BD$2, IF(DH42=BR42, $BR$2, IF(DH42=CF42, $CF$2, $CT$2)))))))</f>
        <v>RNSDDP (AllEnhancements + RQMC + NoScenarioReduction)</v>
      </c>
      <c r="DJ42" s="39">
        <f>IF(OR(ISBLANK(H42), ISBLANK(AP42)), "", IFERROR(((H42-AP42)/H42)*100, ""))</f>
        <v>65.065841270688722</v>
      </c>
      <c r="DK42" s="20">
        <f>IF(OR(ISBLANK(DH42), ISBLANK(T42)), "", IFERROR(((T42-DH42)/DH42)*100, ""))</f>
        <v>3.5345943263836374E-2</v>
      </c>
      <c r="DL42" s="18">
        <f t="shared" si="50"/>
        <v>0</v>
      </c>
    </row>
    <row r="43" spans="1:116" hidden="1" x14ac:dyDescent="0.25">
      <c r="A43" s="276"/>
      <c r="B43" s="276"/>
      <c r="C43" s="276"/>
      <c r="D43" s="276"/>
      <c r="E43" s="167">
        <f>2 * ($C$16*'Data for KPI'!$B$1)</f>
        <v>3750</v>
      </c>
      <c r="F43" s="167">
        <v>4</v>
      </c>
      <c r="G43" s="167"/>
      <c r="H43" s="112">
        <v>21854661.210303001</v>
      </c>
      <c r="I43" s="76">
        <v>20928663.57937301</v>
      </c>
      <c r="J43" s="76">
        <v>22780658.841232989</v>
      </c>
      <c r="K43" s="171">
        <f t="shared" si="268"/>
        <v>149.25</v>
      </c>
      <c r="L43" s="171">
        <f t="shared" si="269"/>
        <v>499.60297500000024</v>
      </c>
      <c r="M43" s="171">
        <f t="shared" si="270"/>
        <v>228.4665</v>
      </c>
      <c r="N43" s="171">
        <f t="shared" si="271"/>
        <v>3600.75</v>
      </c>
      <c r="O43" s="172">
        <f t="shared" si="272"/>
        <v>3250.3970249999998</v>
      </c>
      <c r="P43" s="172">
        <f t="shared" si="273"/>
        <v>3521.5335</v>
      </c>
      <c r="Q43" s="77">
        <v>96.02</v>
      </c>
      <c r="R43" s="77">
        <v>90.27</v>
      </c>
      <c r="S43" s="77">
        <v>97.8</v>
      </c>
      <c r="T43" s="116">
        <v>7559340.9427400632</v>
      </c>
      <c r="U43" s="116">
        <v>7435213.390522805</v>
      </c>
      <c r="V43" s="116">
        <v>7683468.4949573213</v>
      </c>
      <c r="W43" s="63">
        <v>99.98</v>
      </c>
      <c r="X43" s="63">
        <v>90.24</v>
      </c>
      <c r="Y43" s="63">
        <v>96.64</v>
      </c>
      <c r="Z43" s="66">
        <v>21.12377777943745</v>
      </c>
      <c r="AA43" s="153">
        <f>IF(OR(ISBLANK(T43), ISBLANK(DH43)), "", 100*((T43-DH43)/DH43))</f>
        <v>0.19562458450882395</v>
      </c>
      <c r="AB43" s="112">
        <v>7550471.4481821712</v>
      </c>
      <c r="AC43" s="76">
        <v>7426362.3367029727</v>
      </c>
      <c r="AD43" s="76">
        <v>7674580.5596613698</v>
      </c>
      <c r="AE43" s="171">
        <f t="shared" si="274"/>
        <v>0.75</v>
      </c>
      <c r="AF43" s="171">
        <f t="shared" si="275"/>
        <v>367.80157500000041</v>
      </c>
      <c r="AG43" s="171">
        <f t="shared" si="276"/>
        <v>75.735000000000127</v>
      </c>
      <c r="AH43" s="171">
        <f t="shared" si="277"/>
        <v>3749.25</v>
      </c>
      <c r="AI43" s="172">
        <f t="shared" si="278"/>
        <v>3382.1984249999996</v>
      </c>
      <c r="AJ43" s="172">
        <f t="shared" si="279"/>
        <v>3674.2649999999999</v>
      </c>
      <c r="AK43" s="76">
        <v>99.98</v>
      </c>
      <c r="AL43" s="76">
        <v>90.21</v>
      </c>
      <c r="AM43" s="76">
        <v>98</v>
      </c>
      <c r="AN43" s="77">
        <v>0</v>
      </c>
      <c r="AO43" s="153">
        <f>IF(OR(ISBLANK(AB43), ISBLANK(DH43)), "", 100*((AB43-DH43)/DH43))</f>
        <v>7.8063469894675705E-2</v>
      </c>
      <c r="AP43" s="112">
        <v>7544581.8857730916</v>
      </c>
      <c r="AQ43" s="79">
        <v>7420553.8239987697</v>
      </c>
      <c r="AR43" s="79">
        <v>7668609.9475474134</v>
      </c>
      <c r="AS43" s="171">
        <f t="shared" si="280"/>
        <v>0.75</v>
      </c>
      <c r="AT43" s="171">
        <f t="shared" si="281"/>
        <v>367.42664999999988</v>
      </c>
      <c r="AU43" s="171">
        <f t="shared" si="282"/>
        <v>75.360074999999597</v>
      </c>
      <c r="AV43" s="171">
        <f t="shared" si="283"/>
        <v>3749.25</v>
      </c>
      <c r="AW43" s="172">
        <f t="shared" si="284"/>
        <v>3382.5733500000001</v>
      </c>
      <c r="AX43" s="172">
        <f t="shared" si="285"/>
        <v>3674.6399250000004</v>
      </c>
      <c r="AY43" s="76">
        <v>99.98</v>
      </c>
      <c r="AZ43" s="76">
        <v>90.22</v>
      </c>
      <c r="BA43" s="76">
        <v>98.01</v>
      </c>
      <c r="BB43" s="77">
        <v>0</v>
      </c>
      <c r="BC43" s="153">
        <f>IF(OR(ISBLANK(AP43), ISBLANK(DH43)), "", 100*((AP43-DH43)/DH43))</f>
        <v>0</v>
      </c>
      <c r="BD43" s="116">
        <v>141298732.55871001</v>
      </c>
      <c r="BE43" s="61">
        <v>139265572.08877921</v>
      </c>
      <c r="BF43" s="196">
        <v>143331893.02864081</v>
      </c>
      <c r="BG43" s="171">
        <f t="shared" si="286"/>
        <v>1211.25</v>
      </c>
      <c r="BH43" s="171">
        <f t="shared" si="264"/>
        <v>1544.5878749999997</v>
      </c>
      <c r="BI43" s="171">
        <f t="shared" si="265"/>
        <v>1361.5439999999999</v>
      </c>
      <c r="BJ43" s="171">
        <f t="shared" si="287"/>
        <v>2538.75</v>
      </c>
      <c r="BK43" s="172">
        <f t="shared" si="288"/>
        <v>2205.4121250000003</v>
      </c>
      <c r="BL43" s="172">
        <f t="shared" si="289"/>
        <v>2388.4560000000001</v>
      </c>
      <c r="BM43" s="32">
        <v>67.7</v>
      </c>
      <c r="BN43" s="32">
        <v>86.87</v>
      </c>
      <c r="BO43" s="32">
        <v>94.08</v>
      </c>
      <c r="BP43" s="28">
        <v>0</v>
      </c>
      <c r="BQ43" s="46">
        <f>IF(OR(ISBLANK(BD43), ISBLANK(DH43)), "", 100*((BD43-DH43)/DH43))</f>
        <v>1772.8504070604458</v>
      </c>
      <c r="BR43" s="103">
        <v>7544955.3796565812</v>
      </c>
      <c r="BS43" s="34">
        <v>7420935.2345898179</v>
      </c>
      <c r="BT43" s="34">
        <v>7668975.5247233436</v>
      </c>
      <c r="BU43" s="171">
        <f t="shared" si="290"/>
        <v>0.75</v>
      </c>
      <c r="BV43" s="171">
        <f t="shared" si="266"/>
        <v>367.05172500000026</v>
      </c>
      <c r="BW43" s="171">
        <f t="shared" si="267"/>
        <v>76.109925000000203</v>
      </c>
      <c r="BX43" s="171">
        <f t="shared" si="291"/>
        <v>3749.25</v>
      </c>
      <c r="BY43" s="172">
        <f t="shared" si="292"/>
        <v>3382.9482749999997</v>
      </c>
      <c r="BZ43" s="172">
        <f t="shared" si="293"/>
        <v>3673.8900749999998</v>
      </c>
      <c r="CA43" s="34">
        <v>99.98</v>
      </c>
      <c r="CB43" s="34">
        <v>90.23</v>
      </c>
      <c r="CC43" s="34">
        <v>97.99</v>
      </c>
      <c r="CD43" s="35">
        <v>0</v>
      </c>
      <c r="CE43" s="46">
        <f>IF(OR(ISBLANK(BR43), ISBLANK(DH43)), "", 100*((BR43-DH43)/DH43))</f>
        <v>4.9504914804348937E-3</v>
      </c>
      <c r="CF43" s="102">
        <v>7550232.2853814336</v>
      </c>
      <c r="CG43" s="42">
        <v>7426191.5579993324</v>
      </c>
      <c r="CH43" s="42">
        <v>7674273.0127635347</v>
      </c>
      <c r="CI43" s="171">
        <f t="shared" si="294"/>
        <v>0.75</v>
      </c>
      <c r="CJ43" s="171">
        <f t="shared" si="295"/>
        <v>366.30187500000011</v>
      </c>
      <c r="CK43" s="171">
        <f t="shared" si="296"/>
        <v>76.109925000000203</v>
      </c>
      <c r="CL43" s="171">
        <f t="shared" si="297"/>
        <v>3749.25</v>
      </c>
      <c r="CM43" s="172">
        <f t="shared" si="298"/>
        <v>3383.6981249999999</v>
      </c>
      <c r="CN43" s="172">
        <f t="shared" si="299"/>
        <v>3673.8900749999998</v>
      </c>
      <c r="CO43" s="32">
        <v>99.98</v>
      </c>
      <c r="CP43" s="32">
        <v>90.25</v>
      </c>
      <c r="CQ43" s="32">
        <v>97.99</v>
      </c>
      <c r="CR43" s="28">
        <v>5.1874673949762693</v>
      </c>
      <c r="CS43" s="46">
        <f>IF(OR(ISBLANK(CF43), ISBLANK(DH43)), "", 100*((CF43-DH43)/DH43))</f>
        <v>7.4893475793496297E-2</v>
      </c>
      <c r="CT43" s="102">
        <v>36045417.560449727</v>
      </c>
      <c r="CU43" s="42">
        <v>34811104.900111012</v>
      </c>
      <c r="CV43" s="42">
        <v>37279730.220788456</v>
      </c>
      <c r="CW43" s="171">
        <f t="shared" si="300"/>
        <v>285.75</v>
      </c>
      <c r="CX43" s="171">
        <f t="shared" si="301"/>
        <v>630.09644999999955</v>
      </c>
      <c r="CY43" s="171">
        <f t="shared" si="302"/>
        <v>367.15987499999983</v>
      </c>
      <c r="CZ43" s="171">
        <f t="shared" si="303"/>
        <v>3464.25</v>
      </c>
      <c r="DA43" s="172">
        <f t="shared" si="304"/>
        <v>3119.9035500000005</v>
      </c>
      <c r="DB43" s="172">
        <f t="shared" si="305"/>
        <v>3382.8401250000002</v>
      </c>
      <c r="DC43" s="32">
        <v>92.38</v>
      </c>
      <c r="DD43" s="32">
        <v>90.06</v>
      </c>
      <c r="DE43" s="32">
        <v>97.65</v>
      </c>
      <c r="DF43" s="28">
        <v>6.6342374832476791E-3</v>
      </c>
      <c r="DG43" s="46">
        <f>IF(OR(ISBLANK(CT43), ISBLANK(DH43)), "", 100*((CT43-DH43)/DH43))</f>
        <v>377.76560856766628</v>
      </c>
      <c r="DH43" s="24">
        <f>MIN(H43,T43,AB43,AP43,BD43,BR43,CF43,CT43)</f>
        <v>7544581.8857730916</v>
      </c>
      <c r="DI43" s="85" t="str">
        <f>IF(DH43=H43, $H$2, IF(DH43=T43, $T$2, IF(DH43=AB43, $AB$2, IF(DH43=AP43, $AP$2, IF(DH43=BD43, $BD$2, IF(DH43=BR43, $BR$2, IF(DH43=CF43, $CF$2, $CT$2)))))))</f>
        <v>RKSDDP++ (AllEnhancements + RQMC + Kmeans++)</v>
      </c>
      <c r="DJ43" s="39">
        <f>IF(OR(ISBLANK(H43), ISBLANK(AP43)), "", IFERROR(((H43-AP43)/H43)*100, ""))</f>
        <v>65.478385534449146</v>
      </c>
      <c r="DK43" s="20">
        <f>IF(OR(ISBLANK(DH43), ISBLANK(T43)), "", IFERROR(((T43-DH43)/DH43)*100, ""))</f>
        <v>0.19562458450882395</v>
      </c>
      <c r="DL43" s="18">
        <f t="shared" si="50"/>
        <v>0</v>
      </c>
    </row>
    <row r="44" spans="1:116" hidden="1" x14ac:dyDescent="0.25">
      <c r="A44" s="276"/>
      <c r="B44" s="276"/>
      <c r="C44" s="276"/>
      <c r="D44" s="276"/>
      <c r="E44" s="167">
        <f>2 * ($C$16*'Data for KPI'!$B$1)</f>
        <v>3750</v>
      </c>
      <c r="F44" s="167">
        <v>5</v>
      </c>
      <c r="G44" s="167"/>
      <c r="H44" s="111">
        <v>16766618.31419934</v>
      </c>
      <c r="I44" s="74">
        <v>16003714.29949885</v>
      </c>
      <c r="J44" s="74">
        <v>17529522.328899831</v>
      </c>
      <c r="K44" s="171">
        <f t="shared" si="268"/>
        <v>97.125</v>
      </c>
      <c r="L44" s="171">
        <f t="shared" si="269"/>
        <v>449.99272500000006</v>
      </c>
      <c r="M44" s="171">
        <f t="shared" si="270"/>
        <v>178.21882499999992</v>
      </c>
      <c r="N44" s="171">
        <f t="shared" si="271"/>
        <v>3652.875</v>
      </c>
      <c r="O44" s="172">
        <f t="shared" si="272"/>
        <v>3300.0072749999999</v>
      </c>
      <c r="P44" s="172">
        <f t="shared" si="273"/>
        <v>3571.7811750000001</v>
      </c>
      <c r="Q44" s="75">
        <v>97.41</v>
      </c>
      <c r="R44" s="75">
        <v>90.34</v>
      </c>
      <c r="S44" s="75">
        <v>97.78</v>
      </c>
      <c r="T44" s="115">
        <v>7457628.7001586333</v>
      </c>
      <c r="U44" s="115">
        <v>7343093.4170181844</v>
      </c>
      <c r="V44" s="115">
        <v>7572163.9832990821</v>
      </c>
      <c r="W44" s="64">
        <v>99.99</v>
      </c>
      <c r="X44" s="64">
        <v>90.29</v>
      </c>
      <c r="Y44" s="64">
        <v>97.87</v>
      </c>
      <c r="Z44" s="67">
        <v>2.6233497165558792</v>
      </c>
      <c r="AA44" s="153">
        <f>IF(OR(ISBLANK(T44), ISBLANK(DH44)), "", 100*((T44-DH44)/DH44))</f>
        <v>8.5103400538521293E-2</v>
      </c>
      <c r="AB44" s="111">
        <v>7453571.0604034076</v>
      </c>
      <c r="AC44" s="74">
        <v>7339055.7536459053</v>
      </c>
      <c r="AD44" s="74">
        <v>7568086.3671609117</v>
      </c>
      <c r="AE44" s="171">
        <f t="shared" si="274"/>
        <v>0.37500000000045475</v>
      </c>
      <c r="AF44" s="171">
        <f t="shared" si="275"/>
        <v>366.33840000000055</v>
      </c>
      <c r="AG44" s="171">
        <f t="shared" si="276"/>
        <v>77.992237500000101</v>
      </c>
      <c r="AH44" s="171">
        <f t="shared" si="277"/>
        <v>3749.6249999999995</v>
      </c>
      <c r="AI44" s="172">
        <f t="shared" si="278"/>
        <v>3383.6615999999995</v>
      </c>
      <c r="AJ44" s="172">
        <f t="shared" si="279"/>
        <v>3672.0077624999999</v>
      </c>
      <c r="AK44" s="74">
        <v>99.99</v>
      </c>
      <c r="AL44" s="74">
        <v>90.24</v>
      </c>
      <c r="AM44" s="74">
        <v>97.93</v>
      </c>
      <c r="AN44" s="75">
        <v>0</v>
      </c>
      <c r="AO44" s="153">
        <f>IF(OR(ISBLANK(AB44), ISBLANK(DH44)), "", 100*((AB44-DH44)/DH44))</f>
        <v>3.0647847601799526E-2</v>
      </c>
      <c r="AP44" s="111">
        <v>7451287.4011963168</v>
      </c>
      <c r="AQ44" s="78">
        <v>7336804.0090953894</v>
      </c>
      <c r="AR44" s="78">
        <v>7565770.7932972442</v>
      </c>
      <c r="AS44" s="171">
        <f t="shared" si="280"/>
        <v>0.37500000000045475</v>
      </c>
      <c r="AT44" s="171">
        <f t="shared" si="281"/>
        <v>365.96343750000051</v>
      </c>
      <c r="AU44" s="171">
        <f t="shared" si="282"/>
        <v>75.742462500000329</v>
      </c>
      <c r="AV44" s="171">
        <f t="shared" si="283"/>
        <v>3749.6249999999995</v>
      </c>
      <c r="AW44" s="172">
        <f t="shared" si="284"/>
        <v>3384.0365624999995</v>
      </c>
      <c r="AX44" s="172">
        <f t="shared" si="285"/>
        <v>3674.2575374999997</v>
      </c>
      <c r="AY44" s="74">
        <v>99.99</v>
      </c>
      <c r="AZ44" s="74">
        <v>90.25</v>
      </c>
      <c r="BA44" s="74">
        <v>97.99</v>
      </c>
      <c r="BB44" s="75">
        <v>0</v>
      </c>
      <c r="BC44" s="153">
        <f>IF(OR(ISBLANK(AP44), ISBLANK(DH44)), "", 100*((AP44-DH44)/DH44))</f>
        <v>0</v>
      </c>
      <c r="BD44" s="115">
        <v>131824273.4307438</v>
      </c>
      <c r="BE44" s="62">
        <v>129774984.9858599</v>
      </c>
      <c r="BF44" s="195">
        <v>133873561.8756277</v>
      </c>
      <c r="BG44" s="171">
        <f t="shared" si="286"/>
        <v>1146</v>
      </c>
      <c r="BH44" s="171">
        <f t="shared" si="264"/>
        <v>1477.2287999999999</v>
      </c>
      <c r="BI44" s="171">
        <f t="shared" si="265"/>
        <v>1311.8748000000001</v>
      </c>
      <c r="BJ44" s="171">
        <f t="shared" si="287"/>
        <v>2604</v>
      </c>
      <c r="BK44" s="172">
        <f t="shared" si="288"/>
        <v>2272.7712000000001</v>
      </c>
      <c r="BL44" s="172">
        <f t="shared" si="289"/>
        <v>2438.1251999999999</v>
      </c>
      <c r="BM44" s="34">
        <v>69.44</v>
      </c>
      <c r="BN44" s="34">
        <v>87.28</v>
      </c>
      <c r="BO44" s="34">
        <v>93.63</v>
      </c>
      <c r="BP44" s="29">
        <v>0</v>
      </c>
      <c r="BQ44" s="46">
        <f>IF(OR(ISBLANK(BD44), ISBLANK(DH44)), "", 100*((BD44-DH44)/DH44))</f>
        <v>1669.1476161499179</v>
      </c>
      <c r="BR44" s="102">
        <v>7455807.022705826</v>
      </c>
      <c r="BS44" s="32">
        <v>7341287.1462466242</v>
      </c>
      <c r="BT44" s="32">
        <v>7570326.8991650278</v>
      </c>
      <c r="BU44" s="171">
        <f t="shared" si="290"/>
        <v>0.37500000000045475</v>
      </c>
      <c r="BV44" s="171">
        <f t="shared" si="266"/>
        <v>365.21351250000043</v>
      </c>
      <c r="BW44" s="171">
        <f t="shared" si="267"/>
        <v>78.367200000000139</v>
      </c>
      <c r="BX44" s="171">
        <f t="shared" si="291"/>
        <v>3749.6249999999995</v>
      </c>
      <c r="BY44" s="172">
        <f t="shared" si="292"/>
        <v>3384.7864874999996</v>
      </c>
      <c r="BZ44" s="172">
        <f t="shared" si="293"/>
        <v>3671.6327999999999</v>
      </c>
      <c r="CA44" s="32">
        <v>99.99</v>
      </c>
      <c r="CB44" s="32">
        <v>90.27</v>
      </c>
      <c r="CC44" s="32">
        <v>97.92</v>
      </c>
      <c r="CD44" s="33">
        <v>0</v>
      </c>
      <c r="CE44" s="46">
        <f>IF(OR(ISBLANK(BR44), ISBLANK(DH44)), "", 100*((BR44-DH44)/DH44))</f>
        <v>6.0655578910880935E-2</v>
      </c>
      <c r="CF44" s="103">
        <v>7456036.3961980846</v>
      </c>
      <c r="CG44" s="43">
        <v>7341478.4597651288</v>
      </c>
      <c r="CH44" s="43">
        <v>7570594.3326310404</v>
      </c>
      <c r="CI44" s="171">
        <f t="shared" si="294"/>
        <v>0.37500000000045475</v>
      </c>
      <c r="CJ44" s="171">
        <f t="shared" si="295"/>
        <v>364.46358750000036</v>
      </c>
      <c r="CK44" s="171">
        <f t="shared" si="296"/>
        <v>78.367200000000139</v>
      </c>
      <c r="CL44" s="171">
        <f t="shared" si="297"/>
        <v>3749.6249999999995</v>
      </c>
      <c r="CM44" s="172">
        <f t="shared" si="298"/>
        <v>3385.5364124999996</v>
      </c>
      <c r="CN44" s="172">
        <f t="shared" si="299"/>
        <v>3671.6327999999999</v>
      </c>
      <c r="CO44" s="34">
        <v>99.99</v>
      </c>
      <c r="CP44" s="34">
        <v>90.29</v>
      </c>
      <c r="CQ44" s="34">
        <v>97.92</v>
      </c>
      <c r="CR44" s="29">
        <v>4.5553487978228153</v>
      </c>
      <c r="CS44" s="46">
        <f>IF(OR(ISBLANK(CF44), ISBLANK(DH44)), "", 100*((CF44-DH44)/DH44))</f>
        <v>6.3733885784694105E-2</v>
      </c>
      <c r="CT44" s="103">
        <v>65820714.665780857</v>
      </c>
      <c r="CU44" s="43">
        <v>64184357.946450964</v>
      </c>
      <c r="CV44" s="43">
        <v>67457071.385110751</v>
      </c>
      <c r="CW44" s="171">
        <f t="shared" si="300"/>
        <v>577.125</v>
      </c>
      <c r="CX44" s="171">
        <f t="shared" si="301"/>
        <v>914.08432500000026</v>
      </c>
      <c r="CY44" s="171">
        <f t="shared" si="302"/>
        <v>679.92614999999978</v>
      </c>
      <c r="CZ44" s="171">
        <f t="shared" si="303"/>
        <v>3172.875</v>
      </c>
      <c r="DA44" s="172">
        <f t="shared" si="304"/>
        <v>2835.9156749999997</v>
      </c>
      <c r="DB44" s="172">
        <f t="shared" si="305"/>
        <v>3070.0738500000002</v>
      </c>
      <c r="DC44" s="34">
        <v>84.61</v>
      </c>
      <c r="DD44" s="34">
        <v>89.38</v>
      </c>
      <c r="DE44" s="34">
        <v>96.76</v>
      </c>
      <c r="DF44" s="29">
        <v>0</v>
      </c>
      <c r="DG44" s="46">
        <f>IF(OR(ISBLANK(CT44), ISBLANK(DH44)), "", 100*((CT44-DH44)/DH44))</f>
        <v>783.34687848992689</v>
      </c>
      <c r="DH44" s="24">
        <f>MIN(H44,T44,AB44,AP44,BD44,BR44,CF44,CT44)</f>
        <v>7451287.4011963168</v>
      </c>
      <c r="DI44" s="85" t="str">
        <f>IF(DH44=H44, $H$2, IF(DH44=T44, $T$2, IF(DH44=AB44, $AB$2, IF(DH44=AP44, $AP$2, IF(DH44=BD44, $BD$2, IF(DH44=BR44, $BR$2, IF(DH44=CF44, $CF$2, $CT$2)))))))</f>
        <v>RKSDDP++ (AllEnhancements + RQMC + Kmeans++)</v>
      </c>
      <c r="DJ44" s="39">
        <f>IF(OR(ISBLANK(H44), ISBLANK(AP44)), "", IFERROR(((H44-AP44)/H44)*100, ""))</f>
        <v>55.558793898910686</v>
      </c>
      <c r="DK44" s="20">
        <f>IF(OR(ISBLANK(DH44), ISBLANK(T44)), "", IFERROR(((T44-DH44)/DH44)*100, ""))</f>
        <v>8.5103400538521293E-2</v>
      </c>
      <c r="DL44" s="18">
        <f t="shared" si="50"/>
        <v>0</v>
      </c>
    </row>
    <row r="45" spans="1:116" x14ac:dyDescent="0.25">
      <c r="A45" s="276"/>
      <c r="B45" s="276"/>
      <c r="C45" s="276"/>
      <c r="D45" s="276"/>
      <c r="E45" s="167">
        <f>2 * ($C$16*'Data for KPI'!$B$1)</f>
        <v>3750</v>
      </c>
      <c r="F45" s="166" t="s">
        <v>23</v>
      </c>
      <c r="G45" s="166"/>
      <c r="H45" s="113">
        <f>AVERAGE(H40:H44)</f>
        <v>19692199.421710685</v>
      </c>
      <c r="I45" s="82">
        <f t="shared" ref="I45:DH45" si="306">AVERAGE(I40:I44)</f>
        <v>18840026.566687398</v>
      </c>
      <c r="J45" s="82">
        <f t="shared" si="306"/>
        <v>20544372.276733976</v>
      </c>
      <c r="K45" s="159">
        <f t="shared" si="306"/>
        <v>127.72500000000018</v>
      </c>
      <c r="L45" s="159">
        <f t="shared" si="306"/>
        <v>479.87313750000021</v>
      </c>
      <c r="M45" s="159">
        <f t="shared" si="306"/>
        <v>208.34229000000013</v>
      </c>
      <c r="N45" s="159">
        <f t="shared" si="306"/>
        <v>3622.2750000000001</v>
      </c>
      <c r="O45" s="159">
        <f t="shared" si="306"/>
        <v>3270.1268625000002</v>
      </c>
      <c r="P45" s="159">
        <f t="shared" si="306"/>
        <v>3541.6577099999995</v>
      </c>
      <c r="Q45" s="106">
        <f t="shared" si="306"/>
        <v>96.59399999999998</v>
      </c>
      <c r="R45" s="106">
        <f t="shared" si="306"/>
        <v>90.277999999999992</v>
      </c>
      <c r="S45" s="106">
        <f t="shared" si="306"/>
        <v>97.774000000000001</v>
      </c>
      <c r="T45" s="113">
        <f t="shared" si="306"/>
        <v>7530289.1360540511</v>
      </c>
      <c r="U45" s="113">
        <f t="shared" si="306"/>
        <v>7408652.1333569186</v>
      </c>
      <c r="V45" s="113">
        <f t="shared" si="306"/>
        <v>7651926.1387511846</v>
      </c>
      <c r="W45" s="82">
        <f t="shared" si="306"/>
        <v>99.986000000000004</v>
      </c>
      <c r="X45" s="82">
        <f t="shared" si="306"/>
        <v>90.236000000000004</v>
      </c>
      <c r="Y45" s="82">
        <f t="shared" si="306"/>
        <v>97.488</v>
      </c>
      <c r="Z45" s="82">
        <f t="shared" si="306"/>
        <v>7.2099693973156054</v>
      </c>
      <c r="AA45" s="82">
        <f>IFERROR(AVERAGE(AA40:AA44), "")</f>
        <v>8.6296442677418997E-2</v>
      </c>
      <c r="AB45" s="113">
        <f t="shared" si="306"/>
        <v>7525421.0238875197</v>
      </c>
      <c r="AC45" s="82">
        <f t="shared" si="306"/>
        <v>7403799.0772840427</v>
      </c>
      <c r="AD45" s="82">
        <f t="shared" si="306"/>
        <v>7647042.9704909967</v>
      </c>
      <c r="AE45" s="159">
        <f t="shared" si="306"/>
        <v>0.5250000000002728</v>
      </c>
      <c r="AF45" s="159">
        <f t="shared" si="306"/>
        <v>367.4485800000005</v>
      </c>
      <c r="AG45" s="159">
        <f t="shared" si="306"/>
        <v>76.714342500000299</v>
      </c>
      <c r="AH45" s="159">
        <f t="shared" si="306"/>
        <v>3749.4749999999999</v>
      </c>
      <c r="AI45" s="159">
        <f t="shared" si="306"/>
        <v>3382.5514199999998</v>
      </c>
      <c r="AJ45" s="159">
        <f t="shared" si="306"/>
        <v>3673.2856574999996</v>
      </c>
      <c r="AK45" s="82">
        <f t="shared" si="306"/>
        <v>99.986000000000004</v>
      </c>
      <c r="AL45" s="82">
        <f t="shared" si="306"/>
        <v>90.213999999999999</v>
      </c>
      <c r="AM45" s="82">
        <f t="shared" si="306"/>
        <v>97.967999999999989</v>
      </c>
      <c r="AN45" s="82">
        <f t="shared" si="306"/>
        <v>0.15587084512746885</v>
      </c>
      <c r="AO45" s="106">
        <f>IFERROR(AVERAGE(AO40:AO44), "")</f>
        <v>2.1742263499295044E-2</v>
      </c>
      <c r="AP45" s="113">
        <f t="shared" si="306"/>
        <v>7524566.9969174517</v>
      </c>
      <c r="AQ45" s="82">
        <f t="shared" si="306"/>
        <v>7402972.1048585651</v>
      </c>
      <c r="AR45" s="82">
        <f t="shared" si="306"/>
        <v>7646161.8889763374</v>
      </c>
      <c r="AS45" s="159">
        <f t="shared" si="306"/>
        <v>0.5250000000002728</v>
      </c>
      <c r="AT45" s="159">
        <f t="shared" si="306"/>
        <v>367.29861000000028</v>
      </c>
      <c r="AU45" s="159">
        <f t="shared" si="306"/>
        <v>75.964425000000119</v>
      </c>
      <c r="AV45" s="159">
        <f t="shared" si="306"/>
        <v>3749.4749999999999</v>
      </c>
      <c r="AW45" s="159">
        <f t="shared" si="306"/>
        <v>3382.7013899999997</v>
      </c>
      <c r="AX45" s="159">
        <f t="shared" si="306"/>
        <v>3674.0355750000003</v>
      </c>
      <c r="AY45" s="82">
        <f t="shared" si="306"/>
        <v>99.986000000000004</v>
      </c>
      <c r="AZ45" s="82">
        <f t="shared" si="306"/>
        <v>90.218000000000004</v>
      </c>
      <c r="BA45" s="82">
        <f t="shared" si="306"/>
        <v>97.988</v>
      </c>
      <c r="BB45" s="82">
        <f t="shared" si="306"/>
        <v>0</v>
      </c>
      <c r="BC45" s="106">
        <f t="shared" si="306"/>
        <v>1.03748068401144E-2</v>
      </c>
      <c r="BD45" s="113">
        <f t="shared" si="306"/>
        <v>148690699.60021907</v>
      </c>
      <c r="BE45" s="82">
        <f t="shared" si="306"/>
        <v>146610185.60115209</v>
      </c>
      <c r="BF45" s="198">
        <f t="shared" si="306"/>
        <v>150771213.59928602</v>
      </c>
      <c r="BG45" s="159">
        <f t="shared" si="306"/>
        <v>1269.375</v>
      </c>
      <c r="BH45" s="159">
        <f t="shared" si="306"/>
        <v>1602.18732</v>
      </c>
      <c r="BI45" s="159">
        <f t="shared" si="306"/>
        <v>1424.9181974999999</v>
      </c>
      <c r="BJ45" s="159">
        <f t="shared" si="306"/>
        <v>2480.625</v>
      </c>
      <c r="BK45" s="159">
        <f t="shared" si="306"/>
        <v>2147.81268</v>
      </c>
      <c r="BL45" s="159">
        <f t="shared" si="306"/>
        <v>2325.0818025000003</v>
      </c>
      <c r="BM45" s="82">
        <f t="shared" si="306"/>
        <v>66.150000000000006</v>
      </c>
      <c r="BN45" s="82">
        <f t="shared" si="306"/>
        <v>86.559999999999988</v>
      </c>
      <c r="BO45" s="82">
        <f t="shared" si="306"/>
        <v>93.725999999999999</v>
      </c>
      <c r="BP45" s="82">
        <f t="shared" si="306"/>
        <v>1.9992021861341235E-14</v>
      </c>
      <c r="BQ45" s="226">
        <f t="shared" si="306"/>
        <v>1875.2996410372484</v>
      </c>
      <c r="BR45" s="118">
        <f t="shared" si="306"/>
        <v>7741981.4032113682</v>
      </c>
      <c r="BS45" s="99">
        <f t="shared" si="306"/>
        <v>7590935.3269844707</v>
      </c>
      <c r="BT45" s="99">
        <f t="shared" si="306"/>
        <v>7893027.4794382695</v>
      </c>
      <c r="BU45" s="183">
        <f t="shared" si="306"/>
        <v>3.0000000000002727</v>
      </c>
      <c r="BV45" s="183">
        <f t="shared" si="306"/>
        <v>369.0073575000003</v>
      </c>
      <c r="BW45" s="183">
        <f t="shared" si="306"/>
        <v>80.489565000000226</v>
      </c>
      <c r="BX45" s="183">
        <f t="shared" si="306"/>
        <v>3747</v>
      </c>
      <c r="BY45" s="183">
        <f t="shared" si="306"/>
        <v>3380.9926424999999</v>
      </c>
      <c r="BZ45" s="183">
        <f t="shared" si="306"/>
        <v>3669.5104349999992</v>
      </c>
      <c r="CA45" s="99">
        <f t="shared" si="306"/>
        <v>99.92</v>
      </c>
      <c r="CB45" s="99">
        <f t="shared" si="306"/>
        <v>90.231999999999999</v>
      </c>
      <c r="CC45" s="99">
        <f t="shared" si="306"/>
        <v>97.932000000000002</v>
      </c>
      <c r="CD45" s="99">
        <f t="shared" si="306"/>
        <v>2.311669741474593</v>
      </c>
      <c r="CE45" s="100">
        <f t="shared" si="306"/>
        <v>2.9142243115690252</v>
      </c>
      <c r="CF45" s="118">
        <f t="shared" si="306"/>
        <v>7829228.3598632086</v>
      </c>
      <c r="CG45" s="99">
        <f t="shared" si="306"/>
        <v>7665319.5406025173</v>
      </c>
      <c r="CH45" s="99">
        <f t="shared" si="306"/>
        <v>7993137.179123899</v>
      </c>
      <c r="CI45" s="159">
        <f t="shared" si="306"/>
        <v>3.9750000000000911</v>
      </c>
      <c r="CJ45" s="159">
        <f t="shared" si="306"/>
        <v>369.58721250000008</v>
      </c>
      <c r="CK45" s="159">
        <f t="shared" si="306"/>
        <v>80.468422500000088</v>
      </c>
      <c r="CL45" s="159">
        <f t="shared" si="306"/>
        <v>3746.0250000000001</v>
      </c>
      <c r="CM45" s="159">
        <f t="shared" si="306"/>
        <v>3380.4127875000004</v>
      </c>
      <c r="CN45" s="159">
        <f t="shared" si="306"/>
        <v>3669.5315774999995</v>
      </c>
      <c r="CO45" s="99">
        <f t="shared" si="306"/>
        <v>99.894000000000005</v>
      </c>
      <c r="CP45" s="99">
        <f t="shared" si="306"/>
        <v>90.240000000000009</v>
      </c>
      <c r="CQ45" s="99">
        <f t="shared" si="306"/>
        <v>97.957999999999998</v>
      </c>
      <c r="CR45" s="99">
        <f t="shared" si="306"/>
        <v>5.2774278592524819</v>
      </c>
      <c r="CS45" s="100">
        <f t="shared" si="306"/>
        <v>4.0698865539224025</v>
      </c>
      <c r="CT45" s="118">
        <f t="shared" si="306"/>
        <v>34637157.288979217</v>
      </c>
      <c r="CU45" s="99">
        <f t="shared" si="306"/>
        <v>33565105.156288579</v>
      </c>
      <c r="CV45" s="99">
        <f t="shared" si="306"/>
        <v>35709209.421669863</v>
      </c>
      <c r="CW45" s="159">
        <f t="shared" si="306"/>
        <v>273.75000000000011</v>
      </c>
      <c r="CX45" s="159">
        <f t="shared" si="306"/>
        <v>621.57339000000002</v>
      </c>
      <c r="CY45" s="159">
        <f t="shared" si="306"/>
        <v>376.48091249999999</v>
      </c>
      <c r="CZ45" s="159">
        <f t="shared" si="306"/>
        <v>3476.25</v>
      </c>
      <c r="DA45" s="159">
        <f t="shared" si="306"/>
        <v>3128.42661</v>
      </c>
      <c r="DB45" s="159">
        <f t="shared" si="306"/>
        <v>3373.5190874999998</v>
      </c>
      <c r="DC45" s="99">
        <f t="shared" si="306"/>
        <v>92.7</v>
      </c>
      <c r="DD45" s="99">
        <f t="shared" si="306"/>
        <v>89.977999999999994</v>
      </c>
      <c r="DE45" s="99">
        <f t="shared" si="306"/>
        <v>97.025999999999996</v>
      </c>
      <c r="DF45" s="99">
        <f t="shared" si="306"/>
        <v>0.1943716679366872</v>
      </c>
      <c r="DG45" s="100">
        <f t="shared" si="306"/>
        <v>361.76427460631572</v>
      </c>
      <c r="DH45" s="118">
        <f t="shared" si="306"/>
        <v>7523786.3795642853</v>
      </c>
      <c r="DI45" s="99"/>
      <c r="DJ45" s="100">
        <f t="shared" ref="DJ45:DK45" si="307">AVERAGE(DJ40:DJ44)</f>
        <v>60.904118224265083</v>
      </c>
      <c r="DK45" s="99">
        <f t="shared" si="307"/>
        <v>8.6296442677418997E-2</v>
      </c>
      <c r="DL45" s="18">
        <f t="shared" si="50"/>
        <v>1.03748068401144E-2</v>
      </c>
    </row>
    <row r="46" spans="1:116" hidden="1" x14ac:dyDescent="0.25">
      <c r="A46" s="276"/>
      <c r="B46" s="276"/>
      <c r="C46" s="276">
        <v>20</v>
      </c>
      <c r="D46" s="276">
        <v>50</v>
      </c>
      <c r="E46" s="167">
        <f>2 * ($C$22*'Data for KPI'!$B$1)</f>
        <v>5000</v>
      </c>
      <c r="F46" s="167">
        <v>1</v>
      </c>
      <c r="G46" s="167"/>
      <c r="H46" s="111">
        <v>24501779.09561326</v>
      </c>
      <c r="I46" s="74">
        <v>23710120.339992661</v>
      </c>
      <c r="J46" s="74">
        <v>25293437.851233859</v>
      </c>
      <c r="K46" s="171">
        <f>E46-N46</f>
        <v>80.5</v>
      </c>
      <c r="L46" s="171">
        <f>E46-O46</f>
        <v>807.60210000000006</v>
      </c>
      <c r="M46" s="171">
        <f>E46-P46</f>
        <v>405.67895000000044</v>
      </c>
      <c r="N46" s="171">
        <f>(Q46/100)*E46</f>
        <v>4919.5</v>
      </c>
      <c r="O46" s="172">
        <f>(R46/100)*N46</f>
        <v>4192.3978999999999</v>
      </c>
      <c r="P46" s="172">
        <f>(S46/100)*N46</f>
        <v>4594.3210499999996</v>
      </c>
      <c r="Q46" s="75">
        <v>98.39</v>
      </c>
      <c r="R46" s="75">
        <v>85.22</v>
      </c>
      <c r="S46" s="75">
        <v>93.39</v>
      </c>
      <c r="T46" s="116">
        <v>16602085.995794561</v>
      </c>
      <c r="U46" s="116">
        <v>16413486.033577381</v>
      </c>
      <c r="V46" s="116">
        <v>16790685.958011739</v>
      </c>
      <c r="W46" s="63">
        <v>99.98</v>
      </c>
      <c r="X46" s="63">
        <v>85.19</v>
      </c>
      <c r="Y46" s="63">
        <v>93.2</v>
      </c>
      <c r="Z46" s="66">
        <v>0</v>
      </c>
      <c r="AA46" s="153">
        <f>IF(OR(ISBLANK(T46), ISBLANK(DH46)), "", 100*((T46-DH46)/DH46))</f>
        <v>1.5265593475385102E-3</v>
      </c>
      <c r="AB46" s="112">
        <v>16649949.552375831</v>
      </c>
      <c r="AC46" s="76">
        <v>16458465.068894889</v>
      </c>
      <c r="AD46" s="76">
        <v>16841434.035856768</v>
      </c>
      <c r="AE46" s="171">
        <f>$E46-AH46</f>
        <v>1.5</v>
      </c>
      <c r="AF46" s="171">
        <f>$E46-AI46</f>
        <v>738.27890000000025</v>
      </c>
      <c r="AG46" s="171">
        <f>$E46-AJ46</f>
        <v>499.85044999999991</v>
      </c>
      <c r="AH46" s="171">
        <f>(AK46/100)*E46</f>
        <v>4998.5</v>
      </c>
      <c r="AI46" s="172">
        <f>(AL46/100)*AH46</f>
        <v>4261.7210999999998</v>
      </c>
      <c r="AJ46" s="172">
        <f>(AM46/100)*AH46</f>
        <v>4500.1495500000001</v>
      </c>
      <c r="AK46" s="76">
        <v>99.97</v>
      </c>
      <c r="AL46" s="76">
        <v>85.26</v>
      </c>
      <c r="AM46" s="76">
        <v>90.03</v>
      </c>
      <c r="AN46" s="77">
        <v>0</v>
      </c>
      <c r="AO46" s="153">
        <f>IF(OR(ISBLANK(AB46), ISBLANK(DH46)), "", 100*((AB46-DH46)/DH46))</f>
        <v>0.28982941032055121</v>
      </c>
      <c r="AP46" s="111">
        <v>16601832.558967769</v>
      </c>
      <c r="AQ46" s="74">
        <v>16413320.029864689</v>
      </c>
      <c r="AR46" s="74">
        <v>16790345.088070851</v>
      </c>
      <c r="AS46" s="171">
        <f>$E46-AV46</f>
        <v>1</v>
      </c>
      <c r="AT46" s="171">
        <f>$E46-AW46</f>
        <v>741.35189999999966</v>
      </c>
      <c r="AU46" s="171">
        <f>$E46-AX46</f>
        <v>337.93259999999918</v>
      </c>
      <c r="AV46" s="171">
        <f>(AY46/100)*E46</f>
        <v>4999</v>
      </c>
      <c r="AW46" s="172">
        <f>(AZ46/100)*AV46</f>
        <v>4258.6481000000003</v>
      </c>
      <c r="AX46" s="172">
        <f>(BA46/100)*AV46</f>
        <v>4662.0674000000008</v>
      </c>
      <c r="AY46" s="74">
        <v>99.98</v>
      </c>
      <c r="AZ46" s="74">
        <v>85.19</v>
      </c>
      <c r="BA46" s="74">
        <v>93.26</v>
      </c>
      <c r="BB46" s="75">
        <v>0</v>
      </c>
      <c r="BC46" s="153">
        <f>IF(OR(ISBLANK(AP46), ISBLANK(DH46)), "", 100*((AP46-DH46)/DH46))</f>
        <v>0</v>
      </c>
      <c r="BD46" s="116">
        <v>215381328.37026051</v>
      </c>
      <c r="BE46" s="61">
        <v>212664351.9766655</v>
      </c>
      <c r="BF46" s="196">
        <v>218098304.76385549</v>
      </c>
      <c r="BG46" s="171">
        <f>IF(BJ46=0, " ", $E46-BJ46)</f>
        <v>1797.5</v>
      </c>
      <c r="BH46" s="171">
        <f t="shared" ref="BH46:BH50" si="308">IF(BK46=0, " ", $E46-BK46)</f>
        <v>2436.7189999999996</v>
      </c>
      <c r="BI46" s="171">
        <f t="shared" ref="BI46:BI50" si="309">IF(BL46=0, " ", $E46-BL46)</f>
        <v>2136.0042499999995</v>
      </c>
      <c r="BJ46" s="171">
        <f>(BM46/100)*$E46</f>
        <v>3202.5</v>
      </c>
      <c r="BK46" s="172">
        <f>(BN46/100)*BJ46</f>
        <v>2563.2810000000004</v>
      </c>
      <c r="BL46" s="172">
        <f>(BO46/100)*BJ46</f>
        <v>2863.9957500000005</v>
      </c>
      <c r="BM46" s="32">
        <v>64.05</v>
      </c>
      <c r="BN46" s="32">
        <v>80.040000000000006</v>
      </c>
      <c r="BO46" s="32">
        <v>89.43</v>
      </c>
      <c r="BP46" s="28">
        <v>9.0021495314393338E-14</v>
      </c>
      <c r="BQ46" s="46">
        <f>IF(OR(ISBLANK(BD46), ISBLANK(DH46)), "", 100*((BD46-DH46)/DH46))</f>
        <v>1197.3346623347225</v>
      </c>
      <c r="BR46" s="102">
        <v>16630609.00035638</v>
      </c>
      <c r="BS46" s="32">
        <v>16437471.0431042</v>
      </c>
      <c r="BT46" s="32">
        <v>16823746.957608569</v>
      </c>
      <c r="BU46" s="171">
        <f>IF(BX46 = 0, " ", $E46-BX46)</f>
        <v>1.5</v>
      </c>
      <c r="BV46" s="171">
        <f t="shared" ref="BV46:BV50" si="310">IF(BY46=0, " ", $E46-BY46)</f>
        <v>740.27829999999994</v>
      </c>
      <c r="BW46" s="171">
        <f t="shared" ref="BW46:BW50" si="311">IF(BZ46=0, " ", $E46-BZ46)</f>
        <v>333.90024999999969</v>
      </c>
      <c r="BX46" s="171">
        <f>IF(ISBLANK(CA46),"",(CA46/100)*$E46)</f>
        <v>4998.5</v>
      </c>
      <c r="BY46" s="172">
        <f>(CB46/100)*BX46</f>
        <v>4259.7217000000001</v>
      </c>
      <c r="BZ46" s="172">
        <f>(CC46/100)*BX46</f>
        <v>4666.0997500000003</v>
      </c>
      <c r="CA46" s="32">
        <v>99.97</v>
      </c>
      <c r="CB46" s="32">
        <v>85.22</v>
      </c>
      <c r="CC46" s="32">
        <v>93.35</v>
      </c>
      <c r="CD46" s="28">
        <v>0</v>
      </c>
      <c r="CE46" s="46">
        <f>IF(OR(ISBLANK(BR46), ISBLANK(DH46)), "", 100*((BR46-DH46)/DH46))</f>
        <v>0.17333292144948573</v>
      </c>
      <c r="CF46" s="102">
        <v>16698738.3187484</v>
      </c>
      <c r="CG46" s="42">
        <v>16496349.36765404</v>
      </c>
      <c r="CH46" s="42">
        <v>16901127.269842759</v>
      </c>
      <c r="CI46" s="171">
        <f>IF(ISBLANK(CL46), " ", $E46-CL46)</f>
        <v>2</v>
      </c>
      <c r="CJ46" s="171">
        <f>IF(ISBLANK(CM46), " ", $E46-CM46)</f>
        <v>739.20499999999993</v>
      </c>
      <c r="CK46" s="171">
        <f>IF(ISBLANK(CN46), " ", $E46-CN46)</f>
        <v>368.35339999999997</v>
      </c>
      <c r="CL46" s="171">
        <f>IF(ISBLANK(CO46),"",(CO46/100)*$E46)</f>
        <v>4998</v>
      </c>
      <c r="CM46" s="172">
        <f>IF(ISBLANK(CL46),"",(CP46/100)*CL46)</f>
        <v>4260.7950000000001</v>
      </c>
      <c r="CN46" s="172">
        <f>IF(ISBLANK(CL46),"",(CQ46/100)*CL46)</f>
        <v>4631.6466</v>
      </c>
      <c r="CO46" s="32">
        <v>99.96</v>
      </c>
      <c r="CP46" s="32">
        <v>85.25</v>
      </c>
      <c r="CQ46" s="32">
        <v>92.67</v>
      </c>
      <c r="CR46" s="28">
        <v>0</v>
      </c>
      <c r="CS46" s="46">
        <f>IF(OR(ISBLANK(CF46), ISBLANK(DH46)), "", 100*((CF46-DH46)/DH46))</f>
        <v>0.58370519902807438</v>
      </c>
      <c r="CT46" s="103">
        <v>94367803.442889303</v>
      </c>
      <c r="CU46" s="43">
        <v>92342027.857378677</v>
      </c>
      <c r="CV46" s="43">
        <v>96393579.028399929</v>
      </c>
      <c r="CW46" s="171">
        <f>IF(ISNUMBER(CZ46), $E46-CZ46,"")</f>
        <v>759.5</v>
      </c>
      <c r="CX46" s="171">
        <f>IF(ISNUMBER(DA46), $E46-DA46,"")</f>
        <v>1431.6192499999997</v>
      </c>
      <c r="CY46" s="171">
        <f>IF(ISNUMBER(DB46), $E46-DB46,"")</f>
        <v>1074.1451000000002</v>
      </c>
      <c r="CZ46" s="171">
        <f>IF(ISBLANK(DC46),"",(DC46/100)*$E46)</f>
        <v>4240.5</v>
      </c>
      <c r="DA46" s="172">
        <f>IF(ISNUMBER(CZ46), (DD46/100) * CZ46, "")</f>
        <v>3568.3807500000003</v>
      </c>
      <c r="DB46" s="172">
        <f>IF(ISNUMBER(CZ46),(DE46/100)*CZ46,"")</f>
        <v>3925.8548999999998</v>
      </c>
      <c r="DC46" s="34">
        <v>84.81</v>
      </c>
      <c r="DD46" s="34">
        <v>84.15</v>
      </c>
      <c r="DE46" s="34">
        <v>92.58</v>
      </c>
      <c r="DF46" s="29">
        <v>0</v>
      </c>
      <c r="DG46" s="46">
        <f>IF(OR(ISBLANK(CT46), ISBLANK(DH46)), "", 100*((CT46-DH46)/DH46))</f>
        <v>468.41799306013894</v>
      </c>
      <c r="DH46" s="24">
        <f>MIN(H46,T46,AB46,AP46,BD46,BR46,CF46,CT46)</f>
        <v>16601832.558967769</v>
      </c>
      <c r="DI46" s="85" t="str">
        <f>IF(DH46=H46, $H$2, IF(DH46=T46, $T$2, IF(DH46=AB46, $AB$2, IF(DH46=AP46, $AP$2, IF(DH46=BD46, $BD$2, IF(DH46=BR46, $BR$2, IF(DH46=CF46, $CF$2, $CT$2)))))))</f>
        <v>RKSDDP++ (AllEnhancements + RQMC + Kmeans++)</v>
      </c>
      <c r="DJ46" s="39">
        <f>IF(OR(ISBLANK(H46), ISBLANK(AP46)), "", IFERROR(((H46-AP46)/H46)*100, ""))</f>
        <v>32.242338427007851</v>
      </c>
      <c r="DK46" s="20">
        <f>IF(OR(ISBLANK(DH46), ISBLANK(T46)), "", IFERROR(((T46-DH46)/DH46)*100, ""))</f>
        <v>1.5265593475385102E-3</v>
      </c>
      <c r="DL46" s="18">
        <f t="shared" si="50"/>
        <v>0</v>
      </c>
    </row>
    <row r="47" spans="1:116" hidden="1" x14ac:dyDescent="0.25">
      <c r="A47" s="276"/>
      <c r="B47" s="276"/>
      <c r="C47" s="276"/>
      <c r="D47" s="276"/>
      <c r="E47" s="167">
        <f>2 * ($C$22*'Data for KPI'!$B$1)</f>
        <v>5000</v>
      </c>
      <c r="F47" s="167">
        <v>2</v>
      </c>
      <c r="G47" s="167">
        <v>22</v>
      </c>
      <c r="H47" s="116">
        <v>35176185.454341233</v>
      </c>
      <c r="I47" s="61">
        <v>34002297.534115158</v>
      </c>
      <c r="J47" s="61">
        <v>36350073.374567308</v>
      </c>
      <c r="K47" s="171">
        <f t="shared" ref="K47:K50" si="312">E47-N47</f>
        <v>192</v>
      </c>
      <c r="L47" s="171">
        <f t="shared" ref="L47:L50" si="313">E47-O47</f>
        <v>907.43039999999974</v>
      </c>
      <c r="M47" s="171">
        <f t="shared" ref="M47:M50" si="314">E47-P47</f>
        <v>448.26640000000043</v>
      </c>
      <c r="N47" s="171">
        <f t="shared" ref="N47:N50" si="315">(Q47/100)*E47</f>
        <v>4808</v>
      </c>
      <c r="O47" s="172">
        <f t="shared" ref="O47:O50" si="316">(R47/100)*N47</f>
        <v>4092.5696000000003</v>
      </c>
      <c r="P47" s="172">
        <f t="shared" ref="P47:P50" si="317">(S47/100)*N47</f>
        <v>4551.7335999999996</v>
      </c>
      <c r="Q47" s="66">
        <v>96.16</v>
      </c>
      <c r="R47" s="66">
        <v>85.12</v>
      </c>
      <c r="S47" s="66">
        <v>94.67</v>
      </c>
      <c r="T47" s="115">
        <v>16842786.390394449</v>
      </c>
      <c r="U47" s="115">
        <v>16610819.16905839</v>
      </c>
      <c r="V47" s="115">
        <v>17074753.61173052</v>
      </c>
      <c r="W47" s="64">
        <v>99.91</v>
      </c>
      <c r="X47" s="64">
        <v>85.2</v>
      </c>
      <c r="Y47" s="64">
        <v>93.83</v>
      </c>
      <c r="Z47" s="67">
        <v>0</v>
      </c>
      <c r="AA47" s="153">
        <f>IF(OR(ISBLANK(T47), ISBLANK(DH47)), "", 100*((T47-DH47)/DH47))</f>
        <v>1.8213158056931023</v>
      </c>
      <c r="AB47" s="115">
        <v>16549985.508581599</v>
      </c>
      <c r="AC47" s="62">
        <v>16364332.976741301</v>
      </c>
      <c r="AD47" s="62">
        <v>16735638.04042189</v>
      </c>
      <c r="AE47" s="171">
        <f t="shared" ref="AE47:AE50" si="318">$E47-AH47</f>
        <v>1</v>
      </c>
      <c r="AF47" s="171">
        <f t="shared" ref="AF47:AF50" si="319">$E47-AI47</f>
        <v>741.35189999999966</v>
      </c>
      <c r="AG47" s="171">
        <f t="shared" ref="AG47:AG50" si="320">$E47-AJ47</f>
        <v>309.4382999999998</v>
      </c>
      <c r="AH47" s="171">
        <f t="shared" ref="AH47:AH50" si="321">(AK47/100)*E47</f>
        <v>4999</v>
      </c>
      <c r="AI47" s="172">
        <f t="shared" ref="AI47:AI50" si="322">(AL47/100)*AH47</f>
        <v>4258.6481000000003</v>
      </c>
      <c r="AJ47" s="172">
        <f t="shared" ref="AJ47:AJ50" si="323">(AM47/100)*AH47</f>
        <v>4690.5617000000002</v>
      </c>
      <c r="AK47" s="64">
        <v>99.98</v>
      </c>
      <c r="AL47" s="64">
        <v>85.19</v>
      </c>
      <c r="AM47" s="64">
        <v>93.83</v>
      </c>
      <c r="AN47" s="67">
        <v>2.3360282735829845</v>
      </c>
      <c r="AO47" s="153">
        <f>IF(OR(ISBLANK(AB47), ISBLANK(DH47)), "", 100*((AB47-DH47)/DH47))</f>
        <v>5.1218485438872738E-2</v>
      </c>
      <c r="AP47" s="116">
        <v>16542572.329823621</v>
      </c>
      <c r="AQ47" s="61">
        <v>16357314.980629981</v>
      </c>
      <c r="AR47" s="61">
        <v>16727829.679017261</v>
      </c>
      <c r="AS47" s="171">
        <f t="shared" ref="AS47:AS50" si="324">$E47-AV47</f>
        <v>1</v>
      </c>
      <c r="AT47" s="171">
        <f t="shared" ref="AT47:AT50" si="325">$E47-AW47</f>
        <v>740.85199999999986</v>
      </c>
      <c r="AU47" s="171">
        <f t="shared" ref="AU47:AU50" si="326">$E47-AX47</f>
        <v>308.4385000000002</v>
      </c>
      <c r="AV47" s="171">
        <f t="shared" ref="AV47:AV50" si="327">(AY47/100)*E47</f>
        <v>4999</v>
      </c>
      <c r="AW47" s="172">
        <f t="shared" ref="AW47:AW50" si="328">(AZ47/100)*AV47</f>
        <v>4259.1480000000001</v>
      </c>
      <c r="AX47" s="172">
        <f t="shared" ref="AX47:AX50" si="329">(BA47/100)*AV47</f>
        <v>4691.5614999999998</v>
      </c>
      <c r="AY47" s="63">
        <v>99.98</v>
      </c>
      <c r="AZ47" s="63">
        <v>85.2</v>
      </c>
      <c r="BA47" s="63">
        <v>93.85</v>
      </c>
      <c r="BB47" s="66">
        <v>0</v>
      </c>
      <c r="BC47" s="153">
        <f>IF(OR(ISBLANK(AP47), ISBLANK(DH47)), "", 100*((AP47-DH47)/DH47))</f>
        <v>6.4028832015449663E-3</v>
      </c>
      <c r="BD47" s="115">
        <v>230702794.79207271</v>
      </c>
      <c r="BE47" s="62">
        <v>227907400.80296609</v>
      </c>
      <c r="BF47" s="195">
        <v>233498188.7811794</v>
      </c>
      <c r="BG47" s="171">
        <f t="shared" ref="BG47:BG50" si="330">IF(BJ47=0, " ", $E47-BJ47)</f>
        <v>1911</v>
      </c>
      <c r="BH47" s="171">
        <f t="shared" si="308"/>
        <v>2547.6428999999998</v>
      </c>
      <c r="BI47" s="171">
        <f t="shared" si="309"/>
        <v>2244.3031000000005</v>
      </c>
      <c r="BJ47" s="171">
        <f t="shared" ref="BJ47:BJ50" si="331">(BM47/100)*$E47</f>
        <v>3089</v>
      </c>
      <c r="BK47" s="172">
        <f t="shared" ref="BK47:BK50" si="332">(BN47/100)*BJ47</f>
        <v>2452.3571000000002</v>
      </c>
      <c r="BL47" s="172">
        <f t="shared" ref="BL47:BL50" si="333">(BO47/100)*BJ47</f>
        <v>2755.6968999999995</v>
      </c>
      <c r="BM47" s="34">
        <v>61.78</v>
      </c>
      <c r="BN47" s="34">
        <v>79.39</v>
      </c>
      <c r="BO47" s="34">
        <v>89.21</v>
      </c>
      <c r="BP47" s="29">
        <v>0</v>
      </c>
      <c r="BQ47" s="46">
        <f>IF(OR(ISBLANK(BD47), ISBLANK(DH47)), "", 100*((BD47-DH47)/DH47))</f>
        <v>1294.6897847719786</v>
      </c>
      <c r="BR47" s="102">
        <v>16558442.57325322</v>
      </c>
      <c r="BS47" s="42">
        <v>16371350.6740865</v>
      </c>
      <c r="BT47" s="42">
        <v>16745534.472419931</v>
      </c>
      <c r="BU47" s="171">
        <f t="shared" ref="BU47:BU50" si="334">IF(BX47 = 0, " ", $E47-BX47)</f>
        <v>1</v>
      </c>
      <c r="BV47" s="171">
        <f t="shared" si="310"/>
        <v>739.85220000000027</v>
      </c>
      <c r="BW47" s="171">
        <f t="shared" si="311"/>
        <v>320.9360000000006</v>
      </c>
      <c r="BX47" s="171">
        <f t="shared" ref="BX47:BX50" si="335">IF(ISBLANK(CA47),"",(CA47/100)*$E47)</f>
        <v>4999</v>
      </c>
      <c r="BY47" s="172">
        <f t="shared" ref="BY47:BY50" si="336">(CB47/100)*BX47</f>
        <v>4260.1477999999997</v>
      </c>
      <c r="BZ47" s="172">
        <f t="shared" ref="BZ47:BZ50" si="337">(CC47/100)*BX47</f>
        <v>4679.0639999999994</v>
      </c>
      <c r="CA47" s="32">
        <v>99.98</v>
      </c>
      <c r="CB47" s="32">
        <v>85.22</v>
      </c>
      <c r="CC47" s="32">
        <v>93.6</v>
      </c>
      <c r="CD47" s="28">
        <v>0</v>
      </c>
      <c r="CE47" s="46">
        <f>IF(OR(ISBLANK(BR47), ISBLANK(DH47)), "", 100*((BR47-DH47)/DH47))</f>
        <v>0.10234479154754372</v>
      </c>
      <c r="CF47" s="103">
        <v>16541513.196053909</v>
      </c>
      <c r="CG47" s="43">
        <v>16356300.525350841</v>
      </c>
      <c r="CH47" s="43">
        <v>16726725.866756991</v>
      </c>
      <c r="CI47" s="171">
        <f t="shared" ref="CI47:CI50" si="338">IF(ISBLANK(CL47), " ", $E47-CL47)</f>
        <v>1</v>
      </c>
      <c r="CJ47" s="171">
        <f t="shared" ref="CJ47:CJ50" si="339">IF(ISBLANK(CM47), " ", $E47-CM47)</f>
        <v>739.35229999999956</v>
      </c>
      <c r="CK47" s="171">
        <f t="shared" ref="CK47:CK50" si="340">IF(ISBLANK(CN47), " ", $E47-CN47)</f>
        <v>315.9369999999999</v>
      </c>
      <c r="CL47" s="171">
        <f t="shared" ref="CL47:CL50" si="341">IF(ISBLANK(CO47),"",(CO47/100)*$E47)</f>
        <v>4999</v>
      </c>
      <c r="CM47" s="172">
        <f t="shared" ref="CM47:CM50" si="342">IF(ISBLANK(CL47),"",(CP47/100)*CL47)</f>
        <v>4260.6477000000004</v>
      </c>
      <c r="CN47" s="172">
        <f t="shared" ref="CN47:CN50" si="343">IF(ISBLANK(CL47),"",(CQ47/100)*CL47)</f>
        <v>4684.0630000000001</v>
      </c>
      <c r="CO47" s="34">
        <v>99.98</v>
      </c>
      <c r="CP47" s="34">
        <v>85.23</v>
      </c>
      <c r="CQ47" s="34">
        <v>93.7</v>
      </c>
      <c r="CR47" s="29">
        <v>0</v>
      </c>
      <c r="CS47" s="46">
        <f>IF(OR(ISBLANK(CF47), ISBLANK(DH47)), "", 100*((CF47-DH47)/DH47))</f>
        <v>0</v>
      </c>
      <c r="CT47" s="103">
        <v>159271667.33476141</v>
      </c>
      <c r="CU47" s="43">
        <v>156766577.22433561</v>
      </c>
      <c r="CV47" s="43">
        <v>161776757.4451873</v>
      </c>
      <c r="CW47" s="171">
        <f t="shared" ref="CW47:CW50" si="344">IF(ISNUMBER(CZ47), $E47-CZ47,"")</f>
        <v>1339</v>
      </c>
      <c r="CX47" s="171">
        <f t="shared" ref="CX47:CX50" si="345">IF(ISNUMBER(DA47), $E47-DA47,"")</f>
        <v>1987.7292000000002</v>
      </c>
      <c r="CY47" s="171">
        <f t="shared" ref="CY47:CY50" si="346">IF(ISNUMBER(DB47), $E47-DB47,"")</f>
        <v>1565.2498000000005</v>
      </c>
      <c r="CZ47" s="171">
        <f t="shared" ref="CZ47:CZ50" si="347">IF(ISBLANK(DC47),"",(DC47/100)*$E47)</f>
        <v>3661</v>
      </c>
      <c r="DA47" s="172">
        <f t="shared" ref="DA47:DA50" si="348">IF(ISNUMBER(CZ47), (DD47/100) * CZ47, "")</f>
        <v>3012.2707999999998</v>
      </c>
      <c r="DB47" s="172">
        <f t="shared" ref="DB47:DB50" si="349">IF(ISNUMBER(CZ47),(DE47/100)*CZ47,"")</f>
        <v>3434.7501999999995</v>
      </c>
      <c r="DC47" s="34">
        <v>73.22</v>
      </c>
      <c r="DD47" s="34">
        <v>82.28</v>
      </c>
      <c r="DE47" s="34">
        <v>93.82</v>
      </c>
      <c r="DF47" s="29">
        <v>0</v>
      </c>
      <c r="DG47" s="46">
        <f>IF(OR(ISBLANK(CT47), ISBLANK(DH47)), "", 100*((CT47-DH47)/DH47))</f>
        <v>862.86032267445</v>
      </c>
      <c r="DH47" s="24">
        <f>MIN(H47,T47,AB47,AP47,BD47,BR47,CF47,CT47)</f>
        <v>16541513.196053909</v>
      </c>
      <c r="DI47" s="85" t="str">
        <f>IF(DH47=H47, $H$2, IF(DH47=T47, $T$2, IF(DH47=AB47, $AB$2, IF(DH47=AP47, $AP$2, IF(DH47=BD47, $BD$2, IF(DH47=BR47, $BR$2, IF(DH47=CF47, $CF$2, $CT$2)))))))</f>
        <v>RKSDDP (AllEnhancements + RQMC + Kmeans)</v>
      </c>
      <c r="DJ47" s="39">
        <f>IF(OR(ISBLANK(H47), ISBLANK(AP47)), "", IFERROR(((H47-AP47)/H47)*100, ""))</f>
        <v>52.972239268820331</v>
      </c>
      <c r="DK47" s="20">
        <f>IF(OR(ISBLANK(DH47), ISBLANK(T47)), "", IFERROR(((T47-DH47)/DH47)*100, ""))</f>
        <v>1.8213158056931023</v>
      </c>
      <c r="DL47" s="18">
        <f t="shared" si="50"/>
        <v>0</v>
      </c>
    </row>
    <row r="48" spans="1:116" hidden="1" x14ac:dyDescent="0.25">
      <c r="A48" s="276"/>
      <c r="B48" s="276"/>
      <c r="C48" s="276"/>
      <c r="D48" s="276"/>
      <c r="E48" s="167">
        <f>2 * ($C$22*'Data for KPI'!$B$1)</f>
        <v>5000</v>
      </c>
      <c r="F48" s="167">
        <v>3</v>
      </c>
      <c r="G48" s="167">
        <v>19</v>
      </c>
      <c r="H48" s="115">
        <v>30063045.833606072</v>
      </c>
      <c r="I48" s="64">
        <v>29047360.8953414</v>
      </c>
      <c r="J48" s="64">
        <v>31078730.77187074</v>
      </c>
      <c r="K48" s="171">
        <f t="shared" si="312"/>
        <v>139.5</v>
      </c>
      <c r="L48" s="171">
        <f t="shared" si="313"/>
        <v>862.74240000000009</v>
      </c>
      <c r="M48" s="171">
        <f t="shared" si="314"/>
        <v>425.7834499999999</v>
      </c>
      <c r="N48" s="171">
        <f t="shared" si="315"/>
        <v>4860.5</v>
      </c>
      <c r="O48" s="172">
        <f t="shared" si="316"/>
        <v>4137.2575999999999</v>
      </c>
      <c r="P48" s="172">
        <f t="shared" si="317"/>
        <v>4574.2165500000001</v>
      </c>
      <c r="Q48" s="67">
        <v>97.21</v>
      </c>
      <c r="R48" s="67">
        <v>85.12</v>
      </c>
      <c r="S48" s="67">
        <v>94.11</v>
      </c>
      <c r="T48" s="116">
        <v>16539008.27214147</v>
      </c>
      <c r="U48" s="116">
        <v>16353547.369559471</v>
      </c>
      <c r="V48" s="116">
        <v>16724469.174723471</v>
      </c>
      <c r="W48" s="63">
        <v>99.98</v>
      </c>
      <c r="X48" s="63">
        <v>85.12</v>
      </c>
      <c r="Y48" s="63">
        <v>93.92</v>
      </c>
      <c r="Z48" s="66">
        <v>0</v>
      </c>
      <c r="AA48" s="153">
        <f>IF(OR(ISBLANK(T48), ISBLANK(DH48)), "", 100*((T48-DH48)/DH48))</f>
        <v>0</v>
      </c>
      <c r="AB48" s="115">
        <v>16571159.813268291</v>
      </c>
      <c r="AC48" s="64">
        <v>16382985.751679881</v>
      </c>
      <c r="AD48" s="64">
        <v>16759333.87485669</v>
      </c>
      <c r="AE48" s="171">
        <f t="shared" si="318"/>
        <v>1</v>
      </c>
      <c r="AF48" s="171">
        <f t="shared" si="319"/>
        <v>742.35170000000016</v>
      </c>
      <c r="AG48" s="171">
        <f t="shared" si="320"/>
        <v>367.42669999999998</v>
      </c>
      <c r="AH48" s="171">
        <f t="shared" si="321"/>
        <v>4999</v>
      </c>
      <c r="AI48" s="172">
        <f t="shared" si="322"/>
        <v>4257.6482999999998</v>
      </c>
      <c r="AJ48" s="172">
        <f t="shared" si="323"/>
        <v>4632.5733</v>
      </c>
      <c r="AK48" s="64">
        <v>99.98</v>
      </c>
      <c r="AL48" s="64">
        <v>85.17</v>
      </c>
      <c r="AM48" s="64">
        <v>92.67</v>
      </c>
      <c r="AN48" s="67">
        <v>0</v>
      </c>
      <c r="AO48" s="153">
        <f>IF(OR(ISBLANK(AB48), ISBLANK(DH48)), "", 100*((AB48-DH48)/DH48))</f>
        <v>0.1943982408000707</v>
      </c>
      <c r="AP48" s="116">
        <v>16563159.221371761</v>
      </c>
      <c r="AQ48" s="63">
        <v>16376607.523953689</v>
      </c>
      <c r="AR48" s="63">
        <v>16749710.91878983</v>
      </c>
      <c r="AS48" s="171">
        <f t="shared" si="324"/>
        <v>1</v>
      </c>
      <c r="AT48" s="171">
        <f t="shared" si="325"/>
        <v>740.35210000000006</v>
      </c>
      <c r="AU48" s="171">
        <f t="shared" si="326"/>
        <v>339.93220000000019</v>
      </c>
      <c r="AV48" s="171">
        <f t="shared" si="327"/>
        <v>4999</v>
      </c>
      <c r="AW48" s="172">
        <f t="shared" si="328"/>
        <v>4259.6478999999999</v>
      </c>
      <c r="AX48" s="172">
        <f t="shared" si="329"/>
        <v>4660.0677999999998</v>
      </c>
      <c r="AY48" s="63">
        <v>99.98</v>
      </c>
      <c r="AZ48" s="63">
        <v>85.21</v>
      </c>
      <c r="BA48" s="63">
        <v>93.22</v>
      </c>
      <c r="BB48" s="66">
        <v>0</v>
      </c>
      <c r="BC48" s="153">
        <f>IF(OR(ISBLANK(AP48), ISBLANK(DH48)), "", 100*((AP48-DH48)/DH48))</f>
        <v>0.14602416803292334</v>
      </c>
      <c r="BD48" s="116">
        <v>210970153.7855837</v>
      </c>
      <c r="BE48" s="61">
        <v>208255873.57323179</v>
      </c>
      <c r="BF48" s="196">
        <v>213684433.99793559</v>
      </c>
      <c r="BG48" s="171">
        <f t="shared" si="330"/>
        <v>1766.4999999999995</v>
      </c>
      <c r="BH48" s="171">
        <f t="shared" si="308"/>
        <v>2405.1162499999996</v>
      </c>
      <c r="BI48" s="171">
        <f t="shared" si="309"/>
        <v>2120.8915999999995</v>
      </c>
      <c r="BJ48" s="171">
        <f t="shared" si="331"/>
        <v>3233.5000000000005</v>
      </c>
      <c r="BK48" s="172">
        <f t="shared" si="332"/>
        <v>2594.8837500000004</v>
      </c>
      <c r="BL48" s="172">
        <f t="shared" si="333"/>
        <v>2879.1084000000005</v>
      </c>
      <c r="BM48" s="32">
        <v>64.67</v>
      </c>
      <c r="BN48" s="32">
        <v>80.25</v>
      </c>
      <c r="BO48" s="32">
        <v>89.04</v>
      </c>
      <c r="BP48" s="28">
        <v>0</v>
      </c>
      <c r="BQ48" s="46">
        <f>IF(OR(ISBLANK(BD48), ISBLANK(DH48)), "", 100*((BD48-DH48)/DH48))</f>
        <v>1175.5913191055399</v>
      </c>
      <c r="BR48" s="103">
        <v>16540755.846328059</v>
      </c>
      <c r="BS48" s="43">
        <v>16355313.547086401</v>
      </c>
      <c r="BT48" s="43">
        <v>16726198.145569719</v>
      </c>
      <c r="BU48" s="171">
        <f t="shared" si="334"/>
        <v>1</v>
      </c>
      <c r="BV48" s="171">
        <f t="shared" si="310"/>
        <v>742.85160000000087</v>
      </c>
      <c r="BW48" s="171">
        <f t="shared" si="311"/>
        <v>305.43910000000051</v>
      </c>
      <c r="BX48" s="171">
        <f t="shared" si="335"/>
        <v>4999</v>
      </c>
      <c r="BY48" s="172">
        <f t="shared" si="336"/>
        <v>4257.1483999999991</v>
      </c>
      <c r="BZ48" s="172">
        <f t="shared" si="337"/>
        <v>4694.5608999999995</v>
      </c>
      <c r="CA48" s="34">
        <v>99.98</v>
      </c>
      <c r="CB48" s="34">
        <v>85.16</v>
      </c>
      <c r="CC48" s="34">
        <v>93.91</v>
      </c>
      <c r="CD48" s="29">
        <v>0</v>
      </c>
      <c r="CE48" s="46">
        <f>IF(OR(ISBLANK(BR48), ISBLANK(DH48)), "", 100*((BR48-DH48)/DH48))</f>
        <v>1.0566378333174949E-2</v>
      </c>
      <c r="CF48" s="102">
        <v>16551052.282280359</v>
      </c>
      <c r="CG48" s="42">
        <v>16365253.071663881</v>
      </c>
      <c r="CH48" s="42">
        <v>16736851.49289684</v>
      </c>
      <c r="CI48" s="171">
        <f t="shared" si="338"/>
        <v>1</v>
      </c>
      <c r="CJ48" s="171">
        <f t="shared" si="339"/>
        <v>741.85179999999946</v>
      </c>
      <c r="CK48" s="171">
        <f t="shared" si="340"/>
        <v>364.42730000000029</v>
      </c>
      <c r="CL48" s="171">
        <f t="shared" si="341"/>
        <v>4999</v>
      </c>
      <c r="CM48" s="172">
        <f t="shared" si="342"/>
        <v>4258.1482000000005</v>
      </c>
      <c r="CN48" s="172">
        <f t="shared" si="343"/>
        <v>4635.5726999999997</v>
      </c>
      <c r="CO48" s="32">
        <v>99.98</v>
      </c>
      <c r="CP48" s="32">
        <v>85.18</v>
      </c>
      <c r="CQ48" s="32">
        <v>92.73</v>
      </c>
      <c r="CR48" s="28">
        <v>0</v>
      </c>
      <c r="CS48" s="46">
        <f>IF(OR(ISBLANK(CF48), ISBLANK(DH48)), "", 100*((CF48-DH48)/DH48))</f>
        <v>7.2821839984062831E-2</v>
      </c>
      <c r="CT48" s="103">
        <v>100032197.0233136</v>
      </c>
      <c r="CU48" s="43">
        <v>97930873.246849924</v>
      </c>
      <c r="CV48" s="43">
        <v>102133520.7997773</v>
      </c>
      <c r="CW48" s="171">
        <f t="shared" si="344"/>
        <v>822.5</v>
      </c>
      <c r="CX48" s="171">
        <f t="shared" si="345"/>
        <v>1491.3177500000002</v>
      </c>
      <c r="CY48" s="171">
        <f t="shared" si="346"/>
        <v>1077.7452500000004</v>
      </c>
      <c r="CZ48" s="171">
        <f t="shared" si="347"/>
        <v>4177.5</v>
      </c>
      <c r="DA48" s="172">
        <f t="shared" si="348"/>
        <v>3508.6822499999998</v>
      </c>
      <c r="DB48" s="172">
        <f t="shared" si="349"/>
        <v>3922.2547499999996</v>
      </c>
      <c r="DC48" s="34">
        <v>83.55</v>
      </c>
      <c r="DD48" s="34">
        <v>83.99</v>
      </c>
      <c r="DE48" s="34">
        <v>93.89</v>
      </c>
      <c r="DF48" s="29">
        <v>0</v>
      </c>
      <c r="DG48" s="46">
        <f>IF(OR(ISBLANK(CT48), ISBLANK(DH48)), "", 100*((CT48-DH48)/DH48))</f>
        <v>504.82584794282491</v>
      </c>
      <c r="DH48" s="24">
        <f>MIN(H48,T48,AB48,AP48,BD48,BR48,CF48,CT48)</f>
        <v>16539008.27214147</v>
      </c>
      <c r="DI48" s="85" t="str">
        <f>IF(DH48=H48, $H$2, IF(DH48=T48, $T$2, IF(DH48=AB48, $AB$2, IF(DH48=AP48, $AP$2, IF(DH48=BD48, $BD$2, IF(DH48=BR48, $BR$2, IF(DH48=CF48, $CF$2, $CT$2)))))))</f>
        <v>2S-SDDP</v>
      </c>
      <c r="DJ48" s="39">
        <f>IF(OR(ISBLANK(H48), ISBLANK(AP48)), "", IFERROR(((H48-AP48)/H48)*100, ""))</f>
        <v>44.905252405075402</v>
      </c>
      <c r="DK48" s="20">
        <f>IF(OR(ISBLANK(DH48), ISBLANK(T48)), "", IFERROR(((T48-DH48)/DH48)*100, ""))</f>
        <v>0</v>
      </c>
      <c r="DL48" s="18">
        <f t="shared" si="50"/>
        <v>1.0566378333174949E-2</v>
      </c>
    </row>
    <row r="49" spans="1:116" hidden="1" x14ac:dyDescent="0.25">
      <c r="A49" s="276"/>
      <c r="B49" s="276"/>
      <c r="C49" s="276"/>
      <c r="D49" s="276"/>
      <c r="E49" s="167">
        <f>2 * ($C$22*'Data for KPI'!$B$1)</f>
        <v>5000</v>
      </c>
      <c r="F49" s="167">
        <v>4</v>
      </c>
      <c r="G49" s="167">
        <v>23</v>
      </c>
      <c r="H49" s="115">
        <v>26146302.91238099</v>
      </c>
      <c r="I49" s="62">
        <v>25283493.18736051</v>
      </c>
      <c r="J49" s="62">
        <v>27009112.63740148</v>
      </c>
      <c r="K49" s="171">
        <f t="shared" si="312"/>
        <v>98</v>
      </c>
      <c r="L49" s="171">
        <f t="shared" si="313"/>
        <v>825.94700000000012</v>
      </c>
      <c r="M49" s="171">
        <f t="shared" si="314"/>
        <v>420.06139999999959</v>
      </c>
      <c r="N49" s="171">
        <f t="shared" si="315"/>
        <v>4902</v>
      </c>
      <c r="O49" s="172">
        <f t="shared" si="316"/>
        <v>4174.0529999999999</v>
      </c>
      <c r="P49" s="172">
        <f t="shared" si="317"/>
        <v>4579.9386000000004</v>
      </c>
      <c r="Q49" s="67">
        <v>98.04</v>
      </c>
      <c r="R49" s="67">
        <v>85.15</v>
      </c>
      <c r="S49" s="67">
        <v>93.43</v>
      </c>
      <c r="T49" s="115">
        <v>16585315.28110693</v>
      </c>
      <c r="U49" s="115">
        <v>16396661.141984399</v>
      </c>
      <c r="V49" s="115">
        <v>16773969.420229459</v>
      </c>
      <c r="W49" s="64">
        <v>99.98</v>
      </c>
      <c r="X49" s="64">
        <v>85.15</v>
      </c>
      <c r="Y49" s="64">
        <v>93.26</v>
      </c>
      <c r="Z49" s="67">
        <v>0</v>
      </c>
      <c r="AA49" s="153">
        <f>IF(OR(ISBLANK(T49), ISBLANK(DH49)), "", 100*((T49-DH49)/DH49))</f>
        <v>1.2274813675789135E-2</v>
      </c>
      <c r="AB49" s="115">
        <v>16611093.564486491</v>
      </c>
      <c r="AC49" s="62">
        <v>16420278.911348481</v>
      </c>
      <c r="AD49" s="62">
        <v>16801908.217624489</v>
      </c>
      <c r="AE49" s="171">
        <f t="shared" si="318"/>
        <v>1</v>
      </c>
      <c r="AF49" s="171">
        <f t="shared" si="319"/>
        <v>739.85220000000027</v>
      </c>
      <c r="AG49" s="171">
        <f t="shared" si="320"/>
        <v>356.42889999999989</v>
      </c>
      <c r="AH49" s="171">
        <f t="shared" si="321"/>
        <v>4999</v>
      </c>
      <c r="AI49" s="172">
        <f t="shared" si="322"/>
        <v>4260.1477999999997</v>
      </c>
      <c r="AJ49" s="172">
        <f t="shared" si="323"/>
        <v>4643.5711000000001</v>
      </c>
      <c r="AK49" s="64">
        <v>99.98</v>
      </c>
      <c r="AL49" s="64">
        <v>85.22</v>
      </c>
      <c r="AM49" s="64">
        <v>92.89</v>
      </c>
      <c r="AN49" s="67">
        <v>1.9204026013370192</v>
      </c>
      <c r="AO49" s="153">
        <f>IF(OR(ISBLANK(AB49), ISBLANK(DH49)), "", 100*((AB49-DH49)/DH49))</f>
        <v>0.16772225123630863</v>
      </c>
      <c r="AP49" s="116">
        <v>16597493.1381121</v>
      </c>
      <c r="AQ49" s="61">
        <v>16408688.165007601</v>
      </c>
      <c r="AR49" s="61">
        <v>16786298.111216601</v>
      </c>
      <c r="AS49" s="171">
        <f t="shared" si="324"/>
        <v>1</v>
      </c>
      <c r="AT49" s="171">
        <f t="shared" si="325"/>
        <v>735.85300000000007</v>
      </c>
      <c r="AU49" s="171">
        <f t="shared" si="326"/>
        <v>374.42529999999988</v>
      </c>
      <c r="AV49" s="171">
        <f t="shared" si="327"/>
        <v>4999</v>
      </c>
      <c r="AW49" s="172">
        <f t="shared" si="328"/>
        <v>4264.1469999999999</v>
      </c>
      <c r="AX49" s="172">
        <f t="shared" si="329"/>
        <v>4625.5747000000001</v>
      </c>
      <c r="AY49" s="63">
        <v>99.98</v>
      </c>
      <c r="AZ49" s="63">
        <v>85.3</v>
      </c>
      <c r="BA49" s="63">
        <v>92.53</v>
      </c>
      <c r="BB49" s="66">
        <v>0</v>
      </c>
      <c r="BC49" s="153">
        <f>IF(OR(ISBLANK(AP49), ISBLANK(DH49)), "", 100*((AP49-DH49)/DH49))</f>
        <v>8.5709364710828809E-2</v>
      </c>
      <c r="BD49" s="115">
        <v>225119298.80506611</v>
      </c>
      <c r="BE49" s="62">
        <v>222382815.3877348</v>
      </c>
      <c r="BF49" s="195">
        <v>227855782.22239739</v>
      </c>
      <c r="BG49" s="171">
        <f t="shared" si="330"/>
        <v>1870</v>
      </c>
      <c r="BH49" s="171">
        <f t="shared" si="308"/>
        <v>2508.2069999999999</v>
      </c>
      <c r="BI49" s="171">
        <f t="shared" si="309"/>
        <v>2208.04</v>
      </c>
      <c r="BJ49" s="171">
        <f t="shared" si="331"/>
        <v>3130</v>
      </c>
      <c r="BK49" s="172">
        <f t="shared" si="332"/>
        <v>2491.7930000000001</v>
      </c>
      <c r="BL49" s="172">
        <f t="shared" si="333"/>
        <v>2791.96</v>
      </c>
      <c r="BM49" s="34">
        <v>62.6</v>
      </c>
      <c r="BN49" s="34">
        <v>79.61</v>
      </c>
      <c r="BO49" s="34">
        <v>89.2</v>
      </c>
      <c r="BP49" s="29">
        <v>5.3967785188462402E-14</v>
      </c>
      <c r="BQ49" s="46">
        <f>IF(OR(ISBLANK(BD49), ISBLANK(DH49)), "", 100*((BD49-DH49)/DH49))</f>
        <v>1257.5076986086453</v>
      </c>
      <c r="BR49" s="102">
        <v>16583279.71442065</v>
      </c>
      <c r="BS49" s="42">
        <v>16394647.13180157</v>
      </c>
      <c r="BT49" s="42">
        <v>16771912.29703973</v>
      </c>
      <c r="BU49" s="171">
        <f t="shared" si="334"/>
        <v>1</v>
      </c>
      <c r="BV49" s="171">
        <f t="shared" si="310"/>
        <v>742.35170000000016</v>
      </c>
      <c r="BW49" s="171">
        <f t="shared" si="311"/>
        <v>331.43389999999999</v>
      </c>
      <c r="BX49" s="171">
        <f t="shared" si="335"/>
        <v>4999</v>
      </c>
      <c r="BY49" s="172">
        <f t="shared" si="336"/>
        <v>4257.6482999999998</v>
      </c>
      <c r="BZ49" s="172">
        <f t="shared" si="337"/>
        <v>4668.5661</v>
      </c>
      <c r="CA49" s="32">
        <v>99.98</v>
      </c>
      <c r="CB49" s="32">
        <v>85.17</v>
      </c>
      <c r="CC49" s="32">
        <v>93.39</v>
      </c>
      <c r="CD49" s="28">
        <v>0</v>
      </c>
      <c r="CE49" s="46">
        <f>IF(OR(ISBLANK(BR49), ISBLANK(DH49)), "", 100*((BR49-DH49)/DH49))</f>
        <v>0</v>
      </c>
      <c r="CF49" s="103">
        <v>16585617.33124879</v>
      </c>
      <c r="CG49" s="43">
        <v>16396968.55543554</v>
      </c>
      <c r="CH49" s="43">
        <v>16774266.107062031</v>
      </c>
      <c r="CI49" s="171">
        <f t="shared" si="338"/>
        <v>1</v>
      </c>
      <c r="CJ49" s="171">
        <f t="shared" si="339"/>
        <v>742.35170000000016</v>
      </c>
      <c r="CK49" s="171">
        <f t="shared" si="340"/>
        <v>333.43350000000009</v>
      </c>
      <c r="CL49" s="171">
        <f t="shared" si="341"/>
        <v>4999</v>
      </c>
      <c r="CM49" s="172">
        <f t="shared" si="342"/>
        <v>4257.6482999999998</v>
      </c>
      <c r="CN49" s="172">
        <f t="shared" si="343"/>
        <v>4666.5664999999999</v>
      </c>
      <c r="CO49" s="34">
        <v>99.98</v>
      </c>
      <c r="CP49" s="34">
        <v>85.17</v>
      </c>
      <c r="CQ49" s="34">
        <v>93.35</v>
      </c>
      <c r="CR49" s="29">
        <v>0</v>
      </c>
      <c r="CS49" s="46">
        <f>IF(OR(ISBLANK(CF49), ISBLANK(DH49)), "", 100*((CF49-DH49)/DH49))</f>
        <v>1.4096227455580477E-2</v>
      </c>
      <c r="CT49" s="103">
        <v>74314224.48136434</v>
      </c>
      <c r="CU49" s="43">
        <v>72478981.031065762</v>
      </c>
      <c r="CV49" s="43">
        <v>76149467.931662917</v>
      </c>
      <c r="CW49" s="171">
        <f t="shared" si="344"/>
        <v>575.50000000000091</v>
      </c>
      <c r="CX49" s="171">
        <f t="shared" si="345"/>
        <v>1257.315450000001</v>
      </c>
      <c r="CY49" s="171">
        <f t="shared" si="346"/>
        <v>941.84860000000072</v>
      </c>
      <c r="CZ49" s="171">
        <f t="shared" si="347"/>
        <v>4424.4999999999991</v>
      </c>
      <c r="DA49" s="172">
        <f t="shared" si="348"/>
        <v>3742.684549999999</v>
      </c>
      <c r="DB49" s="172">
        <f t="shared" si="349"/>
        <v>4058.1513999999993</v>
      </c>
      <c r="DC49" s="34">
        <v>88.49</v>
      </c>
      <c r="DD49" s="34">
        <v>84.59</v>
      </c>
      <c r="DE49" s="34">
        <v>91.72</v>
      </c>
      <c r="DF49" s="29">
        <v>0</v>
      </c>
      <c r="DG49" s="46">
        <f>IF(OR(ISBLANK(CT49), ISBLANK(DH49)), "", 100*((CT49-DH49)/DH49))</f>
        <v>348.12742570301975</v>
      </c>
      <c r="DH49" s="24">
        <f>MIN(H49,T49,AB49,AP49,BD49,BR49,CF49,CT49)</f>
        <v>16583279.71442065</v>
      </c>
      <c r="DI49" s="85" t="str">
        <f>IF(DH49=H49, $H$2, IF(DH49=T49, $T$2, IF(DH49=AB49, $AB$2, IF(DH49=AP49, $AP$2, IF(DH49=BD49, $BD$2, IF(DH49=BR49, $BR$2, IF(DH49=CF49, $CF$2, $CT$2)))))))</f>
        <v>RSSDDP (AllEnhancements + RQMC + SOM)</v>
      </c>
      <c r="DJ49" s="39">
        <f>IF(OR(ISBLANK(H49), ISBLANK(AP49)), "", IFERROR(((H49-AP49)/H49)*100, ""))</f>
        <v>36.52068824517162</v>
      </c>
      <c r="DK49" s="20">
        <f>IF(OR(ISBLANK(DH49), ISBLANK(T49)), "", IFERROR(((T49-DH49)/DH49)*100, ""))</f>
        <v>1.2274813675789135E-2</v>
      </c>
      <c r="DL49" s="18">
        <f t="shared" si="50"/>
        <v>0</v>
      </c>
    </row>
    <row r="50" spans="1:116" hidden="1" x14ac:dyDescent="0.25">
      <c r="A50" s="276"/>
      <c r="B50" s="276"/>
      <c r="C50" s="276"/>
      <c r="D50" s="276"/>
      <c r="E50" s="167">
        <f>2 * ($C$22*'Data for KPI'!$B$1)</f>
        <v>5000</v>
      </c>
      <c r="F50" s="167">
        <v>5</v>
      </c>
      <c r="G50" s="167">
        <v>30</v>
      </c>
      <c r="H50" s="116">
        <v>25090562.5756316</v>
      </c>
      <c r="I50" s="61">
        <v>24268492.261424989</v>
      </c>
      <c r="J50" s="61">
        <v>25912632.8898382</v>
      </c>
      <c r="K50" s="171">
        <f t="shared" si="312"/>
        <v>87.5</v>
      </c>
      <c r="L50" s="171">
        <f t="shared" si="313"/>
        <v>809.63749999999982</v>
      </c>
      <c r="M50" s="171">
        <f t="shared" si="314"/>
        <v>399.44374999999945</v>
      </c>
      <c r="N50" s="171">
        <f t="shared" si="315"/>
        <v>4912.5</v>
      </c>
      <c r="O50" s="172">
        <f t="shared" si="316"/>
        <v>4190.3625000000002</v>
      </c>
      <c r="P50" s="172">
        <f t="shared" si="317"/>
        <v>4600.5562500000005</v>
      </c>
      <c r="Q50" s="66">
        <v>98.25</v>
      </c>
      <c r="R50" s="66">
        <v>85.3</v>
      </c>
      <c r="S50" s="66">
        <v>93.65</v>
      </c>
      <c r="T50" s="116">
        <v>16555836.06639622</v>
      </c>
      <c r="U50" s="116">
        <v>16370852.13413932</v>
      </c>
      <c r="V50" s="116">
        <v>16740819.998653131</v>
      </c>
      <c r="W50" s="63">
        <v>99.98</v>
      </c>
      <c r="X50" s="63">
        <v>85.36</v>
      </c>
      <c r="Y50" s="63">
        <v>93.37</v>
      </c>
      <c r="Z50" s="66">
        <v>0</v>
      </c>
      <c r="AA50" s="153">
        <f>IF(OR(ISBLANK(T50), ISBLANK(DH50)), "", 100*((T50-DH50)/DH50))</f>
        <v>0</v>
      </c>
      <c r="AB50" s="115">
        <v>16994385.257948581</v>
      </c>
      <c r="AC50" s="62">
        <v>16746042.202272691</v>
      </c>
      <c r="AD50" s="62">
        <v>17242728.313624471</v>
      </c>
      <c r="AE50" s="171">
        <f t="shared" si="318"/>
        <v>6</v>
      </c>
      <c r="AF50" s="171">
        <f t="shared" si="319"/>
        <v>740.61739999999918</v>
      </c>
      <c r="AG50" s="171">
        <f t="shared" si="320"/>
        <v>367.5655999999999</v>
      </c>
      <c r="AH50" s="171">
        <f t="shared" si="321"/>
        <v>4994</v>
      </c>
      <c r="AI50" s="172">
        <f t="shared" si="322"/>
        <v>4259.3826000000008</v>
      </c>
      <c r="AJ50" s="172">
        <f t="shared" si="323"/>
        <v>4632.4344000000001</v>
      </c>
      <c r="AK50" s="64">
        <v>99.88</v>
      </c>
      <c r="AL50" s="64">
        <v>85.29</v>
      </c>
      <c r="AM50" s="64">
        <v>92.76</v>
      </c>
      <c r="AN50" s="67">
        <v>2.7682329625367861</v>
      </c>
      <c r="AO50" s="153">
        <f>IF(OR(ISBLANK(AB50), ISBLANK(DH50)), "", 100*((AB50-DH50)/DH50))</f>
        <v>2.6489099662112223</v>
      </c>
      <c r="AP50" s="116">
        <v>16569207.41926248</v>
      </c>
      <c r="AQ50" s="61">
        <v>16384055.38435124</v>
      </c>
      <c r="AR50" s="61">
        <v>16754359.45417371</v>
      </c>
      <c r="AS50" s="171">
        <f t="shared" si="324"/>
        <v>1</v>
      </c>
      <c r="AT50" s="171">
        <f t="shared" si="325"/>
        <v>735.35310000000027</v>
      </c>
      <c r="AU50" s="171">
        <f t="shared" si="326"/>
        <v>327.9346000000005</v>
      </c>
      <c r="AV50" s="171">
        <f t="shared" si="327"/>
        <v>4999</v>
      </c>
      <c r="AW50" s="172">
        <f t="shared" si="328"/>
        <v>4264.6468999999997</v>
      </c>
      <c r="AX50" s="172">
        <f t="shared" si="329"/>
        <v>4672.0653999999995</v>
      </c>
      <c r="AY50" s="63">
        <v>99.98</v>
      </c>
      <c r="AZ50" s="63">
        <v>85.31</v>
      </c>
      <c r="BA50" s="63">
        <v>93.46</v>
      </c>
      <c r="BB50" s="66">
        <v>2.4811960577121228</v>
      </c>
      <c r="BC50" s="153">
        <f>IF(OR(ISBLANK(AP50), ISBLANK(DH50)), "", 100*((AP50-DH50)/DH50))</f>
        <v>8.0765192483395587E-2</v>
      </c>
      <c r="BD50" s="116">
        <v>204131714.84893009</v>
      </c>
      <c r="BE50" s="61">
        <v>201447341.2397069</v>
      </c>
      <c r="BF50" s="196">
        <v>206816088.45815319</v>
      </c>
      <c r="BG50" s="171">
        <f t="shared" si="330"/>
        <v>1712.5</v>
      </c>
      <c r="BH50" s="171">
        <f t="shared" si="308"/>
        <v>2352.9050000000002</v>
      </c>
      <c r="BI50" s="171">
        <f t="shared" si="309"/>
        <v>2053.4137500000002</v>
      </c>
      <c r="BJ50" s="171">
        <f t="shared" si="331"/>
        <v>3287.5</v>
      </c>
      <c r="BK50" s="172">
        <f t="shared" si="332"/>
        <v>2647.0949999999998</v>
      </c>
      <c r="BL50" s="172">
        <f t="shared" si="333"/>
        <v>2946.5862499999998</v>
      </c>
      <c r="BM50" s="32">
        <v>65.75</v>
      </c>
      <c r="BN50" s="32">
        <v>80.52</v>
      </c>
      <c r="BO50" s="32">
        <v>89.63</v>
      </c>
      <c r="BP50" s="28">
        <v>3.5995321813654729E-14</v>
      </c>
      <c r="BQ50" s="46">
        <f>IF(OR(ISBLANK(BD50), ISBLANK(DH50)), "", 100*((BD50-DH50)/DH50))</f>
        <v>1132.9894668579207</v>
      </c>
      <c r="BR50" s="103">
        <v>16561694.638466319</v>
      </c>
      <c r="BS50" s="43">
        <v>16376720.403204041</v>
      </c>
      <c r="BT50" s="43">
        <v>16746668.87372859</v>
      </c>
      <c r="BU50" s="171">
        <f t="shared" si="334"/>
        <v>1</v>
      </c>
      <c r="BV50" s="171">
        <f t="shared" si="310"/>
        <v>736.35289999999986</v>
      </c>
      <c r="BW50" s="171">
        <f t="shared" si="311"/>
        <v>373.92539999999917</v>
      </c>
      <c r="BX50" s="171">
        <f t="shared" si="335"/>
        <v>4999</v>
      </c>
      <c r="BY50" s="172">
        <f t="shared" si="336"/>
        <v>4263.6471000000001</v>
      </c>
      <c r="BZ50" s="172">
        <f t="shared" si="337"/>
        <v>4626.0746000000008</v>
      </c>
      <c r="CA50" s="34">
        <v>99.98</v>
      </c>
      <c r="CB50" s="34">
        <v>85.29</v>
      </c>
      <c r="CC50" s="34">
        <v>92.54</v>
      </c>
      <c r="CD50" s="29">
        <v>0</v>
      </c>
      <c r="CE50" s="46">
        <f>IF(OR(ISBLANK(BR50), ISBLANK(DH50)), "", 100*((BR50-DH50)/DH50))</f>
        <v>3.538674849523727E-2</v>
      </c>
      <c r="CF50" s="102">
        <v>16556246.006878421</v>
      </c>
      <c r="CG50" s="42">
        <v>16371263.92787208</v>
      </c>
      <c r="CH50" s="42">
        <v>16741228.085884759</v>
      </c>
      <c r="CI50" s="171">
        <f t="shared" si="338"/>
        <v>1</v>
      </c>
      <c r="CJ50" s="171">
        <f t="shared" si="339"/>
        <v>734.85320000000047</v>
      </c>
      <c r="CK50" s="171">
        <f t="shared" si="340"/>
        <v>309.93820000000051</v>
      </c>
      <c r="CL50" s="171">
        <f t="shared" si="341"/>
        <v>4999</v>
      </c>
      <c r="CM50" s="172">
        <f t="shared" si="342"/>
        <v>4265.1467999999995</v>
      </c>
      <c r="CN50" s="172">
        <f t="shared" si="343"/>
        <v>4690.0617999999995</v>
      </c>
      <c r="CO50" s="32">
        <v>99.98</v>
      </c>
      <c r="CP50" s="32">
        <v>85.32</v>
      </c>
      <c r="CQ50" s="32">
        <v>93.82</v>
      </c>
      <c r="CR50" s="28">
        <v>0</v>
      </c>
      <c r="CS50" s="46">
        <f>IF(OR(ISBLANK(CF50), ISBLANK(DH50)), "", 100*((CF50-DH50)/DH50))</f>
        <v>2.4761086094173207E-3</v>
      </c>
      <c r="CT50" s="103">
        <v>189316884.7511715</v>
      </c>
      <c r="CU50" s="43">
        <v>186710101.6297563</v>
      </c>
      <c r="CV50" s="43">
        <v>191923667.87258661</v>
      </c>
      <c r="CW50" s="171">
        <f t="shared" si="344"/>
        <v>1597</v>
      </c>
      <c r="CX50" s="171">
        <f t="shared" si="345"/>
        <v>2239.8267000000001</v>
      </c>
      <c r="CY50" s="171">
        <f t="shared" si="346"/>
        <v>1817.5144000000005</v>
      </c>
      <c r="CZ50" s="171">
        <f t="shared" si="347"/>
        <v>3403</v>
      </c>
      <c r="DA50" s="172">
        <f t="shared" si="348"/>
        <v>2760.1732999999999</v>
      </c>
      <c r="DB50" s="172">
        <f t="shared" si="349"/>
        <v>3182.4855999999995</v>
      </c>
      <c r="DC50" s="34">
        <v>68.06</v>
      </c>
      <c r="DD50" s="34">
        <v>81.11</v>
      </c>
      <c r="DE50" s="34">
        <v>93.52</v>
      </c>
      <c r="DF50" s="29">
        <v>0</v>
      </c>
      <c r="DG50" s="46">
        <f>IF(OR(ISBLANK(CT50), ISBLANK(DH50)), "", 100*((CT50-DH50)/DH50))</f>
        <v>1043.5054321142534</v>
      </c>
      <c r="DH50" s="24">
        <f>MIN(H50,T50,AB50,AP50,BD50,BR50,CF50,CT50)</f>
        <v>16555836.06639622</v>
      </c>
      <c r="DI50" s="85" t="str">
        <f>IF(DH50=H50, $H$2, IF(DH50=T50, $T$2, IF(DH50=AB50, $AB$2, IF(DH50=AP50, $AP$2, IF(DH50=BD50, $BD$2, IF(DH50=BR50, $BR$2, IF(DH50=CF50, $CF$2, $CT$2)))))))</f>
        <v>2S-SDDP</v>
      </c>
      <c r="DJ50" s="39">
        <f>IF(OR(ISBLANK(H50), ISBLANK(AP50)), "", IFERROR(((H50-AP50)/H50)*100, ""))</f>
        <v>33.962391758585802</v>
      </c>
      <c r="DK50" s="20">
        <f>IF(OR(ISBLANK(DH50), ISBLANK(T50)), "", IFERROR(((T50-DH50)/DH50)*100, ""))</f>
        <v>0</v>
      </c>
      <c r="DL50" s="18">
        <f t="shared" si="50"/>
        <v>2.4761086094173207E-3</v>
      </c>
    </row>
    <row r="51" spans="1:116" x14ac:dyDescent="0.25">
      <c r="A51" s="276"/>
      <c r="B51" s="276"/>
      <c r="C51" s="276"/>
      <c r="D51" s="276"/>
      <c r="E51" s="167">
        <f>2 * ($C$22*'Data for KPI'!$B$1)</f>
        <v>5000</v>
      </c>
      <c r="F51" s="166" t="s">
        <v>23</v>
      </c>
      <c r="G51" s="166"/>
      <c r="H51" s="113">
        <f>AVERAGE(H46:H50)</f>
        <v>28195575.174314629</v>
      </c>
      <c r="I51" s="82">
        <f t="shared" ref="I51:DH51" si="350">AVERAGE(I46:I50)</f>
        <v>27262352.843646944</v>
      </c>
      <c r="J51" s="82">
        <f t="shared" si="350"/>
        <v>29128797.504982315</v>
      </c>
      <c r="K51" s="159">
        <f t="shared" si="350"/>
        <v>119.5</v>
      </c>
      <c r="L51" s="159">
        <f t="shared" si="350"/>
        <v>842.67187999999987</v>
      </c>
      <c r="M51" s="159">
        <f t="shared" si="350"/>
        <v>419.84678999999994</v>
      </c>
      <c r="N51" s="159">
        <f t="shared" si="350"/>
        <v>4880.5</v>
      </c>
      <c r="O51" s="159">
        <f t="shared" si="350"/>
        <v>4157.3281200000001</v>
      </c>
      <c r="P51" s="159">
        <f t="shared" si="350"/>
        <v>4580.1532100000004</v>
      </c>
      <c r="Q51" s="106">
        <f t="shared" si="350"/>
        <v>97.61</v>
      </c>
      <c r="R51" s="106">
        <f t="shared" si="350"/>
        <v>85.182000000000002</v>
      </c>
      <c r="S51" s="106">
        <f t="shared" si="350"/>
        <v>93.85</v>
      </c>
      <c r="T51" s="113">
        <f t="shared" si="350"/>
        <v>16625006.401166726</v>
      </c>
      <c r="U51" s="113">
        <f t="shared" si="350"/>
        <v>16429073.169663792</v>
      </c>
      <c r="V51" s="113">
        <f t="shared" si="350"/>
        <v>16820939.632669665</v>
      </c>
      <c r="W51" s="82">
        <f t="shared" si="350"/>
        <v>99.966000000000008</v>
      </c>
      <c r="X51" s="82">
        <f t="shared" si="350"/>
        <v>85.203999999999994</v>
      </c>
      <c r="Y51" s="82">
        <f t="shared" si="350"/>
        <v>93.515999999999991</v>
      </c>
      <c r="Z51" s="82">
        <f t="shared" si="350"/>
        <v>0</v>
      </c>
      <c r="AA51" s="82">
        <f>IFERROR(AVERAGE(AA46:AA50), "")</f>
        <v>0.36702343574328594</v>
      </c>
      <c r="AB51" s="113">
        <f t="shared" si="350"/>
        <v>16675314.739332158</v>
      </c>
      <c r="AC51" s="82">
        <f t="shared" si="350"/>
        <v>16474420.98218745</v>
      </c>
      <c r="AD51" s="82">
        <f t="shared" si="350"/>
        <v>16876208.496476863</v>
      </c>
      <c r="AE51" s="159">
        <f t="shared" si="350"/>
        <v>2.1</v>
      </c>
      <c r="AF51" s="159">
        <f t="shared" si="350"/>
        <v>740.49041999999986</v>
      </c>
      <c r="AG51" s="159">
        <f t="shared" si="350"/>
        <v>380.14198999999991</v>
      </c>
      <c r="AH51" s="159">
        <f t="shared" si="350"/>
        <v>4997.8999999999996</v>
      </c>
      <c r="AI51" s="159">
        <f t="shared" si="350"/>
        <v>4259.5095799999999</v>
      </c>
      <c r="AJ51" s="159">
        <f t="shared" si="350"/>
        <v>4619.8580100000008</v>
      </c>
      <c r="AK51" s="82">
        <f t="shared" si="350"/>
        <v>99.957999999999998</v>
      </c>
      <c r="AL51" s="82">
        <f t="shared" si="350"/>
        <v>85.226000000000013</v>
      </c>
      <c r="AM51" s="82">
        <f t="shared" si="350"/>
        <v>92.436000000000007</v>
      </c>
      <c r="AN51" s="82">
        <f t="shared" si="350"/>
        <v>1.4049327674913581</v>
      </c>
      <c r="AO51" s="106">
        <f>IFERROR(AVERAGE(AO46:AO50), "")</f>
        <v>0.67041567080140507</v>
      </c>
      <c r="AP51" s="113">
        <f t="shared" si="350"/>
        <v>16574852.933507547</v>
      </c>
      <c r="AQ51" s="82">
        <f t="shared" si="350"/>
        <v>16387997.21676144</v>
      </c>
      <c r="AR51" s="82">
        <f t="shared" si="350"/>
        <v>16761708.65025365</v>
      </c>
      <c r="AS51" s="159">
        <f t="shared" si="350"/>
        <v>1</v>
      </c>
      <c r="AT51" s="159">
        <f t="shared" si="350"/>
        <v>738.75242000000003</v>
      </c>
      <c r="AU51" s="159">
        <f t="shared" si="350"/>
        <v>337.73264</v>
      </c>
      <c r="AV51" s="159">
        <f t="shared" si="350"/>
        <v>4999</v>
      </c>
      <c r="AW51" s="159">
        <f t="shared" si="350"/>
        <v>4261.2475800000002</v>
      </c>
      <c r="AX51" s="159">
        <f t="shared" si="350"/>
        <v>4662.2673599999998</v>
      </c>
      <c r="AY51" s="82">
        <f t="shared" si="350"/>
        <v>99.98</v>
      </c>
      <c r="AZ51" s="82">
        <f t="shared" si="350"/>
        <v>85.24199999999999</v>
      </c>
      <c r="BA51" s="82">
        <f t="shared" si="350"/>
        <v>93.263999999999996</v>
      </c>
      <c r="BB51" s="82">
        <f t="shared" si="350"/>
        <v>0.49623921154242456</v>
      </c>
      <c r="BC51" s="106">
        <f t="shared" si="350"/>
        <v>6.3780321685738536E-2</v>
      </c>
      <c r="BD51" s="113">
        <f t="shared" si="350"/>
        <v>217261058.12038264</v>
      </c>
      <c r="BE51" s="82">
        <f t="shared" si="350"/>
        <v>214531556.59606102</v>
      </c>
      <c r="BF51" s="198">
        <f t="shared" si="350"/>
        <v>219990559.64470419</v>
      </c>
      <c r="BG51" s="159">
        <f t="shared" si="350"/>
        <v>1811.5</v>
      </c>
      <c r="BH51" s="159">
        <f t="shared" si="350"/>
        <v>2450.1180300000001</v>
      </c>
      <c r="BI51" s="159">
        <f t="shared" si="350"/>
        <v>2152.5305399999997</v>
      </c>
      <c r="BJ51" s="159">
        <f t="shared" si="350"/>
        <v>3188.5</v>
      </c>
      <c r="BK51" s="159">
        <f t="shared" si="350"/>
        <v>2549.8819699999999</v>
      </c>
      <c r="BL51" s="159">
        <f t="shared" si="350"/>
        <v>2847.4694600000003</v>
      </c>
      <c r="BM51" s="82">
        <f t="shared" si="350"/>
        <v>63.77</v>
      </c>
      <c r="BN51" s="82">
        <f t="shared" si="350"/>
        <v>79.962000000000003</v>
      </c>
      <c r="BO51" s="82">
        <f t="shared" si="350"/>
        <v>89.301999999999992</v>
      </c>
      <c r="BP51" s="82">
        <f t="shared" si="350"/>
        <v>3.599692046330209E-14</v>
      </c>
      <c r="BQ51" s="226">
        <f t="shared" si="350"/>
        <v>1211.6225863357613</v>
      </c>
      <c r="BR51" s="118">
        <f t="shared" si="350"/>
        <v>16574956.354564924</v>
      </c>
      <c r="BS51" s="99">
        <f t="shared" si="350"/>
        <v>16387100.559856543</v>
      </c>
      <c r="BT51" s="99">
        <f t="shared" si="350"/>
        <v>16762812.14927331</v>
      </c>
      <c r="BU51" s="183">
        <f t="shared" si="350"/>
        <v>1.1000000000000001</v>
      </c>
      <c r="BV51" s="183">
        <f t="shared" si="350"/>
        <v>740.33734000000027</v>
      </c>
      <c r="BW51" s="183">
        <f t="shared" si="350"/>
        <v>333.12693000000002</v>
      </c>
      <c r="BX51" s="183">
        <f t="shared" si="350"/>
        <v>4998.8999999999996</v>
      </c>
      <c r="BY51" s="183">
        <f t="shared" si="350"/>
        <v>4259.66266</v>
      </c>
      <c r="BZ51" s="183">
        <f t="shared" si="350"/>
        <v>4666.8730699999996</v>
      </c>
      <c r="CA51" s="99">
        <f t="shared" si="350"/>
        <v>99.978000000000009</v>
      </c>
      <c r="CB51" s="99">
        <f t="shared" si="350"/>
        <v>85.212000000000003</v>
      </c>
      <c r="CC51" s="99">
        <f t="shared" si="350"/>
        <v>93.358000000000004</v>
      </c>
      <c r="CD51" s="99">
        <f t="shared" si="350"/>
        <v>0</v>
      </c>
      <c r="CE51" s="100">
        <f t="shared" si="350"/>
        <v>6.4326167965088346E-2</v>
      </c>
      <c r="CF51" s="118">
        <f t="shared" si="350"/>
        <v>16586633.427041974</v>
      </c>
      <c r="CG51" s="99">
        <f t="shared" si="350"/>
        <v>16397227.089595277</v>
      </c>
      <c r="CH51" s="99">
        <f t="shared" si="350"/>
        <v>16776039.764488677</v>
      </c>
      <c r="CI51" s="159">
        <f t="shared" si="350"/>
        <v>1.2</v>
      </c>
      <c r="CJ51" s="159">
        <f t="shared" si="350"/>
        <v>739.52279999999996</v>
      </c>
      <c r="CK51" s="159">
        <f t="shared" si="350"/>
        <v>338.41788000000014</v>
      </c>
      <c r="CL51" s="159">
        <f t="shared" si="350"/>
        <v>4998.8</v>
      </c>
      <c r="CM51" s="159">
        <f t="shared" si="350"/>
        <v>4260.4771999999994</v>
      </c>
      <c r="CN51" s="159">
        <f t="shared" si="350"/>
        <v>4661.58212</v>
      </c>
      <c r="CO51" s="99">
        <f t="shared" si="350"/>
        <v>99.976000000000013</v>
      </c>
      <c r="CP51" s="99">
        <f t="shared" si="350"/>
        <v>85.23</v>
      </c>
      <c r="CQ51" s="99">
        <f t="shared" si="350"/>
        <v>93.254000000000005</v>
      </c>
      <c r="CR51" s="99">
        <f t="shared" si="350"/>
        <v>0</v>
      </c>
      <c r="CS51" s="100">
        <f t="shared" si="350"/>
        <v>0.13461987501542699</v>
      </c>
      <c r="CT51" s="118">
        <f t="shared" si="350"/>
        <v>123460555.40670002</v>
      </c>
      <c r="CU51" s="99">
        <f t="shared" si="350"/>
        <v>121245712.19787724</v>
      </c>
      <c r="CV51" s="99">
        <f t="shared" si="350"/>
        <v>125675398.61552282</v>
      </c>
      <c r="CW51" s="159">
        <f t="shared" si="350"/>
        <v>1018.7000000000002</v>
      </c>
      <c r="CX51" s="159">
        <f t="shared" si="350"/>
        <v>1681.5616700000003</v>
      </c>
      <c r="CY51" s="159">
        <f t="shared" si="350"/>
        <v>1295.3006300000004</v>
      </c>
      <c r="CZ51" s="159">
        <f t="shared" si="350"/>
        <v>3981.3</v>
      </c>
      <c r="DA51" s="159">
        <f t="shared" si="350"/>
        <v>3318.4383299999995</v>
      </c>
      <c r="DB51" s="159">
        <f t="shared" si="350"/>
        <v>3704.6993699999994</v>
      </c>
      <c r="DC51" s="99">
        <f t="shared" si="350"/>
        <v>79.626000000000005</v>
      </c>
      <c r="DD51" s="99">
        <f t="shared" si="350"/>
        <v>83.224000000000004</v>
      </c>
      <c r="DE51" s="99">
        <f t="shared" si="350"/>
        <v>93.105999999999995</v>
      </c>
      <c r="DF51" s="99">
        <f t="shared" si="350"/>
        <v>0</v>
      </c>
      <c r="DG51" s="100">
        <f t="shared" si="350"/>
        <v>645.54740429893741</v>
      </c>
      <c r="DH51" s="118">
        <f t="shared" si="350"/>
        <v>16564293.961596003</v>
      </c>
      <c r="DI51" s="99"/>
      <c r="DJ51" s="100">
        <f t="shared" ref="DJ51:DK51" si="351">AVERAGE(DJ46:DJ50)</f>
        <v>40.120582020932197</v>
      </c>
      <c r="DK51" s="99">
        <f t="shared" si="351"/>
        <v>0.36702343574328594</v>
      </c>
      <c r="DL51" s="18">
        <f t="shared" si="50"/>
        <v>6.3780321685738536E-2</v>
      </c>
    </row>
    <row r="52" spans="1:116" hidden="1" x14ac:dyDescent="0.25">
      <c r="A52" s="276"/>
      <c r="B52" s="276">
        <v>15</v>
      </c>
      <c r="C52" s="276">
        <v>5</v>
      </c>
      <c r="D52" s="276">
        <v>75</v>
      </c>
      <c r="E52" s="167">
        <f>2 * ($C$4*'Data for KPI'!$B$1)</f>
        <v>1250</v>
      </c>
      <c r="F52" s="167">
        <v>1</v>
      </c>
      <c r="G52" s="167"/>
      <c r="H52" s="111">
        <v>7246995.171366374</v>
      </c>
      <c r="I52" s="74">
        <v>6854408.6118132733</v>
      </c>
      <c r="J52" s="74">
        <v>7639581.7309194747</v>
      </c>
      <c r="K52" s="171">
        <f>E52-N52</f>
        <v>77.75</v>
      </c>
      <c r="L52" s="171">
        <f>E52-O52</f>
        <v>79.039475000000039</v>
      </c>
      <c r="M52" s="171">
        <f>E52-P52</f>
        <v>80.915074999999888</v>
      </c>
      <c r="N52" s="171">
        <f>(Q52/100)*E52</f>
        <v>1172.25</v>
      </c>
      <c r="O52" s="172">
        <f>(R52/100)*N52</f>
        <v>1170.960525</v>
      </c>
      <c r="P52" s="172">
        <f>(S52/100)*N52</f>
        <v>1169.0849250000001</v>
      </c>
      <c r="Q52" s="75">
        <v>93.78</v>
      </c>
      <c r="R52" s="75">
        <v>99.89</v>
      </c>
      <c r="S52" s="75">
        <v>99.73</v>
      </c>
      <c r="T52" s="115">
        <v>219175.11161429231</v>
      </c>
      <c r="U52" s="115">
        <v>183199.70767418371</v>
      </c>
      <c r="V52" s="115">
        <v>255150.5155544008</v>
      </c>
      <c r="W52" s="64">
        <v>99.96</v>
      </c>
      <c r="X52" s="64">
        <v>99.89</v>
      </c>
      <c r="Y52" s="64">
        <v>99.73</v>
      </c>
      <c r="Z52" s="67">
        <v>0</v>
      </c>
      <c r="AA52" s="153">
        <f>IF(OR(ISBLANK(T52), ISBLANK(DH52)), "", 100*((T52-DH52)/DH52))</f>
        <v>9.3035138615200526E-3</v>
      </c>
      <c r="AB52" s="111">
        <v>219259.56324118201</v>
      </c>
      <c r="AC52" s="74">
        <v>183283.99065499529</v>
      </c>
      <c r="AD52" s="74">
        <v>255235.13582736859</v>
      </c>
      <c r="AE52" s="171">
        <f>$E52-AH52</f>
        <v>0.5</v>
      </c>
      <c r="AF52" s="171">
        <f>$E52-AI52</f>
        <v>1.8744500000000244</v>
      </c>
      <c r="AG52" s="171">
        <f>$E52-AJ52</f>
        <v>3.8736499999999978</v>
      </c>
      <c r="AH52" s="171">
        <f>(AK52/100)*E52</f>
        <v>1249.5</v>
      </c>
      <c r="AI52" s="172">
        <f>(AL52/100)*AH52</f>
        <v>1248.12555</v>
      </c>
      <c r="AJ52" s="172">
        <f>(AM52/100)*AH52</f>
        <v>1246.12635</v>
      </c>
      <c r="AK52" s="74">
        <v>99.96</v>
      </c>
      <c r="AL52" s="74">
        <v>99.89</v>
      </c>
      <c r="AM52" s="74">
        <v>99.73</v>
      </c>
      <c r="AN52" s="75">
        <v>0</v>
      </c>
      <c r="AO52" s="153">
        <f>IF(OR(ISBLANK(AB52), ISBLANK(DH52)), "", 100*((AB52-DH52)/DH52))</f>
        <v>4.7838675649025254E-2</v>
      </c>
      <c r="AP52" s="111">
        <v>219165.9649606453</v>
      </c>
      <c r="AQ52" s="74">
        <v>183190.195094461</v>
      </c>
      <c r="AR52" s="74">
        <v>255141.7348268296</v>
      </c>
      <c r="AS52" s="171">
        <f>$E52-AV52</f>
        <v>0.5</v>
      </c>
      <c r="AT52" s="171">
        <f>$E52-AW52</f>
        <v>1.8744500000000244</v>
      </c>
      <c r="AU52" s="171">
        <f>$E52-AX52</f>
        <v>3.8736499999999978</v>
      </c>
      <c r="AV52" s="171">
        <f>(AY52/100)*E52</f>
        <v>1249.5</v>
      </c>
      <c r="AW52" s="172">
        <f>(AZ52/100)*AV52</f>
        <v>1248.12555</v>
      </c>
      <c r="AX52" s="172">
        <f>(BA52/100)*AV52</f>
        <v>1246.12635</v>
      </c>
      <c r="AY52" s="74">
        <v>99.96</v>
      </c>
      <c r="AZ52" s="74">
        <v>99.89</v>
      </c>
      <c r="BA52" s="74">
        <v>99.73</v>
      </c>
      <c r="BB52" s="75">
        <v>0</v>
      </c>
      <c r="BC52" s="153">
        <f>IF(OR(ISBLANK(AP52), ISBLANK(DH52)), "", 100*((AP52-DH52)/DH52))</f>
        <v>5.1299083185245911E-3</v>
      </c>
      <c r="BD52" s="115">
        <v>55301663.523578152</v>
      </c>
      <c r="BE52" s="62">
        <v>54421357.942399271</v>
      </c>
      <c r="BF52" s="195">
        <v>56181969.104757033</v>
      </c>
      <c r="BG52" s="171">
        <f>IF(BJ52=0, " ", $E52-BJ52)</f>
        <v>487.12499999999989</v>
      </c>
      <c r="BH52" s="171">
        <f t="shared" ref="BH52:BH56" si="352">IF(BK52=0, " ", $E52-BK52)</f>
        <v>488.42188749999991</v>
      </c>
      <c r="BI52" s="171">
        <f t="shared" ref="BI52:BI56" si="353">IF(BL52=0, " ", $E52-BL52)</f>
        <v>490.32907499999988</v>
      </c>
      <c r="BJ52" s="171">
        <f>(BM52/100)*$E52</f>
        <v>762.87500000000011</v>
      </c>
      <c r="BK52" s="172">
        <f>(BN52/100)*BJ52</f>
        <v>761.57811250000009</v>
      </c>
      <c r="BL52" s="172">
        <f>(BO52/100)*BJ52</f>
        <v>759.67092500000012</v>
      </c>
      <c r="BM52" s="34">
        <v>61.03</v>
      </c>
      <c r="BN52" s="34">
        <v>99.83</v>
      </c>
      <c r="BO52" s="34">
        <v>99.58</v>
      </c>
      <c r="BP52" s="29">
        <v>0</v>
      </c>
      <c r="BQ52" s="46">
        <f>IF(OR(ISBLANK(BD52), ISBLANK(DH52)), "", 100*((BD52-DH52)/DH52))</f>
        <v>25134.073391891081</v>
      </c>
      <c r="BR52" s="102">
        <v>219233.42191462879</v>
      </c>
      <c r="BS52" s="32">
        <v>183257.21115245199</v>
      </c>
      <c r="BT52" s="32">
        <v>255209.6326768056</v>
      </c>
      <c r="BU52" s="171">
        <f>IF(BX52 = 0, " ", $E52-BX52)</f>
        <v>0.5</v>
      </c>
      <c r="BV52" s="171">
        <f t="shared" ref="BV52:BV56" si="354">IF(BY52=0, " ", $E52-BY52)</f>
        <v>1.8744500000000244</v>
      </c>
      <c r="BW52" s="171">
        <f t="shared" ref="BW52:BW56" si="355">IF(BZ52=0, " ", $E52-BZ52)</f>
        <v>3.8736499999999978</v>
      </c>
      <c r="BX52" s="171">
        <f>IF(ISBLANK(CA52),"",(CA52/100)*$E52)</f>
        <v>1249.5</v>
      </c>
      <c r="BY52" s="172">
        <f>(CB52/100)*BX52</f>
        <v>1248.12555</v>
      </c>
      <c r="BZ52" s="172">
        <f>(CC52/100)*BX52</f>
        <v>1246.12635</v>
      </c>
      <c r="CA52" s="32">
        <v>99.96</v>
      </c>
      <c r="CB52" s="32">
        <v>99.89</v>
      </c>
      <c r="CC52" s="32">
        <v>99.73</v>
      </c>
      <c r="CD52" s="28">
        <v>0</v>
      </c>
      <c r="CE52" s="46">
        <f>IF(OR(ISBLANK(BR52), ISBLANK(DH52)), "", 100*((BR52-DH52)/DH52))</f>
        <v>3.5910424114168039E-2</v>
      </c>
      <c r="CF52" s="103">
        <v>219180.73339253661</v>
      </c>
      <c r="CG52" s="43">
        <v>183204.6672076651</v>
      </c>
      <c r="CH52" s="43">
        <v>255156.799577408</v>
      </c>
      <c r="CI52" s="171">
        <f>IF(ISBLANK(CL52), " ", $E52-CL52)</f>
        <v>0.5</v>
      </c>
      <c r="CJ52" s="171">
        <f>IF(ISBLANK(CM52), " ", $E52-CM52)</f>
        <v>1.8744500000000244</v>
      </c>
      <c r="CK52" s="171">
        <f>IF(ISBLANK(CN52), " ", $E52-CN52)</f>
        <v>3.8736499999999978</v>
      </c>
      <c r="CL52" s="171">
        <f>IF(ISBLANK(CO52),"",(CO52/100)*$E52)</f>
        <v>1249.5</v>
      </c>
      <c r="CM52" s="172">
        <f>IF(ISBLANK(CL52),"",(CP52/100)*CL52)</f>
        <v>1248.12555</v>
      </c>
      <c r="CN52" s="172">
        <f>IF(ISBLANK(CL52),"",(CQ52/100)*CL52)</f>
        <v>1246.12635</v>
      </c>
      <c r="CO52" s="34">
        <v>99.96</v>
      </c>
      <c r="CP52" s="34">
        <v>99.89</v>
      </c>
      <c r="CQ52" s="34">
        <v>99.73</v>
      </c>
      <c r="CR52" s="29">
        <v>0</v>
      </c>
      <c r="CS52" s="46">
        <f>IF(OR(ISBLANK(CF52), ISBLANK(DH52)), "", 100*((CF52-DH52)/DH52))</f>
        <v>1.1868723581641294E-2</v>
      </c>
      <c r="CT52" s="103">
        <v>219154.72252430409</v>
      </c>
      <c r="CU52" s="43">
        <v>183179.45637923249</v>
      </c>
      <c r="CV52" s="43">
        <v>255129.98866937571</v>
      </c>
      <c r="CW52" s="171">
        <f>IF(ISNUMBER(CZ52), $E52-CZ52,"")</f>
        <v>0.5</v>
      </c>
      <c r="CX52" s="171">
        <f>IF(ISNUMBER(DA52), $E52-DA52,"")</f>
        <v>1.8744500000000244</v>
      </c>
      <c r="CY52" s="171">
        <f>IF(ISNUMBER(DB52), $E52-DB52,"")</f>
        <v>3.8736499999999978</v>
      </c>
      <c r="CZ52" s="171">
        <f>IF(ISBLANK(DC52),"",(DC52/100)*$E52)</f>
        <v>1249.5</v>
      </c>
      <c r="DA52" s="172">
        <f>IF(ISNUMBER(CZ52), (DD52/100) * CZ52, "")</f>
        <v>1248.12555</v>
      </c>
      <c r="DB52" s="172">
        <f>IF(ISNUMBER(CZ52),(DE52/100)*CZ52,"")</f>
        <v>1246.12635</v>
      </c>
      <c r="DC52" s="34">
        <v>99.96</v>
      </c>
      <c r="DD52" s="34">
        <v>99.89</v>
      </c>
      <c r="DE52" s="34">
        <v>99.73</v>
      </c>
      <c r="DF52" s="29">
        <v>0.1988987090207778</v>
      </c>
      <c r="DG52" s="46">
        <f>IF(OR(ISBLANK(CT52), ISBLANK(DH52)), "", 100*((CT52-DH52)/DH52))</f>
        <v>0</v>
      </c>
      <c r="DH52" s="24">
        <f>MIN(H52,T52,AB52,AP52,BD52,BR52,CF52,CT52)</f>
        <v>219154.72252430409</v>
      </c>
      <c r="DI52" s="85" t="str">
        <f>IF(DH52=H52, $H$2, IF(DH52=T52, $T$2, IF(DH52=AB52, $AB$2, IF(DH52=AP52, $AP$2, IF(DH52=BD52, $BD$2, IF(DH52=BR52, $BR$2, IF(DH52=CF52, $CF$2, $CT$2)))))))</f>
        <v>QKSDDP++ (AllEnhancements + QMC + Kmeans++)</v>
      </c>
      <c r="DJ52" s="39">
        <f>IF(OR(ISBLANK(H52), ISBLANK(AP52)), "", IFERROR(((H52-AP52)/H52)*100, ""))</f>
        <v>96.975767752314894</v>
      </c>
      <c r="DK52" s="20">
        <f>IF(OR(ISBLANK(DH52), ISBLANK(T52)), "", IFERROR(((T52-DH52)/DH52)*100, ""))</f>
        <v>9.3035138615200526E-3</v>
      </c>
      <c r="DL52" s="18">
        <f t="shared" si="50"/>
        <v>0</v>
      </c>
    </row>
    <row r="53" spans="1:116" hidden="1" x14ac:dyDescent="0.25">
      <c r="A53" s="276"/>
      <c r="B53" s="276"/>
      <c r="C53" s="276"/>
      <c r="D53" s="276"/>
      <c r="E53" s="167">
        <f>2 * ($C$4*'Data for KPI'!$B$1)</f>
        <v>1250</v>
      </c>
      <c r="F53" s="167">
        <v>2</v>
      </c>
      <c r="G53" s="167"/>
      <c r="H53" s="112">
        <v>7445208.5907361638</v>
      </c>
      <c r="I53" s="76">
        <v>7047454.0614633299</v>
      </c>
      <c r="J53" s="76">
        <v>7842963.1200089976</v>
      </c>
      <c r="K53" s="171">
        <f t="shared" ref="K53:K56" si="356">E53-N53</f>
        <v>84.500000000000227</v>
      </c>
      <c r="L53" s="171">
        <f t="shared" ref="L53:L56" si="357">E53-O53</f>
        <v>85.782050000000254</v>
      </c>
      <c r="M53" s="171">
        <f t="shared" ref="M53:M56" si="358">E53-P53</f>
        <v>87.180650000000242</v>
      </c>
      <c r="N53" s="171">
        <f t="shared" ref="N53:N56" si="359">(Q53/100)*E53</f>
        <v>1165.4999999999998</v>
      </c>
      <c r="O53" s="172">
        <f t="shared" ref="O53:O56" si="360">(R53/100)*N53</f>
        <v>1164.2179499999997</v>
      </c>
      <c r="P53" s="172">
        <f t="shared" ref="P53:P56" si="361">(S53/100)*N53</f>
        <v>1162.8193499999998</v>
      </c>
      <c r="Q53" s="77">
        <v>93.24</v>
      </c>
      <c r="R53" s="77">
        <v>99.89</v>
      </c>
      <c r="S53" s="77">
        <v>99.77</v>
      </c>
      <c r="T53" s="116">
        <v>204737.1406249149</v>
      </c>
      <c r="U53" s="116">
        <v>172688.36576649241</v>
      </c>
      <c r="V53" s="116">
        <v>236785.91548333739</v>
      </c>
      <c r="W53" s="63">
        <v>99.96</v>
      </c>
      <c r="X53" s="63">
        <v>99.89</v>
      </c>
      <c r="Y53" s="63">
        <v>99.75</v>
      </c>
      <c r="Z53" s="66">
        <v>0</v>
      </c>
      <c r="AA53" s="153">
        <f>IF(OR(ISBLANK(T53), ISBLANK(DH53)), "", 100*((T53-DH53)/DH53))</f>
        <v>5.4273703228615557E-2</v>
      </c>
      <c r="AB53" s="112">
        <v>204687.45916357249</v>
      </c>
      <c r="AC53" s="76">
        <v>172638.1053627377</v>
      </c>
      <c r="AD53" s="76">
        <v>236736.8129644072</v>
      </c>
      <c r="AE53" s="171">
        <f t="shared" ref="AE53:AE56" si="362">$E53-AH53</f>
        <v>0.5</v>
      </c>
      <c r="AF53" s="171">
        <f t="shared" ref="AF53:AF56" si="363">$E53-AI53</f>
        <v>1.8744500000000244</v>
      </c>
      <c r="AG53" s="171">
        <f t="shared" ref="AG53:AG56" si="364">$E53-AJ53</f>
        <v>3.6237499999999727</v>
      </c>
      <c r="AH53" s="171">
        <f t="shared" ref="AH53:AH56" si="365">(AK53/100)*E53</f>
        <v>1249.5</v>
      </c>
      <c r="AI53" s="172">
        <f t="shared" ref="AI53:AI56" si="366">(AL53/100)*AH53</f>
        <v>1248.12555</v>
      </c>
      <c r="AJ53" s="172">
        <f t="shared" ref="AJ53:AJ56" si="367">(AM53/100)*AH53</f>
        <v>1246.37625</v>
      </c>
      <c r="AK53" s="76">
        <v>99.96</v>
      </c>
      <c r="AL53" s="76">
        <v>99.89</v>
      </c>
      <c r="AM53" s="76">
        <v>99.75</v>
      </c>
      <c r="AN53" s="77">
        <v>0</v>
      </c>
      <c r="AO53" s="153">
        <f>IF(OR(ISBLANK(AB53), ISBLANK(DH53)), "", 100*((AB53-DH53)/DH53))</f>
        <v>2.9994559171229913E-2</v>
      </c>
      <c r="AP53" s="112">
        <v>204626.0824721856</v>
      </c>
      <c r="AQ53" s="76">
        <v>172577.6135057323</v>
      </c>
      <c r="AR53" s="76">
        <v>236674.55143863879</v>
      </c>
      <c r="AS53" s="171">
        <f t="shared" ref="AS53:AS56" si="368">$E53-AV53</f>
        <v>0.5</v>
      </c>
      <c r="AT53" s="171">
        <f t="shared" ref="AT53:AT56" si="369">$E53-AW53</f>
        <v>1.8744500000000244</v>
      </c>
      <c r="AU53" s="171">
        <f t="shared" ref="AU53:AU56" si="370">$E53-AX53</f>
        <v>3.748700000000099</v>
      </c>
      <c r="AV53" s="171">
        <f t="shared" ref="AV53:AV56" si="371">(AY53/100)*E53</f>
        <v>1249.5</v>
      </c>
      <c r="AW53" s="172">
        <f t="shared" ref="AW53:AW56" si="372">(AZ53/100)*AV53</f>
        <v>1248.12555</v>
      </c>
      <c r="AX53" s="172">
        <f t="shared" ref="AX53:AX56" si="373">(BA53/100)*AV53</f>
        <v>1246.2512999999999</v>
      </c>
      <c r="AY53" s="76">
        <v>99.96</v>
      </c>
      <c r="AZ53" s="76">
        <v>99.89</v>
      </c>
      <c r="BA53" s="76">
        <v>99.74</v>
      </c>
      <c r="BB53" s="77">
        <v>6.3599020432484653E-3</v>
      </c>
      <c r="BC53" s="153">
        <f>IF(OR(ISBLANK(AP53), ISBLANK(DH53)), "", 100*((AP53-DH53)/DH53))</f>
        <v>0</v>
      </c>
      <c r="BD53" s="116">
        <v>49836277.323383413</v>
      </c>
      <c r="BE53" s="61">
        <v>48974885.409218557</v>
      </c>
      <c r="BF53" s="196">
        <v>50697669.237548262</v>
      </c>
      <c r="BG53" s="171">
        <f t="shared" ref="BG53:BG56" si="374">IF(BJ53=0, " ", $E53-BJ53)</f>
        <v>448.875</v>
      </c>
      <c r="BH53" s="171">
        <f t="shared" si="352"/>
        <v>450.15679999999998</v>
      </c>
      <c r="BI53" s="171">
        <f t="shared" si="353"/>
        <v>451.83916250000004</v>
      </c>
      <c r="BJ53" s="171">
        <f t="shared" ref="BJ53:BJ56" si="375">(BM53/100)*$E53</f>
        <v>801.125</v>
      </c>
      <c r="BK53" s="172">
        <f t="shared" ref="BK53:BK56" si="376">(BN53/100)*BJ53</f>
        <v>799.84320000000002</v>
      </c>
      <c r="BL53" s="172">
        <f t="shared" ref="BL53:BL56" si="377">(BO53/100)*BJ53</f>
        <v>798.16083749999996</v>
      </c>
      <c r="BM53" s="32">
        <v>64.09</v>
      </c>
      <c r="BN53" s="32">
        <v>99.84</v>
      </c>
      <c r="BO53" s="32">
        <v>99.63</v>
      </c>
      <c r="BP53" s="28">
        <v>0</v>
      </c>
      <c r="BQ53" s="46">
        <f>IF(OR(ISBLANK(BD53), ISBLANK(DH53)), "", 100*((BD53-DH53)/DH53))</f>
        <v>24254.802047367328</v>
      </c>
      <c r="BR53" s="103">
        <v>204653.01058996419</v>
      </c>
      <c r="BS53" s="34">
        <v>172604.261682727</v>
      </c>
      <c r="BT53" s="34">
        <v>236701.75949720139</v>
      </c>
      <c r="BU53" s="171">
        <f t="shared" ref="BU53:BU56" si="378">IF(BX53 = 0, " ", $E53-BX53)</f>
        <v>0.5</v>
      </c>
      <c r="BV53" s="171">
        <f t="shared" si="354"/>
        <v>1.8744500000000244</v>
      </c>
      <c r="BW53" s="171">
        <f t="shared" si="355"/>
        <v>3.6237499999999727</v>
      </c>
      <c r="BX53" s="171">
        <f t="shared" ref="BX53:BX56" si="379">IF(ISBLANK(CA53),"",(CA53/100)*$E53)</f>
        <v>1249.5</v>
      </c>
      <c r="BY53" s="172">
        <f t="shared" ref="BY53:BY56" si="380">(CB53/100)*BX53</f>
        <v>1248.12555</v>
      </c>
      <c r="BZ53" s="172">
        <f t="shared" ref="BZ53:BZ56" si="381">(CC53/100)*BX53</f>
        <v>1246.37625</v>
      </c>
      <c r="CA53" s="34">
        <v>99.96</v>
      </c>
      <c r="CB53" s="34">
        <v>99.89</v>
      </c>
      <c r="CC53" s="34">
        <v>99.75</v>
      </c>
      <c r="CD53" s="29">
        <v>0</v>
      </c>
      <c r="CE53" s="46">
        <f>IF(OR(ISBLANK(BR53), ISBLANK(DH53)), "", 100*((BR53-DH53)/DH53))</f>
        <v>1.3159670288976513E-2</v>
      </c>
      <c r="CF53" s="102">
        <v>204642.8011298381</v>
      </c>
      <c r="CG53" s="42">
        <v>172594.04461093721</v>
      </c>
      <c r="CH53" s="42">
        <v>236691.5576487389</v>
      </c>
      <c r="CI53" s="171">
        <f t="shared" ref="CI53:CI56" si="382">IF(ISBLANK(CL53), " ", $E53-CL53)</f>
        <v>0.5</v>
      </c>
      <c r="CJ53" s="171">
        <f t="shared" ref="CJ53:CJ56" si="383">IF(ISBLANK(CM53), " ", $E53-CM53)</f>
        <v>1.8744500000000244</v>
      </c>
      <c r="CK53" s="171">
        <f t="shared" ref="CK53:CK56" si="384">IF(ISBLANK(CN53), " ", $E53-CN53)</f>
        <v>3.6237499999999727</v>
      </c>
      <c r="CL53" s="171">
        <f t="shared" ref="CL53:CL56" si="385">IF(ISBLANK(CO53),"",(CO53/100)*$E53)</f>
        <v>1249.5</v>
      </c>
      <c r="CM53" s="172">
        <f t="shared" ref="CM53:CM56" si="386">IF(ISBLANK(CL53),"",(CP53/100)*CL53)</f>
        <v>1248.12555</v>
      </c>
      <c r="CN53" s="172">
        <f t="shared" ref="CN53:CN56" si="387">IF(ISBLANK(CL53),"",(CQ53/100)*CL53)</f>
        <v>1246.37625</v>
      </c>
      <c r="CO53" s="32">
        <v>99.96</v>
      </c>
      <c r="CP53" s="32">
        <v>99.89</v>
      </c>
      <c r="CQ53" s="32">
        <v>99.75</v>
      </c>
      <c r="CR53" s="28">
        <v>0</v>
      </c>
      <c r="CS53" s="46">
        <f>IF(OR(ISBLANK(CF53), ISBLANK(DH53)), "", 100*((CF53-DH53)/DH53))</f>
        <v>8.1703453687389811E-3</v>
      </c>
      <c r="CT53" s="102">
        <v>204918.56897622801</v>
      </c>
      <c r="CU53" s="42">
        <v>172865.97859141149</v>
      </c>
      <c r="CV53" s="42">
        <v>236971.15936104441</v>
      </c>
      <c r="CW53" s="171">
        <f t="shared" ref="CW53:CW56" si="388">IF(ISNUMBER(CZ53), $E53-CZ53,"")</f>
        <v>0.5</v>
      </c>
      <c r="CX53" s="171">
        <f t="shared" ref="CX53:CX56" si="389">IF(ISNUMBER(DA53), $E53-DA53,"")</f>
        <v>1.8744500000000244</v>
      </c>
      <c r="CY53" s="171">
        <f t="shared" ref="CY53:CY56" si="390">IF(ISNUMBER(DB53), $E53-DB53,"")</f>
        <v>3.6237499999999727</v>
      </c>
      <c r="CZ53" s="171">
        <f t="shared" ref="CZ53:CZ56" si="391">IF(ISBLANK(DC53),"",(DC53/100)*$E53)</f>
        <v>1249.5</v>
      </c>
      <c r="DA53" s="172">
        <f t="shared" ref="DA53:DA56" si="392">IF(ISNUMBER(CZ53), (DD53/100) * CZ53, "")</f>
        <v>1248.12555</v>
      </c>
      <c r="DB53" s="172">
        <f t="shared" ref="DB53:DB56" si="393">IF(ISNUMBER(CZ53),(DE53/100)*CZ53,"")</f>
        <v>1246.37625</v>
      </c>
      <c r="DC53" s="32">
        <v>99.96</v>
      </c>
      <c r="DD53" s="32">
        <v>99.89</v>
      </c>
      <c r="DE53" s="32">
        <v>99.75</v>
      </c>
      <c r="DF53" s="28">
        <v>0.20230656435778421</v>
      </c>
      <c r="DG53" s="46">
        <f>IF(OR(ISBLANK(CT53), ISBLANK(DH53)), "", 100*((CT53-DH53)/DH53))</f>
        <v>0.1429370589070246</v>
      </c>
      <c r="DH53" s="24">
        <f>MIN(H53,T53,AB53,AP53,BD53,BR53,CF53,CT53)</f>
        <v>204626.0824721856</v>
      </c>
      <c r="DI53" s="85" t="str">
        <f>IF(DH53=H53, $H$2, IF(DH53=T53, $T$2, IF(DH53=AB53, $AB$2, IF(DH53=AP53, $AP$2, IF(DH53=BD53, $BD$2, IF(DH53=BR53, $BR$2, IF(DH53=CF53, $CF$2, $CT$2)))))))</f>
        <v>RKSDDP++ (AllEnhancements + RQMC + Kmeans++)</v>
      </c>
      <c r="DJ53" s="39">
        <f>IF(OR(ISBLANK(H53), ISBLANK(AP53)), "", IFERROR(((H53-AP53)/H53)*100, ""))</f>
        <v>97.251573545880305</v>
      </c>
      <c r="DK53" s="20">
        <f>IF(OR(ISBLANK(DH53), ISBLANK(T53)), "", IFERROR(((T53-DH53)/DH53)*100, ""))</f>
        <v>5.4273703228615557E-2</v>
      </c>
      <c r="DL53" s="18">
        <f t="shared" si="50"/>
        <v>0</v>
      </c>
    </row>
    <row r="54" spans="1:116" hidden="1" x14ac:dyDescent="0.25">
      <c r="A54" s="276"/>
      <c r="B54" s="276"/>
      <c r="C54" s="276"/>
      <c r="D54" s="276"/>
      <c r="E54" s="167">
        <f>2 * ($C$4*'Data for KPI'!$B$1)</f>
        <v>1250</v>
      </c>
      <c r="F54" s="167">
        <v>3</v>
      </c>
      <c r="G54" s="167">
        <v>14</v>
      </c>
      <c r="H54" s="116">
        <v>6393221.5665354338</v>
      </c>
      <c r="I54" s="63">
        <v>6030812.5769444937</v>
      </c>
      <c r="J54" s="63">
        <v>6755630.5561263738</v>
      </c>
      <c r="K54" s="171">
        <f t="shared" si="356"/>
        <v>70.374999999999773</v>
      </c>
      <c r="L54" s="171">
        <f t="shared" si="357"/>
        <v>71.672587499999736</v>
      </c>
      <c r="M54" s="171">
        <f t="shared" si="358"/>
        <v>73.44202499999983</v>
      </c>
      <c r="N54" s="171">
        <f t="shared" si="359"/>
        <v>1179.6250000000002</v>
      </c>
      <c r="O54" s="172">
        <f t="shared" si="360"/>
        <v>1178.3274125000003</v>
      </c>
      <c r="P54" s="172">
        <f t="shared" si="361"/>
        <v>1176.5579750000002</v>
      </c>
      <c r="Q54" s="66">
        <v>94.37</v>
      </c>
      <c r="R54" s="66">
        <v>99.89</v>
      </c>
      <c r="S54" s="66">
        <v>99.74</v>
      </c>
      <c r="T54" s="115">
        <v>244314.14386521961</v>
      </c>
      <c r="U54" s="115">
        <v>205277.1183613569</v>
      </c>
      <c r="V54" s="115">
        <v>283351.16936908232</v>
      </c>
      <c r="W54" s="64">
        <v>99.95</v>
      </c>
      <c r="X54" s="64">
        <v>99.89</v>
      </c>
      <c r="Y54" s="64">
        <v>99.72</v>
      </c>
      <c r="Z54" s="67">
        <v>0</v>
      </c>
      <c r="AA54" s="153">
        <f>IF(OR(ISBLANK(T54), ISBLANK(DH54)), "", 100*((T54-DH54)/DH54))</f>
        <v>5.6149421304595985E-2</v>
      </c>
      <c r="AB54" s="202">
        <v>244228.21641360439</v>
      </c>
      <c r="AC54" s="71">
        <v>205191.89466997329</v>
      </c>
      <c r="AD54" s="71">
        <v>283264.53815723542</v>
      </c>
      <c r="AE54" s="171">
        <f t="shared" si="362"/>
        <v>0.625</v>
      </c>
      <c r="AF54" s="171">
        <f t="shared" si="363"/>
        <v>1.9993125000000873</v>
      </c>
      <c r="AG54" s="171">
        <f t="shared" si="364"/>
        <v>4.1232500000000982</v>
      </c>
      <c r="AH54" s="171">
        <f t="shared" si="365"/>
        <v>1249.375</v>
      </c>
      <c r="AI54" s="172">
        <f t="shared" si="366"/>
        <v>1248.0006874999999</v>
      </c>
      <c r="AJ54" s="172">
        <f t="shared" si="367"/>
        <v>1245.8767499999999</v>
      </c>
      <c r="AK54" s="72">
        <v>99.95</v>
      </c>
      <c r="AL54" s="72">
        <v>99.89</v>
      </c>
      <c r="AM54" s="72">
        <v>99.72</v>
      </c>
      <c r="AN54" s="73">
        <v>0</v>
      </c>
      <c r="AO54" s="153">
        <f>IF(OR(ISBLANK(AB54), ISBLANK(DH54)), "", 100*((AB54-DH54)/DH54))</f>
        <v>2.0958785993086711E-2</v>
      </c>
      <c r="AP54" s="203">
        <v>244226.39427847951</v>
      </c>
      <c r="AQ54" s="68">
        <v>205189.94616289221</v>
      </c>
      <c r="AR54" s="68">
        <v>283262.84239406692</v>
      </c>
      <c r="AS54" s="171">
        <f t="shared" si="368"/>
        <v>0.625</v>
      </c>
      <c r="AT54" s="171">
        <f t="shared" si="369"/>
        <v>1.9993125000000873</v>
      </c>
      <c r="AU54" s="171">
        <f t="shared" si="370"/>
        <v>4.1232500000000982</v>
      </c>
      <c r="AV54" s="171">
        <f t="shared" si="371"/>
        <v>1249.375</v>
      </c>
      <c r="AW54" s="172">
        <f t="shared" si="372"/>
        <v>1248.0006874999999</v>
      </c>
      <c r="AX54" s="172">
        <f t="shared" si="373"/>
        <v>1245.8767499999999</v>
      </c>
      <c r="AY54" s="69">
        <v>99.95</v>
      </c>
      <c r="AZ54" s="69">
        <v>99.89</v>
      </c>
      <c r="BA54" s="69">
        <v>99.72</v>
      </c>
      <c r="BB54" s="70">
        <v>0</v>
      </c>
      <c r="BC54" s="153">
        <f>IF(OR(ISBLANK(AP54), ISBLANK(DH54)), "", 100*((AP54-DH54)/DH54))</f>
        <v>2.0212550750884274E-2</v>
      </c>
      <c r="BD54" s="115">
        <v>55433895.893749706</v>
      </c>
      <c r="BE54" s="62">
        <v>54564316.807803743</v>
      </c>
      <c r="BF54" s="195">
        <v>56303474.979695678</v>
      </c>
      <c r="BG54" s="171">
        <f t="shared" si="374"/>
        <v>488.25000000000011</v>
      </c>
      <c r="BH54" s="171">
        <f t="shared" si="352"/>
        <v>489.62115000000017</v>
      </c>
      <c r="BI54" s="171">
        <f t="shared" si="353"/>
        <v>491.44935000000009</v>
      </c>
      <c r="BJ54" s="171">
        <f t="shared" si="375"/>
        <v>761.74999999999989</v>
      </c>
      <c r="BK54" s="172">
        <f t="shared" si="376"/>
        <v>760.37884999999983</v>
      </c>
      <c r="BL54" s="172">
        <f t="shared" si="377"/>
        <v>758.55064999999991</v>
      </c>
      <c r="BM54" s="34">
        <v>60.94</v>
      </c>
      <c r="BN54" s="34">
        <v>99.82</v>
      </c>
      <c r="BO54" s="34">
        <v>99.58</v>
      </c>
      <c r="BP54" s="29">
        <v>0</v>
      </c>
      <c r="BQ54" s="46">
        <f>IF(OR(ISBLANK(BD54), ISBLANK(DH54)), "", 100*((BD54-DH54)/DH54))</f>
        <v>22602.337583901379</v>
      </c>
      <c r="BR54" s="102">
        <v>244177.0398703737</v>
      </c>
      <c r="BS54" s="42">
        <v>205141.43099603779</v>
      </c>
      <c r="BT54" s="42">
        <v>283212.64874470962</v>
      </c>
      <c r="BU54" s="171">
        <f t="shared" si="378"/>
        <v>0.625</v>
      </c>
      <c r="BV54" s="171">
        <f t="shared" si="354"/>
        <v>1.9993125000000873</v>
      </c>
      <c r="BW54" s="171">
        <f t="shared" si="355"/>
        <v>4.1232500000000982</v>
      </c>
      <c r="BX54" s="171">
        <f t="shared" si="379"/>
        <v>1249.375</v>
      </c>
      <c r="BY54" s="172">
        <f t="shared" si="380"/>
        <v>1248.0006874999999</v>
      </c>
      <c r="BZ54" s="172">
        <f t="shared" si="381"/>
        <v>1245.8767499999999</v>
      </c>
      <c r="CA54" s="32">
        <v>99.95</v>
      </c>
      <c r="CB54" s="32">
        <v>99.89</v>
      </c>
      <c r="CC54" s="32">
        <v>99.72</v>
      </c>
      <c r="CD54" s="28">
        <v>0</v>
      </c>
      <c r="CE54" s="46">
        <f>IF(OR(ISBLANK(BR54), ISBLANK(DH54)), "", 100*((BR54-DH54)/DH54))</f>
        <v>0</v>
      </c>
      <c r="CF54" s="103">
        <v>244213.5920460817</v>
      </c>
      <c r="CG54" s="43">
        <v>205177.33263800619</v>
      </c>
      <c r="CH54" s="43">
        <v>283249.85145415732</v>
      </c>
      <c r="CI54" s="171">
        <f t="shared" si="382"/>
        <v>0.625</v>
      </c>
      <c r="CJ54" s="171">
        <f t="shared" si="383"/>
        <v>1.9993125000000873</v>
      </c>
      <c r="CK54" s="171">
        <f t="shared" si="384"/>
        <v>4.1232500000000982</v>
      </c>
      <c r="CL54" s="171">
        <f t="shared" si="385"/>
        <v>1249.375</v>
      </c>
      <c r="CM54" s="172">
        <f t="shared" si="386"/>
        <v>1248.0006874999999</v>
      </c>
      <c r="CN54" s="172">
        <f t="shared" si="387"/>
        <v>1245.8767499999999</v>
      </c>
      <c r="CO54" s="34">
        <v>99.95</v>
      </c>
      <c r="CP54" s="34">
        <v>99.89</v>
      </c>
      <c r="CQ54" s="34">
        <v>99.72</v>
      </c>
      <c r="CR54" s="29">
        <v>0</v>
      </c>
      <c r="CS54" s="46">
        <f>IF(OR(ISBLANK(CF54), ISBLANK(DH54)), "", 100*((CF54-DH54)/DH54))</f>
        <v>1.496953838387227E-2</v>
      </c>
      <c r="CT54" s="103">
        <v>244396.12229385451</v>
      </c>
      <c r="CU54" s="43">
        <v>205357.11239872311</v>
      </c>
      <c r="CV54" s="43">
        <v>283435.13218898588</v>
      </c>
      <c r="CW54" s="171">
        <f t="shared" si="388"/>
        <v>0.625</v>
      </c>
      <c r="CX54" s="171">
        <f t="shared" si="389"/>
        <v>1.9993125000000873</v>
      </c>
      <c r="CY54" s="171">
        <f t="shared" si="390"/>
        <v>4.1232500000000982</v>
      </c>
      <c r="CZ54" s="171">
        <f t="shared" si="391"/>
        <v>1249.375</v>
      </c>
      <c r="DA54" s="172">
        <f t="shared" si="392"/>
        <v>1248.0006874999999</v>
      </c>
      <c r="DB54" s="172">
        <f t="shared" si="393"/>
        <v>1245.8767499999999</v>
      </c>
      <c r="DC54" s="34">
        <v>99.95</v>
      </c>
      <c r="DD54" s="34">
        <v>99.89</v>
      </c>
      <c r="DE54" s="34">
        <v>99.72</v>
      </c>
      <c r="DF54" s="29">
        <v>0.10861189934165429</v>
      </c>
      <c r="DG54" s="46">
        <f>IF(OR(ISBLANK(CT54), ISBLANK(DH54)), "", 100*((CT54-DH54)/DH54))</f>
        <v>8.9722778029053832E-2</v>
      </c>
      <c r="DH54" s="24">
        <f>MIN(H54,T54,AB54,AP54,BD54,BR54,CF54,CT54)</f>
        <v>244177.0398703737</v>
      </c>
      <c r="DI54" s="85" t="str">
        <f>IF(DH54=H54, $H$2, IF(DH54=T54, $T$2, IF(DH54=AB54, $AB$2, IF(DH54=AP54, $AP$2, IF(DH54=BD54, $BD$2, IF(DH54=BR54, $BR$2, IF(DH54=CF54, $CF$2, $CT$2)))))))</f>
        <v>RSSDDP (AllEnhancements + RQMC + SOM)</v>
      </c>
      <c r="DJ54" s="39">
        <f>IF(OR(ISBLANK(H54), ISBLANK(AP54)), "", IFERROR(((H54-AP54)/H54)*100, ""))</f>
        <v>96.179916623618141</v>
      </c>
      <c r="DK54" s="20">
        <f>IF(OR(ISBLANK(DH54), ISBLANK(T54)), "", IFERROR(((T54-DH54)/DH54)*100, ""))</f>
        <v>5.6149421304595985E-2</v>
      </c>
      <c r="DL54" s="18">
        <f t="shared" si="50"/>
        <v>0</v>
      </c>
    </row>
    <row r="55" spans="1:116" hidden="1" x14ac:dyDescent="0.25">
      <c r="A55" s="276"/>
      <c r="B55" s="276"/>
      <c r="C55" s="276"/>
      <c r="D55" s="276"/>
      <c r="E55" s="167">
        <f>2 * ($C$4*'Data for KPI'!$B$1)</f>
        <v>1250</v>
      </c>
      <c r="F55" s="167">
        <v>4</v>
      </c>
      <c r="G55" s="167">
        <v>15</v>
      </c>
      <c r="H55" s="115">
        <v>409001.19505766447</v>
      </c>
      <c r="I55" s="64">
        <v>344518.13692507183</v>
      </c>
      <c r="J55" s="64">
        <v>473484.25319025712</v>
      </c>
      <c r="K55" s="171">
        <f t="shared" si="356"/>
        <v>2.875</v>
      </c>
      <c r="L55" s="171">
        <f t="shared" si="357"/>
        <v>4.2468375000000833</v>
      </c>
      <c r="M55" s="171">
        <f t="shared" si="358"/>
        <v>5.1198249999999916</v>
      </c>
      <c r="N55" s="171">
        <f t="shared" si="359"/>
        <v>1247.125</v>
      </c>
      <c r="O55" s="172">
        <f t="shared" si="360"/>
        <v>1245.7531624999999</v>
      </c>
      <c r="P55" s="172">
        <f t="shared" si="361"/>
        <v>1244.880175</v>
      </c>
      <c r="Q55" s="67">
        <v>99.77</v>
      </c>
      <c r="R55" s="67">
        <v>99.89</v>
      </c>
      <c r="S55" s="67">
        <v>99.82</v>
      </c>
      <c r="T55" s="116">
        <v>225345.34874882229</v>
      </c>
      <c r="U55" s="116">
        <v>189611.7755710363</v>
      </c>
      <c r="V55" s="116">
        <v>261078.9219266084</v>
      </c>
      <c r="W55" s="63">
        <v>99.96</v>
      </c>
      <c r="X55" s="63">
        <v>99.89</v>
      </c>
      <c r="Y55" s="63">
        <v>99.82</v>
      </c>
      <c r="Z55" s="66">
        <v>0</v>
      </c>
      <c r="AA55" s="153">
        <f>IF(OR(ISBLANK(T55), ISBLANK(DH55)), "", 100*((T55-DH55)/DH55))</f>
        <v>8.0542997011763873E-2</v>
      </c>
      <c r="AB55" s="202">
        <v>225275.9868264696</v>
      </c>
      <c r="AC55" s="71">
        <v>189541.85352510941</v>
      </c>
      <c r="AD55" s="71">
        <v>261010.12012782969</v>
      </c>
      <c r="AE55" s="171">
        <f t="shared" si="362"/>
        <v>0.5</v>
      </c>
      <c r="AF55" s="171">
        <f t="shared" si="363"/>
        <v>1.8744500000000244</v>
      </c>
      <c r="AG55" s="171">
        <f t="shared" si="364"/>
        <v>2.7490999999999985</v>
      </c>
      <c r="AH55" s="171">
        <f t="shared" si="365"/>
        <v>1249.5</v>
      </c>
      <c r="AI55" s="172">
        <f t="shared" si="366"/>
        <v>1248.12555</v>
      </c>
      <c r="AJ55" s="172">
        <f t="shared" si="367"/>
        <v>1247.2509</v>
      </c>
      <c r="AK55" s="72">
        <v>99.96</v>
      </c>
      <c r="AL55" s="72">
        <v>99.89</v>
      </c>
      <c r="AM55" s="72">
        <v>99.82</v>
      </c>
      <c r="AN55" s="73">
        <v>0</v>
      </c>
      <c r="AO55" s="153">
        <f>IF(OR(ISBLANK(AB55), ISBLANK(DH55)), "", 100*((AB55-DH55)/DH55))</f>
        <v>4.9737928742476241E-2</v>
      </c>
      <c r="AP55" s="203">
        <v>225253.46616954569</v>
      </c>
      <c r="AQ55" s="68">
        <v>189519.1909844403</v>
      </c>
      <c r="AR55" s="68">
        <v>260987.74135465099</v>
      </c>
      <c r="AS55" s="171">
        <f t="shared" si="368"/>
        <v>0.5</v>
      </c>
      <c r="AT55" s="171">
        <f t="shared" si="369"/>
        <v>1.8744500000000244</v>
      </c>
      <c r="AU55" s="171">
        <f t="shared" si="370"/>
        <v>2.7490999999999985</v>
      </c>
      <c r="AV55" s="171">
        <f t="shared" si="371"/>
        <v>1249.5</v>
      </c>
      <c r="AW55" s="172">
        <f t="shared" si="372"/>
        <v>1248.12555</v>
      </c>
      <c r="AX55" s="172">
        <f t="shared" si="373"/>
        <v>1247.2509</v>
      </c>
      <c r="AY55" s="69">
        <v>99.96</v>
      </c>
      <c r="AZ55" s="69">
        <v>99.89</v>
      </c>
      <c r="BA55" s="69">
        <v>99.82</v>
      </c>
      <c r="BB55" s="70">
        <v>0</v>
      </c>
      <c r="BC55" s="153">
        <f>IF(OR(ISBLANK(AP55), ISBLANK(DH55)), "", 100*((AP55-DH55)/DH55))</f>
        <v>3.9736037928628225E-2</v>
      </c>
      <c r="BD55" s="116">
        <v>42399111.189142711</v>
      </c>
      <c r="BE55" s="61">
        <v>41604074.628999136</v>
      </c>
      <c r="BF55" s="196">
        <v>43194147.749286279</v>
      </c>
      <c r="BG55" s="171">
        <f t="shared" si="374"/>
        <v>391.75</v>
      </c>
      <c r="BH55" s="171">
        <f t="shared" si="352"/>
        <v>393.037375</v>
      </c>
      <c r="BI55" s="171">
        <f t="shared" si="353"/>
        <v>395.09717499999999</v>
      </c>
      <c r="BJ55" s="171">
        <f t="shared" si="375"/>
        <v>858.25</v>
      </c>
      <c r="BK55" s="172">
        <f t="shared" si="376"/>
        <v>856.962625</v>
      </c>
      <c r="BL55" s="172">
        <f t="shared" si="377"/>
        <v>854.90282500000001</v>
      </c>
      <c r="BM55" s="32">
        <v>68.66</v>
      </c>
      <c r="BN55" s="32">
        <v>99.85</v>
      </c>
      <c r="BO55" s="32">
        <v>99.61</v>
      </c>
      <c r="BP55" s="28">
        <v>0</v>
      </c>
      <c r="BQ55" s="46">
        <f>IF(OR(ISBLANK(BD55), ISBLANK(DH55)), "", 100*((BD55-DH55)/DH55))</f>
        <v>18730.324628221359</v>
      </c>
      <c r="BR55" s="103">
        <v>225318.02558838981</v>
      </c>
      <c r="BS55" s="43">
        <v>189583.9135156078</v>
      </c>
      <c r="BT55" s="43">
        <v>261052.1376611719</v>
      </c>
      <c r="BU55" s="171">
        <f t="shared" si="378"/>
        <v>0.5</v>
      </c>
      <c r="BV55" s="171">
        <f t="shared" si="354"/>
        <v>1.8744500000000244</v>
      </c>
      <c r="BW55" s="171">
        <f t="shared" si="355"/>
        <v>2.7490999999999985</v>
      </c>
      <c r="BX55" s="171">
        <f t="shared" si="379"/>
        <v>1249.5</v>
      </c>
      <c r="BY55" s="172">
        <f t="shared" si="380"/>
        <v>1248.12555</v>
      </c>
      <c r="BZ55" s="172">
        <f t="shared" si="381"/>
        <v>1247.2509</v>
      </c>
      <c r="CA55" s="34">
        <v>99.96</v>
      </c>
      <c r="CB55" s="34">
        <v>99.89</v>
      </c>
      <c r="CC55" s="34">
        <v>99.82</v>
      </c>
      <c r="CD55" s="29">
        <v>0.45697085487902334</v>
      </c>
      <c r="CE55" s="46">
        <f>IF(OR(ISBLANK(BR55), ISBLANK(DH55)), "", 100*((BR55-DH55)/DH55))</f>
        <v>6.8408214786791766E-2</v>
      </c>
      <c r="CF55" s="102">
        <v>225251.56983696049</v>
      </c>
      <c r="CG55" s="42">
        <v>189517.58286518231</v>
      </c>
      <c r="CH55" s="42">
        <v>260985.55680873859</v>
      </c>
      <c r="CI55" s="171">
        <f t="shared" si="382"/>
        <v>0.5</v>
      </c>
      <c r="CJ55" s="171">
        <f t="shared" si="383"/>
        <v>1.8744500000000244</v>
      </c>
      <c r="CK55" s="171">
        <f t="shared" si="384"/>
        <v>2.7490999999999985</v>
      </c>
      <c r="CL55" s="171">
        <f t="shared" si="385"/>
        <v>1249.5</v>
      </c>
      <c r="CM55" s="172">
        <f t="shared" si="386"/>
        <v>1248.12555</v>
      </c>
      <c r="CN55" s="172">
        <f t="shared" si="387"/>
        <v>1247.2509</v>
      </c>
      <c r="CO55" s="32">
        <v>99.96</v>
      </c>
      <c r="CP55" s="32">
        <v>99.89</v>
      </c>
      <c r="CQ55" s="32">
        <v>99.82</v>
      </c>
      <c r="CR55" s="28">
        <v>0</v>
      </c>
      <c r="CS55" s="46">
        <f>IF(OR(ISBLANK(CF55), ISBLANK(DH55)), "", 100*((CF55-DH55)/DH55))</f>
        <v>3.8893837297983104E-2</v>
      </c>
      <c r="CT55" s="102">
        <v>225163.99491912301</v>
      </c>
      <c r="CU55" s="42">
        <v>189430.08686409931</v>
      </c>
      <c r="CV55" s="42">
        <v>260897.90297414671</v>
      </c>
      <c r="CW55" s="171">
        <f t="shared" si="388"/>
        <v>0.5</v>
      </c>
      <c r="CX55" s="171">
        <f t="shared" si="389"/>
        <v>1.8744500000000244</v>
      </c>
      <c r="CY55" s="171">
        <f t="shared" si="390"/>
        <v>2.7490999999999985</v>
      </c>
      <c r="CZ55" s="171">
        <f t="shared" si="391"/>
        <v>1249.5</v>
      </c>
      <c r="DA55" s="172">
        <f t="shared" si="392"/>
        <v>1248.12555</v>
      </c>
      <c r="DB55" s="172">
        <f t="shared" si="393"/>
        <v>1247.2509</v>
      </c>
      <c r="DC55" s="32">
        <v>99.96</v>
      </c>
      <c r="DD55" s="32">
        <v>99.89</v>
      </c>
      <c r="DE55" s="32">
        <v>99.82</v>
      </c>
      <c r="DF55" s="28">
        <v>0.21709521044700666</v>
      </c>
      <c r="DG55" s="46">
        <f>IF(OR(ISBLANK(CT55), ISBLANK(DH55)), "", 100*((CT55-DH55)/DH55))</f>
        <v>0</v>
      </c>
      <c r="DH55" s="24">
        <f>MIN(H55,T55,AB55,AP55,BD55,BR55,CF55,CT55)</f>
        <v>225163.99491912301</v>
      </c>
      <c r="DI55" s="85" t="str">
        <f>IF(DH55=H55, $H$2, IF(DH55=T55, $T$2, IF(DH55=AB55, $AB$2, IF(DH55=AP55, $AP$2, IF(DH55=BD55, $BD$2, IF(DH55=BR55, $BR$2, IF(DH55=CF55, $CF$2, $CT$2)))))))</f>
        <v>QKSDDP++ (AllEnhancements + QMC + Kmeans++)</v>
      </c>
      <c r="DJ55" s="39">
        <f>IF(OR(ISBLANK(H55), ISBLANK(AP55)), "", IFERROR(((H55-AP55)/H55)*100, ""))</f>
        <v>44.92596381343396</v>
      </c>
      <c r="DK55" s="20">
        <f>IF(OR(ISBLANK(DH55), ISBLANK(T55)), "", IFERROR(((T55-DH55)/DH55)*100, ""))</f>
        <v>8.0542997011763873E-2</v>
      </c>
      <c r="DL55" s="18">
        <f t="shared" si="50"/>
        <v>0</v>
      </c>
    </row>
    <row r="56" spans="1:116" hidden="1" x14ac:dyDescent="0.25">
      <c r="A56" s="276"/>
      <c r="B56" s="276"/>
      <c r="C56" s="276"/>
      <c r="D56" s="276"/>
      <c r="E56" s="167">
        <f>2 * ($C$4*'Data for KPI'!$B$1)</f>
        <v>1250</v>
      </c>
      <c r="F56" s="167">
        <v>5</v>
      </c>
      <c r="G56" s="167"/>
      <c r="H56" s="111">
        <v>3638966.1492442288</v>
      </c>
      <c r="I56" s="74">
        <v>3371160.2323225411</v>
      </c>
      <c r="J56" s="74">
        <v>3906772.066165918</v>
      </c>
      <c r="K56" s="171">
        <f t="shared" si="356"/>
        <v>42</v>
      </c>
      <c r="L56" s="171">
        <f t="shared" si="357"/>
        <v>43.207999999999856</v>
      </c>
      <c r="M56" s="171">
        <f t="shared" si="358"/>
        <v>44.657600000000002</v>
      </c>
      <c r="N56" s="171">
        <f t="shared" si="359"/>
        <v>1208</v>
      </c>
      <c r="O56" s="172">
        <f t="shared" si="360"/>
        <v>1206.7920000000001</v>
      </c>
      <c r="P56" s="172">
        <f t="shared" si="361"/>
        <v>1205.3424</v>
      </c>
      <c r="Q56" s="75">
        <v>96.64</v>
      </c>
      <c r="R56" s="75">
        <v>99.9</v>
      </c>
      <c r="S56" s="75">
        <v>99.78</v>
      </c>
      <c r="T56" s="115">
        <v>215380.38303067209</v>
      </c>
      <c r="U56" s="115">
        <v>180933.92527827699</v>
      </c>
      <c r="V56" s="115">
        <v>249826.84078306711</v>
      </c>
      <c r="W56" s="64">
        <v>99.96</v>
      </c>
      <c r="X56" s="64">
        <v>99.9</v>
      </c>
      <c r="Y56" s="64">
        <v>99.81</v>
      </c>
      <c r="Z56" s="67">
        <v>0.15601981186669328</v>
      </c>
      <c r="AA56" s="153">
        <f>IF(OR(ISBLANK(T56), ISBLANK(DH56)), "", 100*((T56-DH56)/DH56))</f>
        <v>1.5761216898809535E-2</v>
      </c>
      <c r="AB56" s="111">
        <v>215444.56265126119</v>
      </c>
      <c r="AC56" s="74">
        <v>180997.02950443749</v>
      </c>
      <c r="AD56" s="74">
        <v>249892.09579808489</v>
      </c>
      <c r="AE56" s="171">
        <f t="shared" si="362"/>
        <v>0.5</v>
      </c>
      <c r="AF56" s="171">
        <f t="shared" si="363"/>
        <v>1.7494999999998981</v>
      </c>
      <c r="AG56" s="171">
        <f t="shared" si="364"/>
        <v>2.8740500000001248</v>
      </c>
      <c r="AH56" s="171">
        <f t="shared" si="365"/>
        <v>1249.5</v>
      </c>
      <c r="AI56" s="172">
        <f t="shared" si="366"/>
        <v>1248.2505000000001</v>
      </c>
      <c r="AJ56" s="172">
        <f t="shared" si="367"/>
        <v>1247.1259499999999</v>
      </c>
      <c r="AK56" s="74">
        <v>99.96</v>
      </c>
      <c r="AL56" s="74">
        <v>99.9</v>
      </c>
      <c r="AM56" s="74">
        <v>99.81</v>
      </c>
      <c r="AN56" s="75">
        <v>0</v>
      </c>
      <c r="AO56" s="153">
        <f>IF(OR(ISBLANK(AB56), ISBLANK(DH56)), "", 100*((AB56-DH56)/DH56))</f>
        <v>4.5564179998362209E-2</v>
      </c>
      <c r="AP56" s="111">
        <v>215407.2668140071</v>
      </c>
      <c r="AQ56" s="74">
        <v>180959.8522175721</v>
      </c>
      <c r="AR56" s="74">
        <v>249854.68141044211</v>
      </c>
      <c r="AS56" s="171">
        <f t="shared" si="368"/>
        <v>0.5</v>
      </c>
      <c r="AT56" s="171">
        <f t="shared" si="369"/>
        <v>1.7494999999998981</v>
      </c>
      <c r="AU56" s="171">
        <f t="shared" si="370"/>
        <v>2.8740500000001248</v>
      </c>
      <c r="AV56" s="171">
        <f t="shared" si="371"/>
        <v>1249.5</v>
      </c>
      <c r="AW56" s="172">
        <f t="shared" si="372"/>
        <v>1248.2505000000001</v>
      </c>
      <c r="AX56" s="172">
        <f t="shared" si="373"/>
        <v>1247.1259499999999</v>
      </c>
      <c r="AY56" s="74">
        <v>99.96</v>
      </c>
      <c r="AZ56" s="74">
        <v>99.9</v>
      </c>
      <c r="BA56" s="74">
        <v>99.81</v>
      </c>
      <c r="BB56" s="75">
        <v>0</v>
      </c>
      <c r="BC56" s="153">
        <f>IF(OR(ISBLANK(AP56), ISBLANK(DH56)), "", 100*((AP56-DH56)/DH56))</f>
        <v>2.8245186036604513E-2</v>
      </c>
      <c r="BD56" s="115">
        <v>53771381.850829549</v>
      </c>
      <c r="BE56" s="62">
        <v>52901664.307950146</v>
      </c>
      <c r="BF56" s="195">
        <v>54641099.393708952</v>
      </c>
      <c r="BG56" s="171">
        <f t="shared" si="374"/>
        <v>475.25</v>
      </c>
      <c r="BH56" s="171">
        <f t="shared" si="352"/>
        <v>476.4896</v>
      </c>
      <c r="BI56" s="171">
        <f t="shared" si="353"/>
        <v>478.42647499999998</v>
      </c>
      <c r="BJ56" s="171">
        <f t="shared" si="375"/>
        <v>774.75</v>
      </c>
      <c r="BK56" s="172">
        <f t="shared" si="376"/>
        <v>773.5104</v>
      </c>
      <c r="BL56" s="172">
        <f t="shared" si="377"/>
        <v>771.57352500000002</v>
      </c>
      <c r="BM56" s="34">
        <v>61.98</v>
      </c>
      <c r="BN56" s="34">
        <v>99.84</v>
      </c>
      <c r="BO56" s="34">
        <v>99.59</v>
      </c>
      <c r="BP56" s="29">
        <v>0</v>
      </c>
      <c r="BQ56" s="46">
        <f>IF(OR(ISBLANK(BD56), ISBLANK(DH56)), "", 100*((BD56-DH56)/DH56))</f>
        <v>24869.709923532737</v>
      </c>
      <c r="BR56" s="101">
        <v>215416.93069583119</v>
      </c>
      <c r="BS56" s="36">
        <v>180969.09809924441</v>
      </c>
      <c r="BT56" s="36">
        <v>249864.76329241801</v>
      </c>
      <c r="BU56" s="171">
        <f t="shared" si="378"/>
        <v>0.5</v>
      </c>
      <c r="BV56" s="171">
        <f t="shared" si="354"/>
        <v>1.7494999999998981</v>
      </c>
      <c r="BW56" s="171">
        <f t="shared" si="355"/>
        <v>2.8740500000001248</v>
      </c>
      <c r="BX56" s="171">
        <f t="shared" si="379"/>
        <v>1249.5</v>
      </c>
      <c r="BY56" s="172">
        <f t="shared" si="380"/>
        <v>1248.2505000000001</v>
      </c>
      <c r="BZ56" s="172">
        <f t="shared" si="381"/>
        <v>1247.1259499999999</v>
      </c>
      <c r="CA56" s="36">
        <v>99.96</v>
      </c>
      <c r="CB56" s="36">
        <v>99.9</v>
      </c>
      <c r="CC56" s="36">
        <v>99.81</v>
      </c>
      <c r="CD56" s="30">
        <v>0</v>
      </c>
      <c r="CE56" s="46">
        <f>IF(OR(ISBLANK(BR56), ISBLANK(DH56)), "", 100*((BR56-DH56)/DH56))</f>
        <v>3.2732783668970415E-2</v>
      </c>
      <c r="CF56" s="103">
        <v>215346.44181089441</v>
      </c>
      <c r="CG56" s="43">
        <v>180899.6568725828</v>
      </c>
      <c r="CH56" s="43">
        <v>249793.22674920611</v>
      </c>
      <c r="CI56" s="171">
        <f t="shared" si="382"/>
        <v>0.5</v>
      </c>
      <c r="CJ56" s="171">
        <f t="shared" si="383"/>
        <v>1.7494999999998981</v>
      </c>
      <c r="CK56" s="171">
        <f t="shared" si="384"/>
        <v>2.8740500000001248</v>
      </c>
      <c r="CL56" s="171">
        <f t="shared" si="385"/>
        <v>1249.5</v>
      </c>
      <c r="CM56" s="172">
        <f t="shared" si="386"/>
        <v>1248.2505000000001</v>
      </c>
      <c r="CN56" s="172">
        <f t="shared" si="387"/>
        <v>1247.1259499999999</v>
      </c>
      <c r="CO56" s="34">
        <v>99.96</v>
      </c>
      <c r="CP56" s="34">
        <v>99.9</v>
      </c>
      <c r="CQ56" s="34">
        <v>99.81</v>
      </c>
      <c r="CR56" s="29">
        <v>0</v>
      </c>
      <c r="CS56" s="46">
        <f>IF(OR(ISBLANK(CF56), ISBLANK(DH56)), "", 100*((CF56-DH56)/DH56))</f>
        <v>0</v>
      </c>
      <c r="CT56" s="103">
        <v>215398.99111905601</v>
      </c>
      <c r="CU56" s="43">
        <v>180951.47236085439</v>
      </c>
      <c r="CV56" s="43">
        <v>249846.50987725769</v>
      </c>
      <c r="CW56" s="171">
        <f t="shared" si="388"/>
        <v>0.5</v>
      </c>
      <c r="CX56" s="171">
        <f t="shared" si="389"/>
        <v>1.7494999999998981</v>
      </c>
      <c r="CY56" s="171">
        <f t="shared" si="390"/>
        <v>2.8740500000001248</v>
      </c>
      <c r="CZ56" s="171">
        <f t="shared" si="391"/>
        <v>1249.5</v>
      </c>
      <c r="DA56" s="172">
        <f t="shared" si="392"/>
        <v>1248.2505000000001</v>
      </c>
      <c r="DB56" s="172">
        <f t="shared" si="393"/>
        <v>1247.1259499999999</v>
      </c>
      <c r="DC56" s="34">
        <v>99.96</v>
      </c>
      <c r="DD56" s="34">
        <v>99.9</v>
      </c>
      <c r="DE56" s="34">
        <v>99.81</v>
      </c>
      <c r="DF56" s="29">
        <v>0.2468347428214957</v>
      </c>
      <c r="DG56" s="46">
        <f>IF(OR(ISBLANK(CT56), ISBLANK(DH56)), "", 100*((CT56-DH56)/DH56))</f>
        <v>2.4402217988698627E-2</v>
      </c>
      <c r="DH56" s="24">
        <f>MIN(H56,T56,AB56,AP56,BD56,BR56,CF56,CT56)</f>
        <v>215346.44181089441</v>
      </c>
      <c r="DI56" s="85" t="str">
        <f>IF(DH56=H56, $H$2, IF(DH56=T56, $T$2, IF(DH56=AB56, $AB$2, IF(DH56=AP56, $AP$2, IF(DH56=BD56, $BD$2, IF(DH56=BR56, $BR$2, IF(DH56=CF56, $CF$2, $CT$2)))))))</f>
        <v>RKSDDP (AllEnhancements + RQMC + Kmeans)</v>
      </c>
      <c r="DJ56" s="39">
        <f>IF(OR(ISBLANK(H56), ISBLANK(AP56)), "", IFERROR(((H56-AP56)/H56)*100, ""))</f>
        <v>94.080536669494862</v>
      </c>
      <c r="DK56" s="20">
        <f>IF(OR(ISBLANK(DH56), ISBLANK(T56)), "", IFERROR(((T56-DH56)/DH56)*100, ""))</f>
        <v>1.5761216898809535E-2</v>
      </c>
      <c r="DL56" s="18">
        <f t="shared" si="50"/>
        <v>0</v>
      </c>
    </row>
    <row r="57" spans="1:116" x14ac:dyDescent="0.25">
      <c r="A57" s="276"/>
      <c r="B57" s="276"/>
      <c r="C57" s="276"/>
      <c r="D57" s="276"/>
      <c r="E57" s="167">
        <f>2 * ($C$4*'Data for KPI'!$B$1)</f>
        <v>1250</v>
      </c>
      <c r="F57" s="166" t="s">
        <v>23</v>
      </c>
      <c r="G57" s="166"/>
      <c r="H57" s="113">
        <f>AVERAGE(H52:H56)</f>
        <v>5026678.5345879737</v>
      </c>
      <c r="I57" s="82">
        <f t="shared" ref="I57:DH57" si="394">AVERAGE(I52:I56)</f>
        <v>4729670.7238937411</v>
      </c>
      <c r="J57" s="82">
        <f t="shared" si="394"/>
        <v>5323686.3452822035</v>
      </c>
      <c r="K57" s="159">
        <f t="shared" si="394"/>
        <v>55.5</v>
      </c>
      <c r="L57" s="159">
        <f t="shared" si="394"/>
        <v>56.789789999999996</v>
      </c>
      <c r="M57" s="159">
        <f t="shared" si="394"/>
        <v>58.263034999999988</v>
      </c>
      <c r="N57" s="159">
        <f t="shared" si="394"/>
        <v>1194.5</v>
      </c>
      <c r="O57" s="159">
        <f t="shared" si="394"/>
        <v>1193.21021</v>
      </c>
      <c r="P57" s="159">
        <f t="shared" si="394"/>
        <v>1191.7369650000001</v>
      </c>
      <c r="Q57" s="106">
        <f t="shared" si="394"/>
        <v>95.559999999999988</v>
      </c>
      <c r="R57" s="106">
        <f t="shared" si="394"/>
        <v>99.89200000000001</v>
      </c>
      <c r="S57" s="106">
        <f t="shared" si="394"/>
        <v>99.768000000000001</v>
      </c>
      <c r="T57" s="113">
        <f t="shared" si="394"/>
        <v>221790.42557678424</v>
      </c>
      <c r="U57" s="113">
        <f t="shared" si="394"/>
        <v>186342.17853026924</v>
      </c>
      <c r="V57" s="113">
        <f t="shared" si="394"/>
        <v>257238.67262329921</v>
      </c>
      <c r="W57" s="82">
        <f t="shared" si="394"/>
        <v>99.957999999999998</v>
      </c>
      <c r="X57" s="82">
        <f t="shared" si="394"/>
        <v>99.89200000000001</v>
      </c>
      <c r="Y57" s="82">
        <f t="shared" si="394"/>
        <v>99.766000000000005</v>
      </c>
      <c r="Z57" s="82">
        <f t="shared" si="394"/>
        <v>3.1203962373338657E-2</v>
      </c>
      <c r="AA57" s="82">
        <f>IFERROR(AVERAGE(AA52:AA56), "")</f>
        <v>4.3206170461060997E-2</v>
      </c>
      <c r="AB57" s="113">
        <f t="shared" si="394"/>
        <v>221779.15765921795</v>
      </c>
      <c r="AC57" s="82">
        <f t="shared" si="394"/>
        <v>186330.57474345062</v>
      </c>
      <c r="AD57" s="82">
        <f t="shared" si="394"/>
        <v>257227.74057498519</v>
      </c>
      <c r="AE57" s="159">
        <f t="shared" si="394"/>
        <v>0.52500000000000002</v>
      </c>
      <c r="AF57" s="159">
        <f t="shared" si="394"/>
        <v>1.8744325000000117</v>
      </c>
      <c r="AG57" s="159">
        <f t="shared" si="394"/>
        <v>3.4487600000000382</v>
      </c>
      <c r="AH57" s="159">
        <f t="shared" si="394"/>
        <v>1249.4749999999999</v>
      </c>
      <c r="AI57" s="159">
        <f t="shared" si="394"/>
        <v>1248.1255675</v>
      </c>
      <c r="AJ57" s="159">
        <f t="shared" si="394"/>
        <v>1246.55124</v>
      </c>
      <c r="AK57" s="82">
        <f t="shared" si="394"/>
        <v>99.957999999999998</v>
      </c>
      <c r="AL57" s="82">
        <f t="shared" si="394"/>
        <v>99.89200000000001</v>
      </c>
      <c r="AM57" s="82">
        <f t="shared" si="394"/>
        <v>99.766000000000005</v>
      </c>
      <c r="AN57" s="82">
        <f t="shared" si="394"/>
        <v>0</v>
      </c>
      <c r="AO57" s="106">
        <f>IFERROR(AVERAGE(AO52:AO56), "")</f>
        <v>3.8818825910836061E-2</v>
      </c>
      <c r="AP57" s="113">
        <f t="shared" si="394"/>
        <v>221735.83493897264</v>
      </c>
      <c r="AQ57" s="82">
        <f t="shared" si="394"/>
        <v>186287.35959301959</v>
      </c>
      <c r="AR57" s="82">
        <f t="shared" si="394"/>
        <v>257184.31028492568</v>
      </c>
      <c r="AS57" s="159">
        <f t="shared" si="394"/>
        <v>0.52500000000000002</v>
      </c>
      <c r="AT57" s="159">
        <f t="shared" si="394"/>
        <v>1.8744325000000117</v>
      </c>
      <c r="AU57" s="159">
        <f t="shared" si="394"/>
        <v>3.4737500000000638</v>
      </c>
      <c r="AV57" s="159">
        <f t="shared" si="394"/>
        <v>1249.4749999999999</v>
      </c>
      <c r="AW57" s="159">
        <f t="shared" si="394"/>
        <v>1248.1255675</v>
      </c>
      <c r="AX57" s="159">
        <f t="shared" si="394"/>
        <v>1246.5262499999999</v>
      </c>
      <c r="AY57" s="82">
        <f t="shared" si="394"/>
        <v>99.957999999999998</v>
      </c>
      <c r="AZ57" s="82">
        <f t="shared" si="394"/>
        <v>99.89200000000001</v>
      </c>
      <c r="BA57" s="82">
        <f t="shared" si="394"/>
        <v>99.763999999999996</v>
      </c>
      <c r="BB57" s="82">
        <f t="shared" si="394"/>
        <v>1.2719804086496931E-3</v>
      </c>
      <c r="BC57" s="106">
        <f t="shared" si="394"/>
        <v>1.8664736606928321E-2</v>
      </c>
      <c r="BD57" s="113">
        <f t="shared" si="394"/>
        <v>51348465.956136703</v>
      </c>
      <c r="BE57" s="82">
        <f t="shared" si="394"/>
        <v>50493259.819274172</v>
      </c>
      <c r="BF57" s="198">
        <f t="shared" si="394"/>
        <v>52203672.092999242</v>
      </c>
      <c r="BG57" s="159">
        <f t="shared" si="394"/>
        <v>458.25</v>
      </c>
      <c r="BH57" s="159">
        <f t="shared" si="394"/>
        <v>459.54536250000001</v>
      </c>
      <c r="BI57" s="159">
        <f t="shared" si="394"/>
        <v>461.4282475</v>
      </c>
      <c r="BJ57" s="159">
        <f t="shared" si="394"/>
        <v>791.75</v>
      </c>
      <c r="BK57" s="159">
        <f t="shared" si="394"/>
        <v>790.45463749999999</v>
      </c>
      <c r="BL57" s="159">
        <f t="shared" si="394"/>
        <v>788.5717525</v>
      </c>
      <c r="BM57" s="82">
        <f t="shared" si="394"/>
        <v>63.339999999999996</v>
      </c>
      <c r="BN57" s="82">
        <f t="shared" si="394"/>
        <v>99.836000000000013</v>
      </c>
      <c r="BO57" s="82">
        <f t="shared" si="394"/>
        <v>99.597999999999999</v>
      </c>
      <c r="BP57" s="82">
        <f t="shared" si="394"/>
        <v>0</v>
      </c>
      <c r="BQ57" s="226">
        <f t="shared" si="394"/>
        <v>23118.249514982774</v>
      </c>
      <c r="BR57" s="118">
        <f t="shared" si="394"/>
        <v>221759.68573183753</v>
      </c>
      <c r="BS57" s="99">
        <f t="shared" si="394"/>
        <v>186311.1830892138</v>
      </c>
      <c r="BT57" s="99">
        <f t="shared" si="394"/>
        <v>257208.18837446132</v>
      </c>
      <c r="BU57" s="183">
        <f t="shared" si="394"/>
        <v>0.52500000000000002</v>
      </c>
      <c r="BV57" s="183">
        <f t="shared" si="394"/>
        <v>1.8744325000000117</v>
      </c>
      <c r="BW57" s="183">
        <f t="shared" si="394"/>
        <v>3.4487600000000382</v>
      </c>
      <c r="BX57" s="183">
        <f t="shared" si="394"/>
        <v>1249.4749999999999</v>
      </c>
      <c r="BY57" s="183">
        <f t="shared" si="394"/>
        <v>1248.1255675</v>
      </c>
      <c r="BZ57" s="183">
        <f t="shared" si="394"/>
        <v>1246.55124</v>
      </c>
      <c r="CA57" s="99">
        <f t="shared" si="394"/>
        <v>99.957999999999998</v>
      </c>
      <c r="CB57" s="99">
        <f t="shared" si="394"/>
        <v>99.89200000000001</v>
      </c>
      <c r="CC57" s="99">
        <f t="shared" si="394"/>
        <v>99.766000000000005</v>
      </c>
      <c r="CD57" s="99">
        <f t="shared" si="394"/>
        <v>9.139417097580467E-2</v>
      </c>
      <c r="CE57" s="100">
        <f t="shared" si="394"/>
        <v>3.0042218571781347E-2</v>
      </c>
      <c r="CF57" s="118">
        <f t="shared" si="394"/>
        <v>221727.02764326226</v>
      </c>
      <c r="CG57" s="99">
        <f t="shared" si="394"/>
        <v>186278.65683887471</v>
      </c>
      <c r="CH57" s="99">
        <f t="shared" si="394"/>
        <v>257175.39844764979</v>
      </c>
      <c r="CI57" s="159">
        <f t="shared" si="394"/>
        <v>0.52500000000000002</v>
      </c>
      <c r="CJ57" s="159">
        <f t="shared" si="394"/>
        <v>1.8744325000000117</v>
      </c>
      <c r="CK57" s="159">
        <f t="shared" si="394"/>
        <v>3.4487600000000382</v>
      </c>
      <c r="CL57" s="159">
        <f t="shared" si="394"/>
        <v>1249.4749999999999</v>
      </c>
      <c r="CM57" s="159">
        <f t="shared" si="394"/>
        <v>1248.1255675</v>
      </c>
      <c r="CN57" s="159">
        <f t="shared" si="394"/>
        <v>1246.55124</v>
      </c>
      <c r="CO57" s="99">
        <f t="shared" si="394"/>
        <v>99.957999999999998</v>
      </c>
      <c r="CP57" s="99">
        <f t="shared" si="394"/>
        <v>99.89200000000001</v>
      </c>
      <c r="CQ57" s="99">
        <f t="shared" si="394"/>
        <v>99.766000000000005</v>
      </c>
      <c r="CR57" s="99">
        <f t="shared" si="394"/>
        <v>0</v>
      </c>
      <c r="CS57" s="100">
        <f>IFERROR(AVERAGE(CS52:CS56), "")</f>
        <v>1.478048892644713E-2</v>
      </c>
      <c r="CT57" s="118">
        <f t="shared" si="394"/>
        <v>221806.47996651311</v>
      </c>
      <c r="CU57" s="99">
        <f t="shared" si="394"/>
        <v>186356.82131886415</v>
      </c>
      <c r="CV57" s="99">
        <f t="shared" si="394"/>
        <v>257256.1386141621</v>
      </c>
      <c r="CW57" s="159">
        <f t="shared" si="394"/>
        <v>0.52500000000000002</v>
      </c>
      <c r="CX57" s="159">
        <f t="shared" si="394"/>
        <v>1.8744325000000117</v>
      </c>
      <c r="CY57" s="159">
        <f t="shared" si="394"/>
        <v>3.4487600000000382</v>
      </c>
      <c r="CZ57" s="159">
        <f t="shared" si="394"/>
        <v>1249.4749999999999</v>
      </c>
      <c r="DA57" s="159">
        <f t="shared" si="394"/>
        <v>1248.1255675</v>
      </c>
      <c r="DB57" s="159">
        <f t="shared" si="394"/>
        <v>1246.55124</v>
      </c>
      <c r="DC57" s="99">
        <f t="shared" si="394"/>
        <v>99.957999999999998</v>
      </c>
      <c r="DD57" s="99">
        <f t="shared" si="394"/>
        <v>99.89200000000001</v>
      </c>
      <c r="DE57" s="99">
        <f t="shared" si="394"/>
        <v>99.766000000000005</v>
      </c>
      <c r="DF57" s="99">
        <f t="shared" si="394"/>
        <v>0.19474942519774374</v>
      </c>
      <c r="DG57" s="100">
        <f t="shared" si="394"/>
        <v>5.1412410984955415E-2</v>
      </c>
      <c r="DH57" s="118">
        <f t="shared" si="394"/>
        <v>221693.65631937617</v>
      </c>
      <c r="DI57" s="99"/>
      <c r="DJ57" s="100">
        <f t="shared" ref="DJ57:DK57" si="395">AVERAGE(DJ52:DJ56)</f>
        <v>85.882751680948417</v>
      </c>
      <c r="DK57" s="99">
        <f t="shared" si="395"/>
        <v>4.3206170461060997E-2</v>
      </c>
      <c r="DL57" s="18">
        <f t="shared" si="50"/>
        <v>1.478048892644713E-2</v>
      </c>
    </row>
    <row r="58" spans="1:116" hidden="1" x14ac:dyDescent="0.25">
      <c r="A58" s="276"/>
      <c r="B58" s="276"/>
      <c r="C58" s="276">
        <v>10</v>
      </c>
      <c r="D58" s="276">
        <v>75</v>
      </c>
      <c r="E58" s="167">
        <f>2 * ($C$10*'Data for KPI'!$B$1)</f>
        <v>2500</v>
      </c>
      <c r="F58" s="167">
        <v>1</v>
      </c>
      <c r="G58" s="167"/>
      <c r="H58" s="111">
        <v>5317668.408563477</v>
      </c>
      <c r="I58" s="74">
        <v>4972645.0342136715</v>
      </c>
      <c r="J58" s="74">
        <v>5662691.7829132834</v>
      </c>
      <c r="K58" s="171">
        <f>E58-N58</f>
        <v>34</v>
      </c>
      <c r="L58" s="171">
        <f>E58-O58</f>
        <v>151.13499999999976</v>
      </c>
      <c r="M58" s="171">
        <f>E58-P58</f>
        <v>49.042599999999766</v>
      </c>
      <c r="N58" s="171">
        <f>(Q58/100)*E58</f>
        <v>2466</v>
      </c>
      <c r="O58" s="172">
        <f>(R58/100)*N58</f>
        <v>2348.8650000000002</v>
      </c>
      <c r="P58" s="172">
        <f>(S58/100)*N58</f>
        <v>2450.9574000000002</v>
      </c>
      <c r="Q58" s="75">
        <v>98.64</v>
      </c>
      <c r="R58" s="75">
        <v>95.25</v>
      </c>
      <c r="S58" s="75">
        <v>99.39</v>
      </c>
      <c r="T58" s="116">
        <v>2424457.701467596</v>
      </c>
      <c r="U58" s="116">
        <v>2351934.0032486408</v>
      </c>
      <c r="V58" s="116">
        <v>2496981.3996865512</v>
      </c>
      <c r="W58" s="63">
        <v>99.98</v>
      </c>
      <c r="X58" s="63">
        <v>95.23</v>
      </c>
      <c r="Y58" s="63">
        <v>99.56</v>
      </c>
      <c r="Z58" s="66">
        <v>0</v>
      </c>
      <c r="AA58" s="153">
        <f>IF(OR(ISBLANK(T58), ISBLANK(DH58)), "", 100*((T58-DH58)/DH58))</f>
        <v>3.5094057981304196E-2</v>
      </c>
      <c r="AB58" s="111">
        <v>2423816.989695813</v>
      </c>
      <c r="AC58" s="74">
        <v>2351293.5884472132</v>
      </c>
      <c r="AD58" s="74">
        <v>2496340.390944412</v>
      </c>
      <c r="AE58" s="171">
        <f>$E58-AH58</f>
        <v>0.5</v>
      </c>
      <c r="AF58" s="171">
        <f>$E58-AI58</f>
        <v>119.72614999999996</v>
      </c>
      <c r="AG58" s="171">
        <f>$E58-AJ58</f>
        <v>11.247850000000199</v>
      </c>
      <c r="AH58" s="171">
        <f>(AK58/100)*E58</f>
        <v>2499.5</v>
      </c>
      <c r="AI58" s="172">
        <f>(AL58/100)*AH58</f>
        <v>2380.27385</v>
      </c>
      <c r="AJ58" s="172">
        <f>(AM58/100)*AH58</f>
        <v>2488.7521499999998</v>
      </c>
      <c r="AK58" s="74">
        <v>99.98</v>
      </c>
      <c r="AL58" s="74">
        <v>95.23</v>
      </c>
      <c r="AM58" s="74">
        <v>99.57</v>
      </c>
      <c r="AN58" s="75">
        <v>2.3095037632615025E-2</v>
      </c>
      <c r="AO58" s="153">
        <f>IF(OR(ISBLANK(AB58), ISBLANK(DH58)), "", 100*((AB58-DH58)/DH58))</f>
        <v>8.6577698515645889E-3</v>
      </c>
      <c r="AP58" s="111">
        <v>2423607.1593658491</v>
      </c>
      <c r="AQ58" s="74">
        <v>2351084.6125774919</v>
      </c>
      <c r="AR58" s="74">
        <v>2496129.7061542058</v>
      </c>
      <c r="AS58" s="171">
        <f>$E58-AV58</f>
        <v>0.5</v>
      </c>
      <c r="AT58" s="171">
        <f>$E58-AW58</f>
        <v>119.72614999999996</v>
      </c>
      <c r="AU58" s="171">
        <f>$E58-AX58</f>
        <v>10.498000000000047</v>
      </c>
      <c r="AV58" s="171">
        <f>(AY58/100)*E58</f>
        <v>2499.5</v>
      </c>
      <c r="AW58" s="172">
        <f>(AZ58/100)*AV58</f>
        <v>2380.27385</v>
      </c>
      <c r="AX58" s="172">
        <f>(BA58/100)*AV58</f>
        <v>2489.502</v>
      </c>
      <c r="AY58" s="74">
        <v>99.98</v>
      </c>
      <c r="AZ58" s="74">
        <v>95.23</v>
      </c>
      <c r="BA58" s="74">
        <v>99.6</v>
      </c>
      <c r="BB58" s="75">
        <v>0</v>
      </c>
      <c r="BC58" s="153">
        <f>IF(OR(ISBLANK(AP58), ISBLANK(DH58)), "", 100*((AP58-DH58)/DH58))</f>
        <v>0</v>
      </c>
      <c r="BD58" s="116">
        <v>102354612.2878397</v>
      </c>
      <c r="BE58" s="61">
        <v>100885603.97587439</v>
      </c>
      <c r="BF58" s="196">
        <v>103823620.599805</v>
      </c>
      <c r="BG58" s="171">
        <f>IF(BJ58=0, " ", $E58-BJ58)</f>
        <v>896.00000000000023</v>
      </c>
      <c r="BH58" s="171">
        <f t="shared" ref="BH58:BH62" si="396">IF(BK58=0, " ", $E58-BK58)</f>
        <v>1009.2424000000003</v>
      </c>
      <c r="BI58" s="171">
        <f t="shared" ref="BI58:BI62" si="397">IF(BL58=0, " ", $E58-BL58)</f>
        <v>935.45840000000021</v>
      </c>
      <c r="BJ58" s="171">
        <f>(BM58/100)*$E58</f>
        <v>1603.9999999999998</v>
      </c>
      <c r="BK58" s="172">
        <f>(BN58/100)*BJ58</f>
        <v>1490.7575999999997</v>
      </c>
      <c r="BL58" s="172">
        <f>(BO58/100)*BJ58</f>
        <v>1564.5415999999998</v>
      </c>
      <c r="BM58" s="32">
        <v>64.16</v>
      </c>
      <c r="BN58" s="32">
        <v>92.94</v>
      </c>
      <c r="BO58" s="32">
        <v>97.54</v>
      </c>
      <c r="BP58" s="28">
        <v>0</v>
      </c>
      <c r="BQ58" s="46">
        <f>IF(OR(ISBLANK(BD58), ISBLANK(DH58)), "", 100*((BD58-DH58)/DH58))</f>
        <v>4123.2344417822806</v>
      </c>
      <c r="BR58" s="102">
        <v>2423814.4719510931</v>
      </c>
      <c r="BS58" s="32">
        <v>2351286.7831917061</v>
      </c>
      <c r="BT58" s="32">
        <v>2496342.1607104801</v>
      </c>
      <c r="BU58" s="171">
        <f>IF(BX58 = 0, " ", $E58-BX58)</f>
        <v>0.5</v>
      </c>
      <c r="BV58" s="171">
        <f t="shared" ref="BV58:BV62" si="398">IF(BY58=0, " ", $E58-BY58)</f>
        <v>119.72614999999996</v>
      </c>
      <c r="BW58" s="171">
        <f t="shared" ref="BW58:BW62" si="399">IF(BZ58=0, " ", $E58-BZ58)</f>
        <v>11.247850000000199</v>
      </c>
      <c r="BX58" s="171">
        <f>IF(ISBLANK(CA58),"",(CA58/100)*$E58)</f>
        <v>2499.5</v>
      </c>
      <c r="BY58" s="172">
        <f>(CB58/100)*BX58</f>
        <v>2380.27385</v>
      </c>
      <c r="BZ58" s="172">
        <f>(CC58/100)*BX58</f>
        <v>2488.7521499999998</v>
      </c>
      <c r="CA58" s="32">
        <v>99.98</v>
      </c>
      <c r="CB58" s="32">
        <v>95.23</v>
      </c>
      <c r="CC58" s="32">
        <v>99.57</v>
      </c>
      <c r="CD58" s="28">
        <v>4.58222568706321E-2</v>
      </c>
      <c r="CE58" s="46">
        <f>IF(OR(ISBLANK(BR58), ISBLANK(DH58)), "", 100*((BR58-DH58)/DH58))</f>
        <v>8.5538856593491749E-3</v>
      </c>
      <c r="CF58" s="102">
        <v>2423856.3630398428</v>
      </c>
      <c r="CG58" s="42">
        <v>2351331.1580564459</v>
      </c>
      <c r="CH58" s="42">
        <v>2496381.5680232402</v>
      </c>
      <c r="CI58" s="171">
        <f>IF(ISBLANK(CL58), " ", $E58-CL58)</f>
        <v>0.5</v>
      </c>
      <c r="CJ58" s="171">
        <f>IF(ISBLANK(CM58), " ", $E58-CM58)</f>
        <v>119.72614999999996</v>
      </c>
      <c r="CK58" s="171">
        <f>IF(ISBLANK(CN58), " ", $E58-CN58)</f>
        <v>10.747949999999946</v>
      </c>
      <c r="CL58" s="171">
        <f>IF(ISBLANK(CO58),"",(CO58/100)*$E58)</f>
        <v>2499.5</v>
      </c>
      <c r="CM58" s="172">
        <f>IF(ISBLANK(CL58),"",(CP58/100)*CL58)</f>
        <v>2380.27385</v>
      </c>
      <c r="CN58" s="172">
        <f>IF(ISBLANK(CL58),"",(CQ58/100)*CL58)</f>
        <v>2489.2520500000001</v>
      </c>
      <c r="CO58" s="32">
        <v>99.98</v>
      </c>
      <c r="CP58" s="32">
        <v>95.23</v>
      </c>
      <c r="CQ58" s="32">
        <v>99.59</v>
      </c>
      <c r="CR58" s="28">
        <v>0</v>
      </c>
      <c r="CS58" s="46">
        <f>IF(OR(ISBLANK(CF58), ISBLANK(DH58)), "", 100*((CF58-DH58)/DH58))</f>
        <v>1.0282346007713088E-2</v>
      </c>
      <c r="CT58" s="102">
        <v>4789564.264674942</v>
      </c>
      <c r="CU58" s="42">
        <v>4482633.4590579793</v>
      </c>
      <c r="CV58" s="42">
        <v>5096495.0702919047</v>
      </c>
      <c r="CW58" s="171">
        <f>IF(ISNUMBER(CZ58), $E58-CZ58,"")</f>
        <v>28.000000000000455</v>
      </c>
      <c r="CX58" s="171">
        <f>IF(ISNUMBER(DA58), $E58-DA58,"")</f>
        <v>145.66720000000078</v>
      </c>
      <c r="CY58" s="171">
        <f>IF(ISNUMBER(DB58), $E58-DB58,"")</f>
        <v>41.843200000000706</v>
      </c>
      <c r="CZ58" s="171">
        <f>IF(ISBLANK(DC58),"",(DC58/100)*$E58)</f>
        <v>2471.9999999999995</v>
      </c>
      <c r="DA58" s="172">
        <f>IF(ISNUMBER(CZ58), (DD58/100) * CZ58, "")</f>
        <v>2354.3327999999992</v>
      </c>
      <c r="DB58" s="172">
        <f>IF(ISNUMBER(CZ58),(DE58/100)*CZ58,"")</f>
        <v>2458.1567999999993</v>
      </c>
      <c r="DC58" s="32">
        <v>98.88</v>
      </c>
      <c r="DD58" s="32">
        <v>95.24</v>
      </c>
      <c r="DE58" s="32">
        <v>99.44</v>
      </c>
      <c r="DF58" s="28">
        <v>3.4856644229899897E-2</v>
      </c>
      <c r="DG58" s="46">
        <f>IF(OR(ISBLANK(CT58), ISBLANK(DH58)), "", 100*((CT58-DH58)/DH58))</f>
        <v>97.621311942656547</v>
      </c>
      <c r="DH58" s="24">
        <f>MIN(H58,T58,AB58,AP58,BD58,BR58,CF58,CT58)</f>
        <v>2423607.1593658491</v>
      </c>
      <c r="DI58" s="85" t="str">
        <f>IF(DH58=H58, $H$2, IF(DH58=T58, $T$2, IF(DH58=AB58, $AB$2, IF(DH58=AP58, $AP$2, IF(DH58=BD58, $BD$2, IF(DH58=BR58, $BR$2, IF(DH58=CF58, $CF$2, $CT$2)))))))</f>
        <v>RKSDDP++ (AllEnhancements + RQMC + Kmeans++)</v>
      </c>
      <c r="DJ58" s="39">
        <f>IF(OR(ISBLANK(H58), ISBLANK(AP58)), "", IFERROR(((H58-AP58)/H58)*100, ""))</f>
        <v>54.423499677736274</v>
      </c>
      <c r="DK58" s="20">
        <f>IF(OR(ISBLANK(DH58), ISBLANK(T58)), "", IFERROR(((T58-DH58)/DH58)*100, ""))</f>
        <v>3.5094057981304196E-2</v>
      </c>
      <c r="DL58" s="18">
        <f t="shared" si="50"/>
        <v>0</v>
      </c>
    </row>
    <row r="59" spans="1:116" hidden="1" x14ac:dyDescent="0.25">
      <c r="A59" s="276"/>
      <c r="B59" s="276"/>
      <c r="C59" s="276"/>
      <c r="D59" s="276"/>
      <c r="E59" s="167">
        <f>2 * ($C$10*'Data for KPI'!$B$1)</f>
        <v>2500</v>
      </c>
      <c r="F59" s="167">
        <v>2</v>
      </c>
      <c r="G59" s="167"/>
      <c r="H59" s="112">
        <v>13276739.806693699</v>
      </c>
      <c r="I59" s="76">
        <v>12614134.56589644</v>
      </c>
      <c r="J59" s="76">
        <v>13939345.047490969</v>
      </c>
      <c r="K59" s="171">
        <f t="shared" ref="K59:K62" si="400">E59-N59</f>
        <v>123</v>
      </c>
      <c r="L59" s="171">
        <f t="shared" ref="L59:L62" si="401">E59-O59</f>
        <v>238.28449999999975</v>
      </c>
      <c r="M59" s="171">
        <f t="shared" ref="M59:M62" si="402">E59-P59</f>
        <v>142.01600000000008</v>
      </c>
      <c r="N59" s="171">
        <f t="shared" ref="N59:N62" si="403">(Q59/100)*E59</f>
        <v>2377</v>
      </c>
      <c r="O59" s="172">
        <f t="shared" ref="O59:O62" si="404">(R59/100)*N59</f>
        <v>2261.7155000000002</v>
      </c>
      <c r="P59" s="172">
        <f t="shared" ref="P59:P62" si="405">(S59/100)*N59</f>
        <v>2357.9839999999999</v>
      </c>
      <c r="Q59" s="77">
        <v>95.08</v>
      </c>
      <c r="R59" s="77">
        <v>95.15</v>
      </c>
      <c r="S59" s="77">
        <v>99.2</v>
      </c>
      <c r="T59" s="115">
        <v>2405114.3555735862</v>
      </c>
      <c r="U59" s="115">
        <v>2336894.561977115</v>
      </c>
      <c r="V59" s="115">
        <v>2473334.1491700569</v>
      </c>
      <c r="W59" s="64">
        <v>99.98</v>
      </c>
      <c r="X59" s="64">
        <v>95.23</v>
      </c>
      <c r="Y59" s="64">
        <v>99.54</v>
      </c>
      <c r="Z59" s="67">
        <v>0</v>
      </c>
      <c r="AA59" s="153">
        <f>IF(OR(ISBLANK(T59), ISBLANK(DH59)), "", 100*((T59-DH59)/DH59))</f>
        <v>1.601074565971396E-2</v>
      </c>
      <c r="AB59" s="112">
        <v>2405243.8206027239</v>
      </c>
      <c r="AC59" s="76">
        <v>2337018.6673787059</v>
      </c>
      <c r="AD59" s="76">
        <v>2473468.9738267409</v>
      </c>
      <c r="AE59" s="171">
        <f t="shared" ref="AE59:AE62" si="406">$E59-AH59</f>
        <v>0.5</v>
      </c>
      <c r="AF59" s="171">
        <f t="shared" ref="AF59:AF62" si="407">$E59-AI59</f>
        <v>119.72614999999996</v>
      </c>
      <c r="AG59" s="171">
        <f t="shared" ref="AG59:AG62" si="408">$E59-AJ59</f>
        <v>11.997699999999895</v>
      </c>
      <c r="AH59" s="171">
        <f t="shared" ref="AH59:AH62" si="409">(AK59/100)*E59</f>
        <v>2499.5</v>
      </c>
      <c r="AI59" s="172">
        <f t="shared" ref="AI59:AI62" si="410">(AL59/100)*AH59</f>
        <v>2380.27385</v>
      </c>
      <c r="AJ59" s="172">
        <f t="shared" ref="AJ59:AJ62" si="411">(AM59/100)*AH59</f>
        <v>2488.0023000000001</v>
      </c>
      <c r="AK59" s="76">
        <v>99.98</v>
      </c>
      <c r="AL59" s="76">
        <v>95.23</v>
      </c>
      <c r="AM59" s="76">
        <v>99.54</v>
      </c>
      <c r="AN59" s="77">
        <v>5.0272867927850878E-2</v>
      </c>
      <c r="AO59" s="153">
        <f>IF(OR(ISBLANK(AB59), ISBLANK(DH59)), "", 100*((AB59-DH59)/DH59))</f>
        <v>2.1394512845425498E-2</v>
      </c>
      <c r="AP59" s="112">
        <v>2405098.444156684</v>
      </c>
      <c r="AQ59" s="76">
        <v>2336871.7765027541</v>
      </c>
      <c r="AR59" s="76">
        <v>2473325.111810613</v>
      </c>
      <c r="AS59" s="171">
        <f t="shared" ref="AS59:AS62" si="412">$E59-AV59</f>
        <v>0.5</v>
      </c>
      <c r="AT59" s="171">
        <f t="shared" ref="AT59:AT62" si="413">$E59-AW59</f>
        <v>119.72614999999996</v>
      </c>
      <c r="AU59" s="171">
        <f t="shared" ref="AU59:AU62" si="414">$E59-AX59</f>
        <v>12.747549999999592</v>
      </c>
      <c r="AV59" s="171">
        <f t="shared" ref="AV59:AV62" si="415">(AY59/100)*E59</f>
        <v>2499.5</v>
      </c>
      <c r="AW59" s="172">
        <f t="shared" ref="AW59:AW62" si="416">(AZ59/100)*AV59</f>
        <v>2380.27385</v>
      </c>
      <c r="AX59" s="172">
        <f t="shared" ref="AX59:AX62" si="417">(BA59/100)*AV59</f>
        <v>2487.2524500000004</v>
      </c>
      <c r="AY59" s="76">
        <v>99.98</v>
      </c>
      <c r="AZ59" s="76">
        <v>95.23</v>
      </c>
      <c r="BA59" s="76">
        <v>99.51</v>
      </c>
      <c r="BB59" s="77">
        <v>0.11392518050962412</v>
      </c>
      <c r="BC59" s="153">
        <f>IF(OR(ISBLANK(AP59), ISBLANK(DH59)), "", 100*((AP59-DH59)/DH59))</f>
        <v>1.5349073818546864E-2</v>
      </c>
      <c r="BD59" s="115">
        <v>100989471.366274</v>
      </c>
      <c r="BE59" s="62">
        <v>99488036.458502397</v>
      </c>
      <c r="BF59" s="195">
        <v>102490906.27404571</v>
      </c>
      <c r="BG59" s="171">
        <f t="shared" ref="BG59:BG62" si="418">IF(BJ59=0, " ", $E59-BJ59)</f>
        <v>885.50000000000023</v>
      </c>
      <c r="BH59" s="171">
        <f t="shared" si="396"/>
        <v>998.83789999999999</v>
      </c>
      <c r="BI59" s="171">
        <f t="shared" si="397"/>
        <v>929.57585000000017</v>
      </c>
      <c r="BJ59" s="171">
        <f t="shared" ref="BJ59:BJ62" si="419">(BM59/100)*$E59</f>
        <v>1614.4999999999998</v>
      </c>
      <c r="BK59" s="172">
        <f t="shared" ref="BK59:BK62" si="420">(BN59/100)*BJ59</f>
        <v>1501.1621</v>
      </c>
      <c r="BL59" s="172">
        <f t="shared" ref="BL59:BL62" si="421">(BO59/100)*BJ59</f>
        <v>1570.4241499999998</v>
      </c>
      <c r="BM59" s="34">
        <v>64.58</v>
      </c>
      <c r="BN59" s="34">
        <v>92.98</v>
      </c>
      <c r="BO59" s="34">
        <v>97.27</v>
      </c>
      <c r="BP59" s="29">
        <v>0</v>
      </c>
      <c r="BQ59" s="46">
        <f>IF(OR(ISBLANK(BD59), ISBLANK(DH59)), "", 100*((BD59-DH59)/DH59))</f>
        <v>4099.6190451239108</v>
      </c>
      <c r="BR59" s="103">
        <v>2405045.1876510889</v>
      </c>
      <c r="BS59" s="34">
        <v>2336820.6290037022</v>
      </c>
      <c r="BT59" s="34">
        <v>2473269.7462984771</v>
      </c>
      <c r="BU59" s="171">
        <f t="shared" ref="BU59:BU62" si="422">IF(BX59 = 0, " ", $E59-BX59)</f>
        <v>0.5</v>
      </c>
      <c r="BV59" s="171">
        <f t="shared" si="398"/>
        <v>119.72614999999996</v>
      </c>
      <c r="BW59" s="171">
        <f t="shared" si="399"/>
        <v>12.497600000000148</v>
      </c>
      <c r="BX59" s="171">
        <f t="shared" ref="BX59:BX62" si="423">IF(ISBLANK(CA59),"",(CA59/100)*$E59)</f>
        <v>2499.5</v>
      </c>
      <c r="BY59" s="172">
        <f t="shared" ref="BY59:BY62" si="424">(CB59/100)*BX59</f>
        <v>2380.27385</v>
      </c>
      <c r="BZ59" s="172">
        <f t="shared" ref="BZ59:BZ62" si="425">(CC59/100)*BX59</f>
        <v>2487.5023999999999</v>
      </c>
      <c r="CA59" s="34">
        <v>99.98</v>
      </c>
      <c r="CB59" s="34">
        <v>95.23</v>
      </c>
      <c r="CC59" s="34">
        <v>99.52</v>
      </c>
      <c r="CD59" s="29">
        <v>2.3741175611266103E-2</v>
      </c>
      <c r="CE59" s="46">
        <f>IF(OR(ISBLANK(BR59), ISBLANK(DH59)), "", 100*((BR59-DH59)/DH59))</f>
        <v>1.3134416863243398E-2</v>
      </c>
      <c r="CF59" s="103">
        <v>2404729.3404750782</v>
      </c>
      <c r="CG59" s="43">
        <v>2336507.6796375019</v>
      </c>
      <c r="CH59" s="43">
        <v>2472951.001312654</v>
      </c>
      <c r="CI59" s="171">
        <f t="shared" ref="CI59:CI62" si="426">IF(ISBLANK(CL59), " ", $E59-CL59)</f>
        <v>0.5</v>
      </c>
      <c r="CJ59" s="171">
        <f t="shared" ref="CJ59:CJ62" si="427">IF(ISBLANK(CM59), " ", $E59-CM59)</f>
        <v>119.72614999999996</v>
      </c>
      <c r="CK59" s="171">
        <f t="shared" ref="CK59:CK62" si="428">IF(ISBLANK(CN59), " ", $E59-CN59)</f>
        <v>11.747749999999996</v>
      </c>
      <c r="CL59" s="171">
        <f t="shared" ref="CL59:CL62" si="429">IF(ISBLANK(CO59),"",(CO59/100)*$E59)</f>
        <v>2499.5</v>
      </c>
      <c r="CM59" s="172">
        <f t="shared" ref="CM59:CM62" si="430">IF(ISBLANK(CL59),"",(CP59/100)*CL59)</f>
        <v>2380.27385</v>
      </c>
      <c r="CN59" s="172">
        <f t="shared" ref="CN59:CN62" si="431">IF(ISBLANK(CL59),"",(CQ59/100)*CL59)</f>
        <v>2488.25225</v>
      </c>
      <c r="CO59" s="34">
        <v>99.98</v>
      </c>
      <c r="CP59" s="34">
        <v>95.23</v>
      </c>
      <c r="CQ59" s="34">
        <v>99.55</v>
      </c>
      <c r="CR59" s="29">
        <v>0</v>
      </c>
      <c r="CS59" s="46">
        <f>IF(OR(ISBLANK(CF59), ISBLANK(DH59)), "", 100*((CF59-DH59)/DH59))</f>
        <v>0</v>
      </c>
      <c r="CT59" s="103">
        <v>2609316.2984825349</v>
      </c>
      <c r="CU59" s="43">
        <v>2509733.99172372</v>
      </c>
      <c r="CV59" s="43">
        <v>2708898.605241349</v>
      </c>
      <c r="CW59" s="171">
        <f t="shared" ref="CW59:CW62" si="432">IF(ISNUMBER(CZ59), $E59-CZ59,"")</f>
        <v>3</v>
      </c>
      <c r="CX59" s="171">
        <f t="shared" ref="CX59:CX62" si="433">IF(ISNUMBER(DA59), $E59-DA59,"")</f>
        <v>122.10689999999977</v>
      </c>
      <c r="CY59" s="171">
        <f t="shared" ref="CY59:CY62" si="434">IF(ISNUMBER(DB59), $E59-DB59,"")</f>
        <v>15.485000000000127</v>
      </c>
      <c r="CZ59" s="171">
        <f t="shared" ref="CZ59:CZ62" si="435">IF(ISBLANK(DC59),"",(DC59/100)*$E59)</f>
        <v>2497</v>
      </c>
      <c r="DA59" s="172">
        <f t="shared" ref="DA59:DA62" si="436">IF(ISNUMBER(CZ59), (DD59/100) * CZ59, "")</f>
        <v>2377.8931000000002</v>
      </c>
      <c r="DB59" s="172">
        <f t="shared" ref="DB59:DB62" si="437">IF(ISNUMBER(CZ59),(DE59/100)*CZ59,"")</f>
        <v>2484.5149999999999</v>
      </c>
      <c r="DC59" s="34">
        <v>99.88</v>
      </c>
      <c r="DD59" s="34">
        <v>95.23</v>
      </c>
      <c r="DE59" s="34">
        <v>99.5</v>
      </c>
      <c r="DF59" s="29">
        <v>1.2704631980806413E-2</v>
      </c>
      <c r="DG59" s="46">
        <f>IF(OR(ISBLANK(CT59), ISBLANK(DH59)), "", 100*((CT59-DH59)/DH59))</f>
        <v>8.5076916792240134</v>
      </c>
      <c r="DH59" s="24">
        <f>MIN(H59,T59,AB59,AP59,BD59,BR59,CF59,CT59)</f>
        <v>2404729.3404750782</v>
      </c>
      <c r="DI59" s="85" t="str">
        <f>IF(DH59=H59, $H$2, IF(DH59=T59, $T$2, IF(DH59=AB59, $AB$2, IF(DH59=AP59, $AP$2, IF(DH59=BD59, $BD$2, IF(DH59=BR59, $BR$2, IF(DH59=CF59, $CF$2, $CT$2)))))))</f>
        <v>RKSDDP (AllEnhancements + RQMC + Kmeans)</v>
      </c>
      <c r="DJ59" s="39">
        <f>IF(OR(ISBLANK(H59), ISBLANK(AP59)), "", IFERROR(((H59-AP59)/H59)*100, ""))</f>
        <v>81.884871744310956</v>
      </c>
      <c r="DK59" s="20">
        <f>IF(OR(ISBLANK(DH59), ISBLANK(T59)), "", IFERROR(((T59-DH59)/DH59)*100, ""))</f>
        <v>1.601074565971396E-2</v>
      </c>
      <c r="DL59" s="18">
        <f t="shared" si="50"/>
        <v>0</v>
      </c>
    </row>
    <row r="60" spans="1:116" hidden="1" x14ac:dyDescent="0.25">
      <c r="A60" s="276"/>
      <c r="B60" s="276"/>
      <c r="C60" s="276"/>
      <c r="D60" s="276"/>
      <c r="E60" s="167">
        <f>2 * ($C$10*'Data for KPI'!$B$1)</f>
        <v>2500</v>
      </c>
      <c r="F60" s="167">
        <v>3</v>
      </c>
      <c r="G60" s="167"/>
      <c r="H60" s="111">
        <v>11981044.450685591</v>
      </c>
      <c r="I60" s="74">
        <v>11354258.571154959</v>
      </c>
      <c r="J60" s="74">
        <v>12607830.33021621</v>
      </c>
      <c r="K60" s="171">
        <f t="shared" si="400"/>
        <v>109.5</v>
      </c>
      <c r="L60" s="171">
        <f t="shared" si="401"/>
        <v>224.96115000000009</v>
      </c>
      <c r="M60" s="171">
        <f t="shared" si="402"/>
        <v>130.29735000000028</v>
      </c>
      <c r="N60" s="171">
        <f t="shared" si="403"/>
        <v>2390.5</v>
      </c>
      <c r="O60" s="172">
        <f t="shared" si="404"/>
        <v>2275.0388499999999</v>
      </c>
      <c r="P60" s="172">
        <f t="shared" si="405"/>
        <v>2369.7026499999997</v>
      </c>
      <c r="Q60" s="75">
        <v>95.62</v>
      </c>
      <c r="R60" s="75">
        <v>95.17</v>
      </c>
      <c r="S60" s="75">
        <v>99.13</v>
      </c>
      <c r="T60" s="116">
        <v>2428634.529643652</v>
      </c>
      <c r="U60" s="116">
        <v>2358059.2251867908</v>
      </c>
      <c r="V60" s="116">
        <v>2499209.8341005119</v>
      </c>
      <c r="W60" s="63">
        <v>99.98</v>
      </c>
      <c r="X60" s="63">
        <v>95.24</v>
      </c>
      <c r="Y60" s="63">
        <v>99.45</v>
      </c>
      <c r="Z60" s="66">
        <v>0.11315960081352225</v>
      </c>
      <c r="AA60" s="153">
        <f>IF(OR(ISBLANK(T60), ISBLANK(DH60)), "", 100*((T60-DH60)/DH60))</f>
        <v>9.3787419556668385E-3</v>
      </c>
      <c r="AB60" s="111">
        <v>2428660.498798335</v>
      </c>
      <c r="AC60" s="74">
        <v>2358081.7723660842</v>
      </c>
      <c r="AD60" s="74">
        <v>2499239.2252305849</v>
      </c>
      <c r="AE60" s="171">
        <f t="shared" si="406"/>
        <v>0.5</v>
      </c>
      <c r="AF60" s="171">
        <f t="shared" si="407"/>
        <v>119.47620000000006</v>
      </c>
      <c r="AG60" s="171">
        <f t="shared" si="408"/>
        <v>14.497200000000248</v>
      </c>
      <c r="AH60" s="171">
        <f t="shared" si="409"/>
        <v>2499.5</v>
      </c>
      <c r="AI60" s="172">
        <f t="shared" si="410"/>
        <v>2380.5237999999999</v>
      </c>
      <c r="AJ60" s="172">
        <f t="shared" si="411"/>
        <v>2485.5027999999998</v>
      </c>
      <c r="AK60" s="74">
        <v>99.98</v>
      </c>
      <c r="AL60" s="74">
        <v>95.24</v>
      </c>
      <c r="AM60" s="74">
        <v>99.44</v>
      </c>
      <c r="AN60" s="75">
        <v>0.10410016965562909</v>
      </c>
      <c r="AO60" s="153">
        <f>IF(OR(ISBLANK(AB60), ISBLANK(DH60)), "", 100*((AB60-DH60)/DH60))</f>
        <v>1.0448132592501696E-2</v>
      </c>
      <c r="AP60" s="111">
        <v>2428406.775638531</v>
      </c>
      <c r="AQ60" s="74">
        <v>2357829.3305987529</v>
      </c>
      <c r="AR60" s="74">
        <v>2498984.220678309</v>
      </c>
      <c r="AS60" s="171">
        <f t="shared" si="412"/>
        <v>0.5</v>
      </c>
      <c r="AT60" s="171">
        <f t="shared" si="413"/>
        <v>119.72614999999996</v>
      </c>
      <c r="AU60" s="171">
        <f t="shared" si="414"/>
        <v>13.997299999999996</v>
      </c>
      <c r="AV60" s="171">
        <f t="shared" si="415"/>
        <v>2499.5</v>
      </c>
      <c r="AW60" s="172">
        <f t="shared" si="416"/>
        <v>2380.27385</v>
      </c>
      <c r="AX60" s="172">
        <f t="shared" si="417"/>
        <v>2486.0027</v>
      </c>
      <c r="AY60" s="74">
        <v>99.98</v>
      </c>
      <c r="AZ60" s="74">
        <v>95.23</v>
      </c>
      <c r="BA60" s="74">
        <v>99.46</v>
      </c>
      <c r="BB60" s="75">
        <v>4.861656689888675E-2</v>
      </c>
      <c r="BC60" s="153">
        <f>IF(OR(ISBLANK(AP60), ISBLANK(DH60)), "", 100*((AP60-DH60)/DH60))</f>
        <v>0</v>
      </c>
      <c r="BD60" s="116">
        <v>102259665.5271745</v>
      </c>
      <c r="BE60" s="61">
        <v>100780961.03486</v>
      </c>
      <c r="BF60" s="196">
        <v>103738370.0194889</v>
      </c>
      <c r="BG60" s="171">
        <f t="shared" si="418"/>
        <v>896.00000000000023</v>
      </c>
      <c r="BH60" s="171">
        <f t="shared" si="396"/>
        <v>1009.0820000000003</v>
      </c>
      <c r="BI60" s="171">
        <f t="shared" si="397"/>
        <v>938.3456000000001</v>
      </c>
      <c r="BJ60" s="171">
        <f t="shared" si="419"/>
        <v>1603.9999999999998</v>
      </c>
      <c r="BK60" s="172">
        <f t="shared" si="420"/>
        <v>1490.9179999999997</v>
      </c>
      <c r="BL60" s="172">
        <f t="shared" si="421"/>
        <v>1561.6543999999999</v>
      </c>
      <c r="BM60" s="32">
        <v>64.16</v>
      </c>
      <c r="BN60" s="32">
        <v>92.95</v>
      </c>
      <c r="BO60" s="32">
        <v>97.36</v>
      </c>
      <c r="BP60" s="28">
        <v>6.0826533149807754E-11</v>
      </c>
      <c r="BQ60" s="46">
        <f>IF(OR(ISBLANK(BD60), ISBLANK(DH60)), "", 100*((BD60-DH60)/DH60))</f>
        <v>4110.9776069244454</v>
      </c>
      <c r="BR60" s="102">
        <v>2467207.6050212942</v>
      </c>
      <c r="BS60" s="32">
        <v>2389913.6643593828</v>
      </c>
      <c r="BT60" s="32">
        <v>2544501.5456832051</v>
      </c>
      <c r="BU60" s="171">
        <f t="shared" si="422"/>
        <v>1</v>
      </c>
      <c r="BV60" s="171">
        <f t="shared" si="398"/>
        <v>120.20229999999992</v>
      </c>
      <c r="BW60" s="171">
        <f t="shared" si="399"/>
        <v>15.244299999999839</v>
      </c>
      <c r="BX60" s="171">
        <f t="shared" si="423"/>
        <v>2499</v>
      </c>
      <c r="BY60" s="172">
        <f t="shared" si="424"/>
        <v>2379.7977000000001</v>
      </c>
      <c r="BZ60" s="172">
        <f t="shared" si="425"/>
        <v>2484.7557000000002</v>
      </c>
      <c r="CA60" s="32">
        <v>99.96</v>
      </c>
      <c r="CB60" s="32">
        <v>95.23</v>
      </c>
      <c r="CC60" s="32">
        <v>99.43</v>
      </c>
      <c r="CD60" s="33">
        <v>3.1608858050824258E-2</v>
      </c>
      <c r="CE60" s="46">
        <f>IF(OR(ISBLANK(BR60), ISBLANK(DH60)), "", 100*((BR60-DH60)/DH60))</f>
        <v>1.5977895372393229</v>
      </c>
      <c r="CF60" s="102">
        <v>2428514.05345573</v>
      </c>
      <c r="CG60" s="42">
        <v>2357936.808271646</v>
      </c>
      <c r="CH60" s="42">
        <v>2499091.298639813</v>
      </c>
      <c r="CI60" s="171">
        <f t="shared" si="426"/>
        <v>0.5</v>
      </c>
      <c r="CJ60" s="171">
        <f t="shared" si="427"/>
        <v>119.47620000000006</v>
      </c>
      <c r="CK60" s="171">
        <f t="shared" si="428"/>
        <v>14.747149999999692</v>
      </c>
      <c r="CL60" s="171">
        <f t="shared" si="429"/>
        <v>2499.5</v>
      </c>
      <c r="CM60" s="172">
        <f t="shared" si="430"/>
        <v>2380.5237999999999</v>
      </c>
      <c r="CN60" s="172">
        <f t="shared" si="431"/>
        <v>2485.2528500000003</v>
      </c>
      <c r="CO60" s="32">
        <v>99.98</v>
      </c>
      <c r="CP60" s="32">
        <v>95.24</v>
      </c>
      <c r="CQ60" s="32">
        <v>99.43</v>
      </c>
      <c r="CR60" s="28">
        <v>0</v>
      </c>
      <c r="CS60" s="46">
        <f>IF(OR(ISBLANK(CF60), ISBLANK(DH60)), "", 100*((CF60-DH60)/DH60))</f>
        <v>4.4176213917373379E-3</v>
      </c>
      <c r="CT60" s="102">
        <v>6370125.6816638242</v>
      </c>
      <c r="CU60" s="42">
        <v>5965872.0191062037</v>
      </c>
      <c r="CV60" s="42">
        <v>6774379.3442214448</v>
      </c>
      <c r="CW60" s="171">
        <f t="shared" si="432"/>
        <v>45.75</v>
      </c>
      <c r="CX60" s="171">
        <f t="shared" si="433"/>
        <v>162.57230000000027</v>
      </c>
      <c r="CY60" s="171">
        <f t="shared" si="434"/>
        <v>60.720925000000079</v>
      </c>
      <c r="CZ60" s="171">
        <f t="shared" si="435"/>
        <v>2454.25</v>
      </c>
      <c r="DA60" s="172">
        <f t="shared" si="436"/>
        <v>2337.4276999999997</v>
      </c>
      <c r="DB60" s="172">
        <f t="shared" si="437"/>
        <v>2439.2790749999999</v>
      </c>
      <c r="DC60" s="32">
        <v>98.17</v>
      </c>
      <c r="DD60" s="32">
        <v>95.24</v>
      </c>
      <c r="DE60" s="32">
        <v>99.39</v>
      </c>
      <c r="DF60" s="28">
        <v>0.16494842480981206</v>
      </c>
      <c r="DG60" s="46">
        <f>IF(OR(ISBLANK(CT60), ISBLANK(DH60)), "", 100*((CT60-DH60)/DH60))</f>
        <v>162.31707741751165</v>
      </c>
      <c r="DH60" s="24">
        <f>MIN(H60,T60,AB60,AP60,BD60,BR60,CF60,CT60)</f>
        <v>2428406.775638531</v>
      </c>
      <c r="DI60" s="85" t="str">
        <f>IF(DH60=H60, $H$2, IF(DH60=T60, $T$2, IF(DH60=AB60, $AB$2, IF(DH60=AP60, $AP$2, IF(DH60=BD60, $BD$2, IF(DH60=BR60, $BR$2, IF(DH60=CF60, $CF$2, $CT$2)))))))</f>
        <v>RKSDDP++ (AllEnhancements + RQMC + Kmeans++)</v>
      </c>
      <c r="DJ60" s="39">
        <f>IF(OR(ISBLANK(H60), ISBLANK(AP60)), "", IFERROR(((H60-AP60)/H60)*100, ""))</f>
        <v>79.731259777610035</v>
      </c>
      <c r="DK60" s="20">
        <f>IF(OR(ISBLANK(DH60), ISBLANK(T60)), "", IFERROR(((T60-DH60)/DH60)*100, ""))</f>
        <v>9.3787419556668385E-3</v>
      </c>
      <c r="DL60" s="18">
        <f t="shared" si="50"/>
        <v>0</v>
      </c>
    </row>
    <row r="61" spans="1:116" hidden="1" x14ac:dyDescent="0.25">
      <c r="A61" s="276"/>
      <c r="B61" s="276"/>
      <c r="C61" s="276"/>
      <c r="D61" s="276"/>
      <c r="E61" s="167">
        <f>2 * ($C$10*'Data for KPI'!$B$1)</f>
        <v>2500</v>
      </c>
      <c r="F61" s="167">
        <v>4</v>
      </c>
      <c r="G61" s="167"/>
      <c r="H61" s="112">
        <v>5329449.1384232948</v>
      </c>
      <c r="I61" s="76">
        <v>4988381.4975334629</v>
      </c>
      <c r="J61" s="76">
        <v>5670516.7793131266</v>
      </c>
      <c r="K61" s="171">
        <f t="shared" si="400"/>
        <v>34</v>
      </c>
      <c r="L61" s="171">
        <f t="shared" si="401"/>
        <v>152.86119999999983</v>
      </c>
      <c r="M61" s="171">
        <f t="shared" si="402"/>
        <v>53.481400000000122</v>
      </c>
      <c r="N61" s="171">
        <f t="shared" si="403"/>
        <v>2466</v>
      </c>
      <c r="O61" s="172">
        <f t="shared" si="404"/>
        <v>2347.1388000000002</v>
      </c>
      <c r="P61" s="172">
        <f t="shared" si="405"/>
        <v>2446.5185999999999</v>
      </c>
      <c r="Q61" s="77">
        <v>98.64</v>
      </c>
      <c r="R61" s="77">
        <v>95.18</v>
      </c>
      <c r="S61" s="77">
        <v>99.21</v>
      </c>
      <c r="T61" s="115">
        <v>2481143.119530505</v>
      </c>
      <c r="U61" s="115">
        <v>2403353.4201078368</v>
      </c>
      <c r="V61" s="115">
        <v>2558932.8189531718</v>
      </c>
      <c r="W61" s="64">
        <v>99.97</v>
      </c>
      <c r="X61" s="64">
        <v>95.17</v>
      </c>
      <c r="Y61" s="64">
        <v>99.44</v>
      </c>
      <c r="Z61" s="67">
        <v>0.11699300618412616</v>
      </c>
      <c r="AA61" s="153">
        <f>IF(OR(ISBLANK(T61), ISBLANK(DH61)), "", 100*((T61-DH61)/DH61))</f>
        <v>1.7389571060665292E-2</v>
      </c>
      <c r="AB61" s="112">
        <v>2481259.968261743</v>
      </c>
      <c r="AC61" s="76">
        <v>2403459.8527304679</v>
      </c>
      <c r="AD61" s="76">
        <v>2559060.083793018</v>
      </c>
      <c r="AE61" s="171">
        <f t="shared" si="406"/>
        <v>0.75</v>
      </c>
      <c r="AF61" s="171">
        <f t="shared" si="407"/>
        <v>121.46377500000017</v>
      </c>
      <c r="AG61" s="171">
        <f t="shared" si="408"/>
        <v>14.745800000000145</v>
      </c>
      <c r="AH61" s="171">
        <f t="shared" si="409"/>
        <v>2499.25</v>
      </c>
      <c r="AI61" s="172">
        <f t="shared" si="410"/>
        <v>2378.5362249999998</v>
      </c>
      <c r="AJ61" s="172">
        <f t="shared" si="411"/>
        <v>2485.2541999999999</v>
      </c>
      <c r="AK61" s="76">
        <v>99.97</v>
      </c>
      <c r="AL61" s="76">
        <v>95.17</v>
      </c>
      <c r="AM61" s="76">
        <v>99.44</v>
      </c>
      <c r="AN61" s="77">
        <v>9.3036133383210179E-2</v>
      </c>
      <c r="AO61" s="153">
        <f>IF(OR(ISBLANK(AB61), ISBLANK(DH61)), "", 100*((AB61-DH61)/DH61))</f>
        <v>2.2099861644515047E-2</v>
      </c>
      <c r="AP61" s="112">
        <v>2480812.53994969</v>
      </c>
      <c r="AQ61" s="76">
        <v>2403019.8484482821</v>
      </c>
      <c r="AR61" s="76">
        <v>2558605.2314510979</v>
      </c>
      <c r="AS61" s="171">
        <f t="shared" si="412"/>
        <v>0.75</v>
      </c>
      <c r="AT61" s="171">
        <f t="shared" si="413"/>
        <v>121.46377500000017</v>
      </c>
      <c r="AU61" s="171">
        <f t="shared" si="414"/>
        <v>14.495875000000069</v>
      </c>
      <c r="AV61" s="171">
        <f t="shared" si="415"/>
        <v>2499.25</v>
      </c>
      <c r="AW61" s="172">
        <f t="shared" si="416"/>
        <v>2378.5362249999998</v>
      </c>
      <c r="AX61" s="172">
        <f t="shared" si="417"/>
        <v>2485.5041249999999</v>
      </c>
      <c r="AY61" s="76">
        <v>99.97</v>
      </c>
      <c r="AZ61" s="76">
        <v>95.17</v>
      </c>
      <c r="BA61" s="76">
        <v>99.45</v>
      </c>
      <c r="BB61" s="77">
        <v>6.6778183079380243E-2</v>
      </c>
      <c r="BC61" s="153">
        <f>IF(OR(ISBLANK(AP61), ISBLANK(DH61)), "", 100*((AP61-DH61)/DH61))</f>
        <v>4.0635736773008829E-3</v>
      </c>
      <c r="BD61" s="115">
        <v>115457358.48905531</v>
      </c>
      <c r="BE61" s="62">
        <v>113940944.8255904</v>
      </c>
      <c r="BF61" s="195">
        <v>116973772.15252011</v>
      </c>
      <c r="BG61" s="171">
        <f t="shared" si="418"/>
        <v>988.75</v>
      </c>
      <c r="BH61" s="171">
        <f t="shared" si="396"/>
        <v>1103.3027500000001</v>
      </c>
      <c r="BI61" s="171">
        <f t="shared" si="397"/>
        <v>1030.7627500000001</v>
      </c>
      <c r="BJ61" s="171">
        <f t="shared" si="419"/>
        <v>1511.25</v>
      </c>
      <c r="BK61" s="172">
        <f t="shared" si="420"/>
        <v>1396.6972499999999</v>
      </c>
      <c r="BL61" s="172">
        <f t="shared" si="421"/>
        <v>1469.2372499999999</v>
      </c>
      <c r="BM61" s="34">
        <v>60.45</v>
      </c>
      <c r="BN61" s="34">
        <v>92.42</v>
      </c>
      <c r="BO61" s="34">
        <v>97.22</v>
      </c>
      <c r="BP61" s="29">
        <v>0</v>
      </c>
      <c r="BQ61" s="46">
        <f>IF(OR(ISBLANK(BD61), ISBLANK(DH61)), "", 100*((BD61-DH61)/DH61))</f>
        <v>4554.2029405504736</v>
      </c>
      <c r="BR61" s="103">
        <v>2480711.7344006412</v>
      </c>
      <c r="BS61" s="34">
        <v>2402920.3046871671</v>
      </c>
      <c r="BT61" s="34">
        <v>2558503.1641141139</v>
      </c>
      <c r="BU61" s="171">
        <f t="shared" si="422"/>
        <v>0.75</v>
      </c>
      <c r="BV61" s="171">
        <f t="shared" si="398"/>
        <v>121.46377500000017</v>
      </c>
      <c r="BW61" s="171">
        <f t="shared" si="399"/>
        <v>14.745800000000145</v>
      </c>
      <c r="BX61" s="171">
        <f t="shared" si="423"/>
        <v>2499.25</v>
      </c>
      <c r="BY61" s="172">
        <f t="shared" si="424"/>
        <v>2378.5362249999998</v>
      </c>
      <c r="BZ61" s="172">
        <f t="shared" si="425"/>
        <v>2485.2541999999999</v>
      </c>
      <c r="CA61" s="34">
        <v>99.97</v>
      </c>
      <c r="CB61" s="34">
        <v>95.17</v>
      </c>
      <c r="CC61" s="34">
        <v>99.44</v>
      </c>
      <c r="CD61" s="35">
        <v>0.13784452040457201</v>
      </c>
      <c r="CE61" s="46">
        <f>IF(OR(ISBLANK(BR61), ISBLANK(DH61)), "", 100*((BR61-DH61)/DH61))</f>
        <v>0</v>
      </c>
      <c r="CF61" s="103">
        <v>2480822.419602857</v>
      </c>
      <c r="CG61" s="43">
        <v>2403029.235255545</v>
      </c>
      <c r="CH61" s="43">
        <v>2558615.603950168</v>
      </c>
      <c r="CI61" s="171">
        <f t="shared" si="426"/>
        <v>0.75</v>
      </c>
      <c r="CJ61" s="171">
        <f t="shared" si="427"/>
        <v>121.46377500000017</v>
      </c>
      <c r="CK61" s="171">
        <f t="shared" si="428"/>
        <v>14.745800000000145</v>
      </c>
      <c r="CL61" s="171">
        <f t="shared" si="429"/>
        <v>2499.25</v>
      </c>
      <c r="CM61" s="172">
        <f t="shared" si="430"/>
        <v>2378.5362249999998</v>
      </c>
      <c r="CN61" s="172">
        <f t="shared" si="431"/>
        <v>2485.2541999999999</v>
      </c>
      <c r="CO61" s="34">
        <v>99.97</v>
      </c>
      <c r="CP61" s="34">
        <v>95.17</v>
      </c>
      <c r="CQ61" s="34">
        <v>99.44</v>
      </c>
      <c r="CR61" s="29">
        <v>8.1967084263081649E-2</v>
      </c>
      <c r="CS61" s="46">
        <f>IF(OR(ISBLANK(CF61), ISBLANK(DH61)), "", 100*((CF61-DH61)/DH61))</f>
        <v>4.4618324927035739E-3</v>
      </c>
      <c r="CT61" s="103">
        <v>8808322.3308989201</v>
      </c>
      <c r="CU61" s="43">
        <v>8298044.4867002247</v>
      </c>
      <c r="CV61" s="43">
        <v>9318600.1750976164</v>
      </c>
      <c r="CW61" s="171">
        <f t="shared" si="432"/>
        <v>72.75</v>
      </c>
      <c r="CX61" s="171">
        <f t="shared" si="433"/>
        <v>190.47162500000013</v>
      </c>
      <c r="CY61" s="171">
        <f t="shared" si="434"/>
        <v>87.798950000000332</v>
      </c>
      <c r="CZ61" s="171">
        <f t="shared" si="435"/>
        <v>2427.25</v>
      </c>
      <c r="DA61" s="172">
        <f t="shared" si="436"/>
        <v>2309.5283749999999</v>
      </c>
      <c r="DB61" s="172">
        <f t="shared" si="437"/>
        <v>2412.2010499999997</v>
      </c>
      <c r="DC61" s="34">
        <v>97.09</v>
      </c>
      <c r="DD61" s="34">
        <v>95.15</v>
      </c>
      <c r="DE61" s="34">
        <v>99.38</v>
      </c>
      <c r="DF61" s="29">
        <v>6.1279033655460322E-2</v>
      </c>
      <c r="DG61" s="46">
        <f>IF(OR(ISBLANK(CT61), ISBLANK(DH61)), "", 100*((CT61-DH61)/DH61))</f>
        <v>255.07238542680085</v>
      </c>
      <c r="DH61" s="24">
        <f>MIN(H61,T61,AB61,AP61,BD61,BR61,CF61,CT61)</f>
        <v>2480711.7344006412</v>
      </c>
      <c r="DI61" s="85" t="str">
        <f>IF(DH61=H61, $H$2, IF(DH61=T61, $T$2, IF(DH61=AB61, $AB$2, IF(DH61=AP61, $AP$2, IF(DH61=BD61, $BD$2, IF(DH61=BR61, $BR$2, IF(DH61=CF61, $CF$2, $CT$2)))))))</f>
        <v>RSSDDP (AllEnhancements + RQMC + SOM)</v>
      </c>
      <c r="DJ61" s="39">
        <f>IF(OR(ISBLANK(H61), ISBLANK(AP61)), "", IFERROR(((H61-AP61)/H61)*100, ""))</f>
        <v>53.450863766313518</v>
      </c>
      <c r="DK61" s="20">
        <f>IF(OR(ISBLANK(DH61), ISBLANK(T61)), "", IFERROR(((T61-DH61)/DH61)*100, ""))</f>
        <v>1.7389571060665292E-2</v>
      </c>
      <c r="DL61" s="18">
        <f t="shared" si="50"/>
        <v>0</v>
      </c>
    </row>
    <row r="62" spans="1:116" hidden="1" x14ac:dyDescent="0.25">
      <c r="A62" s="276"/>
      <c r="B62" s="276"/>
      <c r="C62" s="276"/>
      <c r="D62" s="276"/>
      <c r="E62" s="167">
        <f>2 * ($C$10*'Data for KPI'!$B$1)</f>
        <v>2500</v>
      </c>
      <c r="F62" s="167">
        <v>5</v>
      </c>
      <c r="G62" s="167"/>
      <c r="H62" s="111">
        <v>6069047.7470009699</v>
      </c>
      <c r="I62" s="74">
        <v>5679671.7099422244</v>
      </c>
      <c r="J62" s="74">
        <v>6458423.7840597164</v>
      </c>
      <c r="K62" s="171">
        <f t="shared" si="400"/>
        <v>42.5</v>
      </c>
      <c r="L62" s="171">
        <f t="shared" si="401"/>
        <v>158.98549999999977</v>
      </c>
      <c r="M62" s="171">
        <f t="shared" si="402"/>
        <v>61.668500000000222</v>
      </c>
      <c r="N62" s="171">
        <f t="shared" si="403"/>
        <v>2457.5</v>
      </c>
      <c r="O62" s="172">
        <f t="shared" si="404"/>
        <v>2341.0145000000002</v>
      </c>
      <c r="P62" s="172">
        <f t="shared" si="405"/>
        <v>2438.3314999999998</v>
      </c>
      <c r="Q62" s="75">
        <v>98.3</v>
      </c>
      <c r="R62" s="75">
        <v>95.26</v>
      </c>
      <c r="S62" s="75">
        <v>99.22</v>
      </c>
      <c r="T62" s="116">
        <v>2404270.9805255011</v>
      </c>
      <c r="U62" s="116">
        <v>2335124.274579722</v>
      </c>
      <c r="V62" s="116">
        <v>2473417.6864712811</v>
      </c>
      <c r="W62" s="63">
        <v>99.98</v>
      </c>
      <c r="X62" s="63">
        <v>95.25</v>
      </c>
      <c r="Y62" s="63">
        <v>99.44</v>
      </c>
      <c r="Z62" s="66">
        <v>0</v>
      </c>
      <c r="AA62" s="153">
        <f>IF(OR(ISBLANK(T62), ISBLANK(DH62)), "", 100*((T62-DH62)/DH62))</f>
        <v>1.2532040811498685E-2</v>
      </c>
      <c r="AB62" s="111">
        <v>2404251.4249015432</v>
      </c>
      <c r="AC62" s="74">
        <v>2335100.4499073611</v>
      </c>
      <c r="AD62" s="74">
        <v>2473402.3998957239</v>
      </c>
      <c r="AE62" s="171">
        <f t="shared" si="406"/>
        <v>0.5</v>
      </c>
      <c r="AF62" s="171">
        <f t="shared" si="407"/>
        <v>119.22625000000016</v>
      </c>
      <c r="AG62" s="171">
        <f t="shared" si="408"/>
        <v>14.747149999999692</v>
      </c>
      <c r="AH62" s="171">
        <f t="shared" si="409"/>
        <v>2499.5</v>
      </c>
      <c r="AI62" s="172">
        <f t="shared" si="410"/>
        <v>2380.7737499999998</v>
      </c>
      <c r="AJ62" s="172">
        <f t="shared" si="411"/>
        <v>2485.2528500000003</v>
      </c>
      <c r="AK62" s="74">
        <v>99.98</v>
      </c>
      <c r="AL62" s="74">
        <v>95.25</v>
      </c>
      <c r="AM62" s="74">
        <v>99.43</v>
      </c>
      <c r="AN62" s="75">
        <v>1.9286026992266748E-3</v>
      </c>
      <c r="AO62" s="153">
        <f>IF(OR(ISBLANK(AB62), ISBLANK(DH62)), "", 100*((AB62-DH62)/DH62))</f>
        <v>1.1718568668171987E-2</v>
      </c>
      <c r="AP62" s="111">
        <v>2403969.714059839</v>
      </c>
      <c r="AQ62" s="74">
        <v>2334822.470110876</v>
      </c>
      <c r="AR62" s="74">
        <v>2473116.958008803</v>
      </c>
      <c r="AS62" s="171">
        <f t="shared" si="412"/>
        <v>0.5</v>
      </c>
      <c r="AT62" s="171">
        <f t="shared" si="413"/>
        <v>119.22625000000016</v>
      </c>
      <c r="AU62" s="171">
        <f t="shared" si="414"/>
        <v>14.497200000000248</v>
      </c>
      <c r="AV62" s="171">
        <f t="shared" si="415"/>
        <v>2499.5</v>
      </c>
      <c r="AW62" s="172">
        <f t="shared" si="416"/>
        <v>2380.7737499999998</v>
      </c>
      <c r="AX62" s="172">
        <f t="shared" si="417"/>
        <v>2485.5027999999998</v>
      </c>
      <c r="AY62" s="74">
        <v>99.98</v>
      </c>
      <c r="AZ62" s="74">
        <v>95.25</v>
      </c>
      <c r="BA62" s="74">
        <v>99.44</v>
      </c>
      <c r="BB62" s="75">
        <v>7.6227477766367766E-3</v>
      </c>
      <c r="BC62" s="153">
        <f>IF(OR(ISBLANK(AP62), ISBLANK(DH62)), "", 100*((AP62-DH62)/DH62))</f>
        <v>0</v>
      </c>
      <c r="BD62" s="116">
        <v>103613389.446539</v>
      </c>
      <c r="BE62" s="61">
        <v>102109572.9736474</v>
      </c>
      <c r="BF62" s="196">
        <v>105117205.91943049</v>
      </c>
      <c r="BG62" s="171">
        <f t="shared" si="418"/>
        <v>901.5</v>
      </c>
      <c r="BH62" s="171">
        <f t="shared" si="396"/>
        <v>1014.6738</v>
      </c>
      <c r="BI62" s="171">
        <f t="shared" si="397"/>
        <v>945.2989</v>
      </c>
      <c r="BJ62" s="171">
        <f t="shared" si="419"/>
        <v>1598.5</v>
      </c>
      <c r="BK62" s="172">
        <f t="shared" si="420"/>
        <v>1485.3262</v>
      </c>
      <c r="BL62" s="172">
        <f t="shared" si="421"/>
        <v>1554.7011</v>
      </c>
      <c r="BM62" s="32">
        <v>63.94</v>
      </c>
      <c r="BN62" s="32">
        <v>92.92</v>
      </c>
      <c r="BO62" s="32">
        <v>97.26</v>
      </c>
      <c r="BP62" s="28">
        <v>0</v>
      </c>
      <c r="BQ62" s="46">
        <f>IF(OR(ISBLANK(BD62), ISBLANK(DH62)), "", 100*((BD62-DH62)/DH62))</f>
        <v>4210.0954575486758</v>
      </c>
      <c r="BR62" s="102">
        <v>2404004.8269710392</v>
      </c>
      <c r="BS62" s="32">
        <v>2334858.5747767659</v>
      </c>
      <c r="BT62" s="32">
        <v>2473151.0791653111</v>
      </c>
      <c r="BU62" s="171">
        <f t="shared" si="422"/>
        <v>0.5</v>
      </c>
      <c r="BV62" s="171">
        <f t="shared" si="398"/>
        <v>119.22625000000016</v>
      </c>
      <c r="BW62" s="171">
        <f t="shared" si="399"/>
        <v>13.997299999999996</v>
      </c>
      <c r="BX62" s="171">
        <f t="shared" si="423"/>
        <v>2499.5</v>
      </c>
      <c r="BY62" s="172">
        <f t="shared" si="424"/>
        <v>2380.7737499999998</v>
      </c>
      <c r="BZ62" s="172">
        <f t="shared" si="425"/>
        <v>2486.0027</v>
      </c>
      <c r="CA62" s="32">
        <v>99.98</v>
      </c>
      <c r="CB62" s="32">
        <v>95.25</v>
      </c>
      <c r="CC62" s="32">
        <v>99.46</v>
      </c>
      <c r="CD62" s="33">
        <v>0</v>
      </c>
      <c r="CE62" s="46">
        <f>IF(OR(ISBLANK(BR62), ISBLANK(DH62)), "", 100*((BR62-DH62)/DH62))</f>
        <v>1.4606220284219783E-3</v>
      </c>
      <c r="CF62" s="102">
        <v>2404055.4140369878</v>
      </c>
      <c r="CG62" s="42">
        <v>2334909.1496929089</v>
      </c>
      <c r="CH62" s="42">
        <v>2473201.6783810668</v>
      </c>
      <c r="CI62" s="171">
        <f t="shared" si="426"/>
        <v>0.5</v>
      </c>
      <c r="CJ62" s="171">
        <f t="shared" si="427"/>
        <v>119.22625000000016</v>
      </c>
      <c r="CK62" s="171">
        <f t="shared" si="428"/>
        <v>14.247249999999894</v>
      </c>
      <c r="CL62" s="171">
        <f t="shared" si="429"/>
        <v>2499.5</v>
      </c>
      <c r="CM62" s="172">
        <f t="shared" si="430"/>
        <v>2380.7737499999998</v>
      </c>
      <c r="CN62" s="172">
        <f t="shared" si="431"/>
        <v>2485.7527500000001</v>
      </c>
      <c r="CO62" s="32">
        <v>99.98</v>
      </c>
      <c r="CP62" s="32">
        <v>95.25</v>
      </c>
      <c r="CQ62" s="32">
        <v>99.45</v>
      </c>
      <c r="CR62" s="28">
        <v>5.7800707510000425E-3</v>
      </c>
      <c r="CS62" s="46">
        <f>IF(OR(ISBLANK(CF62), ISBLANK(DH62)), "", 100*((CF62-DH62)/DH62))</f>
        <v>3.5649358079498953E-3</v>
      </c>
      <c r="CT62" s="102">
        <v>2440573.755458937</v>
      </c>
      <c r="CU62" s="42">
        <v>2365654.561319205</v>
      </c>
      <c r="CV62" s="42">
        <v>2515492.94959867</v>
      </c>
      <c r="CW62" s="171">
        <f t="shared" si="432"/>
        <v>0.75</v>
      </c>
      <c r="CX62" s="171">
        <f t="shared" si="433"/>
        <v>119.46437500000002</v>
      </c>
      <c r="CY62" s="171">
        <f t="shared" si="434"/>
        <v>15.245649999999841</v>
      </c>
      <c r="CZ62" s="171">
        <f t="shared" si="435"/>
        <v>2499.25</v>
      </c>
      <c r="DA62" s="172">
        <f t="shared" si="436"/>
        <v>2380.535625</v>
      </c>
      <c r="DB62" s="172">
        <f t="shared" si="437"/>
        <v>2484.7543500000002</v>
      </c>
      <c r="DC62" s="32">
        <v>99.97</v>
      </c>
      <c r="DD62" s="32">
        <v>95.25</v>
      </c>
      <c r="DE62" s="32">
        <v>99.42</v>
      </c>
      <c r="DF62" s="28">
        <v>8.8703470290459413E-2</v>
      </c>
      <c r="DG62" s="46">
        <f>IF(OR(ISBLANK(CT62), ISBLANK(DH62)), "", 100*((CT62-DH62)/DH62))</f>
        <v>1.5226498564027608</v>
      </c>
      <c r="DH62" s="24">
        <f>MIN(H62,T62,AB62,AP62,BD62,BR62,CF62,CT62)</f>
        <v>2403969.714059839</v>
      </c>
      <c r="DI62" s="85" t="str">
        <f>IF(DH62=H62, $H$2, IF(DH62=T62, $T$2, IF(DH62=AB62, $AB$2, IF(DH62=AP62, $AP$2, IF(DH62=BD62, $BD$2, IF(DH62=BR62, $BR$2, IF(DH62=CF62, $CF$2, $CT$2)))))))</f>
        <v>RKSDDP++ (AllEnhancements + RQMC + Kmeans++)</v>
      </c>
      <c r="DJ62" s="39">
        <f>IF(OR(ISBLANK(H62), ISBLANK(AP62)), "", IFERROR(((H62-AP62)/H62)*100, ""))</f>
        <v>60.389672082448776</v>
      </c>
      <c r="DK62" s="20">
        <f>IF(OR(ISBLANK(DH62), ISBLANK(T62)), "", IFERROR(((T62-DH62)/DH62)*100, ""))</f>
        <v>1.2532040811498685E-2</v>
      </c>
      <c r="DL62" s="18">
        <f t="shared" si="50"/>
        <v>0</v>
      </c>
    </row>
    <row r="63" spans="1:116" x14ac:dyDescent="0.25">
      <c r="A63" s="276"/>
      <c r="B63" s="276"/>
      <c r="C63" s="276"/>
      <c r="D63" s="276"/>
      <c r="E63" s="167">
        <f>2 * ($C$10*'Data for KPI'!$B$1)</f>
        <v>2500</v>
      </c>
      <c r="F63" s="166" t="s">
        <v>23</v>
      </c>
      <c r="G63" s="166"/>
      <c r="H63" s="113">
        <f>AVERAGE(H58:H62)</f>
        <v>8394789.9102734067</v>
      </c>
      <c r="I63" s="82">
        <f t="shared" ref="I63:DH63" si="438">AVERAGE(I58:I62)</f>
        <v>7921818.2757481514</v>
      </c>
      <c r="J63" s="82">
        <f t="shared" si="438"/>
        <v>8867761.544798661</v>
      </c>
      <c r="K63" s="159">
        <f t="shared" si="438"/>
        <v>68.599999999999994</v>
      </c>
      <c r="L63" s="159">
        <f t="shared" si="438"/>
        <v>185.24546999999984</v>
      </c>
      <c r="M63" s="159">
        <f t="shared" si="438"/>
        <v>87.301170000000099</v>
      </c>
      <c r="N63" s="159">
        <f t="shared" si="438"/>
        <v>2431.4</v>
      </c>
      <c r="O63" s="159">
        <f t="shared" si="438"/>
        <v>2314.7545299999997</v>
      </c>
      <c r="P63" s="159">
        <f t="shared" si="438"/>
        <v>2412.6988299999998</v>
      </c>
      <c r="Q63" s="106">
        <f t="shared" si="438"/>
        <v>97.256</v>
      </c>
      <c r="R63" s="106">
        <f t="shared" si="438"/>
        <v>95.201999999999998</v>
      </c>
      <c r="S63" s="106">
        <f t="shared" si="438"/>
        <v>99.22999999999999</v>
      </c>
      <c r="T63" s="113">
        <f t="shared" si="438"/>
        <v>2428724.1373481681</v>
      </c>
      <c r="U63" s="113">
        <f t="shared" si="438"/>
        <v>2357073.0970200212</v>
      </c>
      <c r="V63" s="113">
        <f t="shared" si="438"/>
        <v>2500375.177676315</v>
      </c>
      <c r="W63" s="82">
        <f t="shared" si="438"/>
        <v>99.977999999999994</v>
      </c>
      <c r="X63" s="82">
        <f t="shared" si="438"/>
        <v>95.224000000000004</v>
      </c>
      <c r="Y63" s="82">
        <f t="shared" si="438"/>
        <v>99.486000000000004</v>
      </c>
      <c r="Z63" s="82">
        <f t="shared" si="438"/>
        <v>4.6030521399529678E-2</v>
      </c>
      <c r="AA63" s="82">
        <f>IFERROR(AVERAGE(AA58:AA62), "")</f>
        <v>1.8081031493769793E-2</v>
      </c>
      <c r="AB63" s="113">
        <f t="shared" si="438"/>
        <v>2428646.5404520314</v>
      </c>
      <c r="AC63" s="82">
        <f t="shared" si="438"/>
        <v>2356990.8661659663</v>
      </c>
      <c r="AD63" s="82">
        <f t="shared" si="438"/>
        <v>2500302.2147380961</v>
      </c>
      <c r="AE63" s="159">
        <f t="shared" si="438"/>
        <v>0.55000000000000004</v>
      </c>
      <c r="AF63" s="159">
        <f t="shared" si="438"/>
        <v>119.92370500000007</v>
      </c>
      <c r="AG63" s="159">
        <f t="shared" si="438"/>
        <v>13.447140000000037</v>
      </c>
      <c r="AH63" s="159">
        <f t="shared" si="438"/>
        <v>2499.4499999999998</v>
      </c>
      <c r="AI63" s="159">
        <f t="shared" si="438"/>
        <v>2380.0762949999998</v>
      </c>
      <c r="AJ63" s="159">
        <f t="shared" si="438"/>
        <v>2486.5528600000002</v>
      </c>
      <c r="AK63" s="82">
        <f t="shared" si="438"/>
        <v>99.977999999999994</v>
      </c>
      <c r="AL63" s="82">
        <f t="shared" si="438"/>
        <v>95.224000000000004</v>
      </c>
      <c r="AM63" s="82">
        <f t="shared" si="438"/>
        <v>99.484000000000009</v>
      </c>
      <c r="AN63" s="82">
        <f t="shared" si="438"/>
        <v>5.4486562259706363E-2</v>
      </c>
      <c r="AO63" s="106">
        <f>IFERROR(AVERAGE(AO58:AO62), "")</f>
        <v>1.4863769120435763E-2</v>
      </c>
      <c r="AP63" s="113">
        <f t="shared" si="438"/>
        <v>2428378.9266341189</v>
      </c>
      <c r="AQ63" s="82">
        <f t="shared" si="438"/>
        <v>2356725.6076476318</v>
      </c>
      <c r="AR63" s="82">
        <f t="shared" si="438"/>
        <v>2500032.2456206055</v>
      </c>
      <c r="AS63" s="159">
        <f t="shared" si="438"/>
        <v>0.55000000000000004</v>
      </c>
      <c r="AT63" s="159">
        <f t="shared" si="438"/>
        <v>119.97369500000005</v>
      </c>
      <c r="AU63" s="159">
        <f t="shared" si="438"/>
        <v>13.247184999999991</v>
      </c>
      <c r="AV63" s="159">
        <f t="shared" si="438"/>
        <v>2499.4499999999998</v>
      </c>
      <c r="AW63" s="159">
        <f t="shared" si="438"/>
        <v>2380.0263050000003</v>
      </c>
      <c r="AX63" s="159">
        <f t="shared" si="438"/>
        <v>2486.7528150000003</v>
      </c>
      <c r="AY63" s="82">
        <f t="shared" si="438"/>
        <v>99.977999999999994</v>
      </c>
      <c r="AZ63" s="82">
        <f t="shared" si="438"/>
        <v>95.222000000000008</v>
      </c>
      <c r="BA63" s="82">
        <f t="shared" si="438"/>
        <v>99.49199999999999</v>
      </c>
      <c r="BB63" s="82">
        <f t="shared" si="438"/>
        <v>4.7388535652905579E-2</v>
      </c>
      <c r="BC63" s="106">
        <f>IFERROR(AVERAGE(BC58:BC62), "")</f>
        <v>3.8825294991695495E-3</v>
      </c>
      <c r="BD63" s="113">
        <f t="shared" si="438"/>
        <v>104934899.4233765</v>
      </c>
      <c r="BE63" s="82">
        <f t="shared" si="438"/>
        <v>103441023.85369493</v>
      </c>
      <c r="BF63" s="198">
        <f t="shared" si="438"/>
        <v>106428774.99305806</v>
      </c>
      <c r="BG63" s="159">
        <f t="shared" si="438"/>
        <v>913.55000000000018</v>
      </c>
      <c r="BH63" s="159">
        <f t="shared" si="438"/>
        <v>1027.0277700000001</v>
      </c>
      <c r="BI63" s="159">
        <f t="shared" si="438"/>
        <v>955.88829999999996</v>
      </c>
      <c r="BJ63" s="159">
        <f t="shared" si="438"/>
        <v>1586.4499999999998</v>
      </c>
      <c r="BK63" s="159">
        <f t="shared" si="438"/>
        <v>1472.9722299999999</v>
      </c>
      <c r="BL63" s="159">
        <f t="shared" si="438"/>
        <v>1544.1116999999999</v>
      </c>
      <c r="BM63" s="82">
        <f t="shared" si="438"/>
        <v>63.458000000000006</v>
      </c>
      <c r="BN63" s="82">
        <f t="shared" si="438"/>
        <v>92.842000000000013</v>
      </c>
      <c r="BO63" s="82">
        <f t="shared" si="438"/>
        <v>97.33</v>
      </c>
      <c r="BP63" s="82">
        <f t="shared" si="438"/>
        <v>1.2165306629961551E-11</v>
      </c>
      <c r="BQ63" s="226">
        <f t="shared" si="438"/>
        <v>4219.625898385957</v>
      </c>
      <c r="BR63" s="118">
        <f t="shared" si="438"/>
        <v>2436156.7651990312</v>
      </c>
      <c r="BS63" s="99">
        <f t="shared" si="438"/>
        <v>2363159.9912037449</v>
      </c>
      <c r="BT63" s="99">
        <f t="shared" si="438"/>
        <v>2509153.5391943175</v>
      </c>
      <c r="BU63" s="183">
        <f t="shared" si="438"/>
        <v>0.65</v>
      </c>
      <c r="BV63" s="183">
        <f t="shared" si="438"/>
        <v>120.06892500000004</v>
      </c>
      <c r="BW63" s="183">
        <f t="shared" si="438"/>
        <v>13.546570000000065</v>
      </c>
      <c r="BX63" s="183">
        <f t="shared" si="438"/>
        <v>2499.35</v>
      </c>
      <c r="BY63" s="183">
        <f t="shared" si="438"/>
        <v>2379.931075</v>
      </c>
      <c r="BZ63" s="183">
        <f t="shared" si="438"/>
        <v>2486.45343</v>
      </c>
      <c r="CA63" s="99">
        <f t="shared" si="438"/>
        <v>99.974000000000004</v>
      </c>
      <c r="CB63" s="99">
        <f t="shared" si="438"/>
        <v>95.222000000000008</v>
      </c>
      <c r="CC63" s="99">
        <f t="shared" si="438"/>
        <v>99.483999999999995</v>
      </c>
      <c r="CD63" s="99">
        <f t="shared" si="438"/>
        <v>4.7803362187458891E-2</v>
      </c>
      <c r="CE63" s="100">
        <f t="shared" si="438"/>
        <v>0.32418769235806744</v>
      </c>
      <c r="CF63" s="118">
        <f t="shared" si="438"/>
        <v>2428395.5181220989</v>
      </c>
      <c r="CG63" s="99">
        <f t="shared" si="438"/>
        <v>2356742.8061828101</v>
      </c>
      <c r="CH63" s="99">
        <f t="shared" si="438"/>
        <v>2500048.2300613886</v>
      </c>
      <c r="CI63" s="159">
        <f t="shared" si="438"/>
        <v>0.55000000000000004</v>
      </c>
      <c r="CJ63" s="159">
        <f t="shared" si="438"/>
        <v>119.92370500000007</v>
      </c>
      <c r="CK63" s="159">
        <f t="shared" si="438"/>
        <v>13.247179999999934</v>
      </c>
      <c r="CL63" s="159">
        <f t="shared" si="438"/>
        <v>2499.4499999999998</v>
      </c>
      <c r="CM63" s="159">
        <f t="shared" si="438"/>
        <v>2380.0762949999998</v>
      </c>
      <c r="CN63" s="159">
        <f t="shared" si="438"/>
        <v>2486.7528200000002</v>
      </c>
      <c r="CO63" s="99">
        <f t="shared" si="438"/>
        <v>99.977999999999994</v>
      </c>
      <c r="CP63" s="99">
        <f t="shared" si="438"/>
        <v>95.224000000000004</v>
      </c>
      <c r="CQ63" s="99">
        <f t="shared" si="438"/>
        <v>99.49199999999999</v>
      </c>
      <c r="CR63" s="99">
        <f t="shared" si="438"/>
        <v>1.7549431002816338E-2</v>
      </c>
      <c r="CS63" s="100">
        <f>IFERROR(AVERAGE(CS58:CS62), "")</f>
        <v>4.5453471400207796E-3</v>
      </c>
      <c r="CT63" s="118">
        <f t="shared" si="438"/>
        <v>5003580.4662358314</v>
      </c>
      <c r="CU63" s="99">
        <f t="shared" si="438"/>
        <v>4724387.7035814663</v>
      </c>
      <c r="CV63" s="99">
        <f t="shared" si="438"/>
        <v>5282773.2288901974</v>
      </c>
      <c r="CW63" s="159">
        <f t="shared" si="438"/>
        <v>30.05000000000009</v>
      </c>
      <c r="CX63" s="159">
        <f t="shared" si="438"/>
        <v>148.05648000000019</v>
      </c>
      <c r="CY63" s="159">
        <f t="shared" si="438"/>
        <v>44.218745000000219</v>
      </c>
      <c r="CZ63" s="159">
        <f t="shared" si="438"/>
        <v>2469.9499999999998</v>
      </c>
      <c r="DA63" s="159">
        <f t="shared" si="438"/>
        <v>2351.9435199999998</v>
      </c>
      <c r="DB63" s="159">
        <f t="shared" si="438"/>
        <v>2455.7812549999994</v>
      </c>
      <c r="DC63" s="99">
        <f t="shared" si="438"/>
        <v>98.798000000000002</v>
      </c>
      <c r="DD63" s="99">
        <f t="shared" si="438"/>
        <v>95.222000000000008</v>
      </c>
      <c r="DE63" s="99">
        <f t="shared" si="438"/>
        <v>99.426000000000002</v>
      </c>
      <c r="DF63" s="99">
        <f t="shared" si="438"/>
        <v>7.2498440993287616E-2</v>
      </c>
      <c r="DG63" s="100">
        <f t="shared" si="438"/>
        <v>105.00822326451916</v>
      </c>
      <c r="DH63" s="118">
        <f t="shared" si="438"/>
        <v>2428284.9447879875</v>
      </c>
      <c r="DI63" s="99"/>
      <c r="DJ63" s="100">
        <f t="shared" ref="DJ63:DK63" si="439">AVERAGE(DJ58:DJ62)</f>
        <v>65.976033409683922</v>
      </c>
      <c r="DK63" s="99">
        <f t="shared" si="439"/>
        <v>1.8081031493769793E-2</v>
      </c>
      <c r="DL63" s="18">
        <f t="shared" si="50"/>
        <v>3.8825294991695495E-3</v>
      </c>
    </row>
    <row r="64" spans="1:116" hidden="1" x14ac:dyDescent="0.25">
      <c r="A64" s="276"/>
      <c r="B64" s="276"/>
      <c r="C64" s="276">
        <v>15</v>
      </c>
      <c r="D64" s="276">
        <v>75</v>
      </c>
      <c r="E64" s="167">
        <f>2 * ($C$16*'Data for KPI'!$B$1)</f>
        <v>3750</v>
      </c>
      <c r="F64" s="167">
        <v>1</v>
      </c>
      <c r="G64" s="167">
        <v>11</v>
      </c>
      <c r="H64" s="116">
        <v>10628926.84043847</v>
      </c>
      <c r="I64" s="61">
        <v>10185587.433328619</v>
      </c>
      <c r="J64" s="61">
        <v>11072266.247548331</v>
      </c>
      <c r="K64" s="171">
        <f>E64-N64</f>
        <v>33.75</v>
      </c>
      <c r="L64" s="171">
        <f>E64-O64</f>
        <v>393.85462499999994</v>
      </c>
      <c r="M64" s="171">
        <f>E64-P64</f>
        <v>110.30475000000024</v>
      </c>
      <c r="N64" s="171">
        <f>(Q64/100)*E64</f>
        <v>3716.25</v>
      </c>
      <c r="O64" s="172">
        <f>(R64/100)*N64</f>
        <v>3356.1453750000001</v>
      </c>
      <c r="P64" s="172">
        <f>(S64/100)*N64</f>
        <v>3639.6952499999998</v>
      </c>
      <c r="Q64" s="66">
        <v>99.1</v>
      </c>
      <c r="R64" s="66">
        <v>90.31</v>
      </c>
      <c r="S64" s="66">
        <v>97.94</v>
      </c>
      <c r="T64" s="115">
        <v>7520417.0926933903</v>
      </c>
      <c r="U64" s="115">
        <v>7400064.7000555228</v>
      </c>
      <c r="V64" s="115">
        <v>7640769.4853312578</v>
      </c>
      <c r="W64" s="64">
        <v>99.99</v>
      </c>
      <c r="X64" s="64">
        <v>90.27</v>
      </c>
      <c r="Y64" s="64">
        <v>97.96</v>
      </c>
      <c r="Z64" s="67">
        <v>4.632935235658846</v>
      </c>
      <c r="AA64" s="153">
        <f>IF(OR(ISBLANK(T64), ISBLANK(DH64)), "", 100*((T64-DH64)/DH64))</f>
        <v>7.3171665612232345E-3</v>
      </c>
      <c r="AB64" s="115">
        <v>7521557.3170176791</v>
      </c>
      <c r="AC64" s="64">
        <v>7401259.2343884939</v>
      </c>
      <c r="AD64" s="64">
        <v>7641855.3996468643</v>
      </c>
      <c r="AE64" s="171">
        <f>$E64-AH64</f>
        <v>0.37500000000045475</v>
      </c>
      <c r="AF64" s="171">
        <f>$E64-AI64</f>
        <v>365.58847500000002</v>
      </c>
      <c r="AG64" s="171">
        <f>$E64-AJ64</f>
        <v>78.367200000000139</v>
      </c>
      <c r="AH64" s="171">
        <f>(AK64/100)*E64</f>
        <v>3749.6249999999995</v>
      </c>
      <c r="AI64" s="172">
        <f>(AL64/100)*AH64</f>
        <v>3384.411525</v>
      </c>
      <c r="AJ64" s="172">
        <f>(AM64/100)*AH64</f>
        <v>3671.6327999999999</v>
      </c>
      <c r="AK64" s="64">
        <v>99.99</v>
      </c>
      <c r="AL64" s="64">
        <v>90.26</v>
      </c>
      <c r="AM64" s="64">
        <v>97.92</v>
      </c>
      <c r="AN64" s="67">
        <v>5.1467499509268952</v>
      </c>
      <c r="AO64" s="153">
        <f>IF(OR(ISBLANK(AB64), ISBLANK(DH64)), "", 100*((AB64-DH64)/DH64))</f>
        <v>2.2479992536788423E-2</v>
      </c>
      <c r="AP64" s="116">
        <v>7519866.8515106831</v>
      </c>
      <c r="AQ64" s="63">
        <v>7399599.6494238218</v>
      </c>
      <c r="AR64" s="63">
        <v>7640134.0535975443</v>
      </c>
      <c r="AS64" s="171">
        <f>$E64-AV64</f>
        <v>0.37500000000045475</v>
      </c>
      <c r="AT64" s="171">
        <f>$E64-AW64</f>
        <v>365.21351250000043</v>
      </c>
      <c r="AU64" s="171">
        <f>$E64-AX64</f>
        <v>77.24231250000048</v>
      </c>
      <c r="AV64" s="171">
        <f>(AY64/100)*E64</f>
        <v>3749.6249999999995</v>
      </c>
      <c r="AW64" s="172">
        <f>(AZ64/100)*AV64</f>
        <v>3384.7864874999996</v>
      </c>
      <c r="AX64" s="172">
        <f>(BA64/100)*AV64</f>
        <v>3672.7576874999995</v>
      </c>
      <c r="AY64" s="63">
        <v>99.99</v>
      </c>
      <c r="AZ64" s="63">
        <v>90.27</v>
      </c>
      <c r="BA64" s="63">
        <v>97.95</v>
      </c>
      <c r="BB64" s="66">
        <v>2.370354736436135</v>
      </c>
      <c r="BC64" s="153">
        <f>IF(OR(ISBLANK(AP64), ISBLANK(DH64)), "", 100*((AP64-DH64)/DH64))</f>
        <v>0</v>
      </c>
      <c r="BD64" s="115">
        <v>164370000.44633481</v>
      </c>
      <c r="BE64" s="62">
        <v>162249094.98451799</v>
      </c>
      <c r="BF64" s="195">
        <v>166490905.9081516</v>
      </c>
      <c r="BG64" s="171">
        <f>IF(BJ64=0, " ", $E64-BJ64)</f>
        <v>1388.2500000000005</v>
      </c>
      <c r="BH64" s="171">
        <f t="shared" ref="BH64:BH68" si="440">IF(BK64=0, " ", $E64-BK64)</f>
        <v>1720.7844000000005</v>
      </c>
      <c r="BI64" s="171">
        <f t="shared" ref="BI64:BI68" si="441">IF(BL64=0, " ", $E64-BL64)</f>
        <v>1542.9446250000005</v>
      </c>
      <c r="BJ64" s="171">
        <f>(BM64/100)*$E64</f>
        <v>2361.7499999999995</v>
      </c>
      <c r="BK64" s="172">
        <f>(BN64/100)*BJ64</f>
        <v>2029.2155999999995</v>
      </c>
      <c r="BL64" s="172">
        <f>(BO64/100)*BJ64</f>
        <v>2207.0553749999995</v>
      </c>
      <c r="BM64" s="34">
        <v>62.98</v>
      </c>
      <c r="BN64" s="34">
        <v>85.92</v>
      </c>
      <c r="BO64" s="34">
        <v>93.45</v>
      </c>
      <c r="BP64" s="29">
        <v>0</v>
      </c>
      <c r="BQ64" s="46">
        <f>IF(OR(ISBLANK(BD64), ISBLANK(DH64)), "", 100*((BD64-DH64)/DH64))</f>
        <v>2085.809984299312</v>
      </c>
      <c r="BR64" s="102">
        <v>7529144.5388194518</v>
      </c>
      <c r="BS64" s="42">
        <v>7408828.1750485357</v>
      </c>
      <c r="BT64" s="42">
        <v>7649460.9025903679</v>
      </c>
      <c r="BU64" s="171">
        <f>IF(BX64 = 0, " ", $E64-BX64)</f>
        <v>0.37500000000045475</v>
      </c>
      <c r="BV64" s="171">
        <f t="shared" ref="BV64:BV68" si="442">IF(BY64=0, " ", $E64-BY64)</f>
        <v>365.58847500000002</v>
      </c>
      <c r="BW64" s="171">
        <f t="shared" ref="BW64:BW68" si="443">IF(BZ64=0, " ", $E64-BZ64)</f>
        <v>93.740662500000326</v>
      </c>
      <c r="BX64" s="171">
        <f>IF(ISBLANK(CA64),"",(CA64/100)*$E64)</f>
        <v>3749.6249999999995</v>
      </c>
      <c r="BY64" s="172">
        <f>(CB64/100)*BX64</f>
        <v>3384.411525</v>
      </c>
      <c r="BZ64" s="172">
        <f>(CC64/100)*BX64</f>
        <v>3656.2593374999997</v>
      </c>
      <c r="CA64" s="32">
        <v>99.99</v>
      </c>
      <c r="CB64" s="32">
        <v>90.26</v>
      </c>
      <c r="CC64" s="32">
        <v>97.51</v>
      </c>
      <c r="CD64" s="28">
        <v>7.1701837869464446</v>
      </c>
      <c r="CE64" s="46">
        <f>IF(OR(ISBLANK(BR64), ISBLANK(DH64)), "", 100*((BR64-DH64)/DH64))</f>
        <v>0.12337568592594064</v>
      </c>
      <c r="CF64" s="103">
        <v>7521564.3515463565</v>
      </c>
      <c r="CG64" s="43">
        <v>7401238.2301867101</v>
      </c>
      <c r="CH64" s="43">
        <v>7641890.4729060028</v>
      </c>
      <c r="CI64" s="171">
        <f>IF(ISBLANK(CL64), " ", $E64-CL64)</f>
        <v>0.37500000000045475</v>
      </c>
      <c r="CJ64" s="171">
        <f>IF(ISBLANK(CM64), " ", $E64-CM64)</f>
        <v>365.96343750000051</v>
      </c>
      <c r="CK64" s="171">
        <f>IF(ISBLANK(CN64), " ", $E64-CN64)</f>
        <v>80.242012500000328</v>
      </c>
      <c r="CL64" s="171">
        <f>IF(ISBLANK(CO64),"",(CO64/100)*$E64)</f>
        <v>3749.6249999999995</v>
      </c>
      <c r="CM64" s="172">
        <f>IF(ISBLANK(CL64),"",(CP64/100)*CL64)</f>
        <v>3384.0365624999995</v>
      </c>
      <c r="CN64" s="172">
        <f>IF(ISBLANK(CL64),"",(CQ64/100)*CL64)</f>
        <v>3669.7579874999997</v>
      </c>
      <c r="CO64" s="34">
        <v>99.99</v>
      </c>
      <c r="CP64" s="34">
        <v>90.25</v>
      </c>
      <c r="CQ64" s="34">
        <v>97.87</v>
      </c>
      <c r="CR64" s="29">
        <v>4.9426191784026781</v>
      </c>
      <c r="CS64" s="46">
        <f>IF(OR(ISBLANK(CF64), ISBLANK(DH64)), "", 100*((CF64-DH64)/DH64))</f>
        <v>2.2573538457431135E-2</v>
      </c>
      <c r="CT64" s="103">
        <v>9799979.8755833767</v>
      </c>
      <c r="CU64" s="43">
        <v>9421291.874790201</v>
      </c>
      <c r="CV64" s="43">
        <v>10178667.876376551</v>
      </c>
      <c r="CW64" s="171">
        <f>IF(ISNUMBER(CZ64), $E64-CZ64,"")</f>
        <v>25.125</v>
      </c>
      <c r="CX64" s="171">
        <f>IF(ISNUMBER(DA64), $E64-DA64,"")</f>
        <v>385.69290000000046</v>
      </c>
      <c r="CY64" s="171">
        <f>IF(ISNUMBER(DB64), $E64-DB64,"")</f>
        <v>113.77702499999987</v>
      </c>
      <c r="CZ64" s="171">
        <f>IF(ISBLANK(DC64),"",(DC64/100)*$E64)</f>
        <v>3724.875</v>
      </c>
      <c r="DA64" s="172">
        <f>IF(ISNUMBER(CZ64), (DD64/100) * CZ64, "")</f>
        <v>3364.3070999999995</v>
      </c>
      <c r="DB64" s="172">
        <f>IF(ISNUMBER(CZ64),(DE64/100)*CZ64,"")</f>
        <v>3636.2229750000001</v>
      </c>
      <c r="DC64" s="34">
        <v>99.33</v>
      </c>
      <c r="DD64" s="34">
        <v>90.32</v>
      </c>
      <c r="DE64" s="34">
        <v>97.62</v>
      </c>
      <c r="DF64" s="29">
        <v>2.9382297847580501E-2</v>
      </c>
      <c r="DG64" s="46">
        <f>IF(OR(ISBLANK(CT64), ISBLANK(DH64)), "", 100*((CT64-DH64)/DH64))</f>
        <v>30.321188780285873</v>
      </c>
      <c r="DH64" s="24">
        <f>MIN(H64,T64,AB64,AP64,BD64,BR64,CF64,CT64)</f>
        <v>7519866.8515106831</v>
      </c>
      <c r="DI64" s="85" t="str">
        <f>IF(DH64=H64, $H$2, IF(DH64=T64, $T$2, IF(DH64=AB64, $AB$2, IF(DH64=AP64, $AP$2, IF(DH64=BD64, $BD$2, IF(DH64=BR64, $BR$2, IF(DH64=CF64, $CF$2, $CT$2)))))))</f>
        <v>RKSDDP++ (AllEnhancements + RQMC + Kmeans++)</v>
      </c>
      <c r="DJ64" s="39">
        <f>IF(OR(ISBLANK(H64), ISBLANK(AP64)), "", IFERROR(((H64-AP64)/H64)*100, ""))</f>
        <v>29.25093036767511</v>
      </c>
      <c r="DK64" s="20">
        <f>IF(OR(ISBLANK(DH64), ISBLANK(T64)), "", IFERROR(((T64-DH64)/DH64)*100, ""))</f>
        <v>7.3171665612232345E-3</v>
      </c>
      <c r="DL64" s="18">
        <f t="shared" si="50"/>
        <v>0</v>
      </c>
    </row>
    <row r="65" spans="1:116" hidden="1" x14ac:dyDescent="0.25">
      <c r="A65" s="276"/>
      <c r="B65" s="276"/>
      <c r="C65" s="276"/>
      <c r="D65" s="276"/>
      <c r="E65" s="167">
        <f>2 * ($C$16*'Data for KPI'!$B$1)</f>
        <v>3750</v>
      </c>
      <c r="F65" s="167">
        <v>2</v>
      </c>
      <c r="G65" s="167">
        <v>14</v>
      </c>
      <c r="H65" s="115">
        <v>17943164.771856051</v>
      </c>
      <c r="I65" s="62">
        <v>17142812.848470461</v>
      </c>
      <c r="J65" s="62">
        <v>18743516.695241641</v>
      </c>
      <c r="K65" s="171">
        <f t="shared" ref="K65:K68" si="444">E65-N65</f>
        <v>111</v>
      </c>
      <c r="L65" s="171">
        <f t="shared" ref="L65:L68" si="445">E65-O65</f>
        <v>464.34690000000001</v>
      </c>
      <c r="M65" s="171">
        <f t="shared" ref="M65:M68" si="446">E65-P65</f>
        <v>211.07249999999976</v>
      </c>
      <c r="N65" s="171">
        <f t="shared" ref="N65:N68" si="447">(Q65/100)*E65</f>
        <v>3639</v>
      </c>
      <c r="O65" s="172">
        <f t="shared" ref="O65:O68" si="448">(R65/100)*N65</f>
        <v>3285.6531</v>
      </c>
      <c r="P65" s="172">
        <f t="shared" ref="P65:P68" si="449">(S65/100)*N65</f>
        <v>3538.9275000000002</v>
      </c>
      <c r="Q65" s="67">
        <v>97.04</v>
      </c>
      <c r="R65" s="67">
        <v>90.29</v>
      </c>
      <c r="S65" s="67">
        <v>97.25</v>
      </c>
      <c r="T65" s="116">
        <v>7528209.0066885957</v>
      </c>
      <c r="U65" s="116">
        <v>7404633.6537304493</v>
      </c>
      <c r="V65" s="116">
        <v>7651784.3596467422</v>
      </c>
      <c r="W65" s="63">
        <v>99.98</v>
      </c>
      <c r="X65" s="63">
        <v>90.22</v>
      </c>
      <c r="Y65" s="63">
        <v>97.85</v>
      </c>
      <c r="Z65" s="66">
        <v>3.5264557829970893</v>
      </c>
      <c r="AA65" s="153">
        <f>IF(OR(ISBLANK(T65), ISBLANK(DH65)), "", 100*((T65-DH65)/DH65))</f>
        <v>5.2304911139886501E-2</v>
      </c>
      <c r="AB65" s="115">
        <v>7529289.1192127364</v>
      </c>
      <c r="AC65" s="64">
        <v>7405692.2760933461</v>
      </c>
      <c r="AD65" s="64">
        <v>7652885.9623321267</v>
      </c>
      <c r="AE65" s="171">
        <f t="shared" ref="AE65:AE68" si="450">$E65-AH65</f>
        <v>0.75</v>
      </c>
      <c r="AF65" s="171">
        <f t="shared" ref="AF65:AF68" si="451">$E65-AI65</f>
        <v>367.42664999999988</v>
      </c>
      <c r="AG65" s="171">
        <f t="shared" ref="AG65:AG68" si="452">$E65-AJ65</f>
        <v>90.357074999999895</v>
      </c>
      <c r="AH65" s="171">
        <f t="shared" ref="AH65:AH68" si="453">(AK65/100)*E65</f>
        <v>3749.25</v>
      </c>
      <c r="AI65" s="172">
        <f t="shared" ref="AI65:AI68" si="454">(AL65/100)*AH65</f>
        <v>3382.5733500000001</v>
      </c>
      <c r="AJ65" s="172">
        <f t="shared" ref="AJ65:AJ68" si="455">(AM65/100)*AH65</f>
        <v>3659.6429250000001</v>
      </c>
      <c r="AK65" s="64">
        <v>99.98</v>
      </c>
      <c r="AL65" s="64">
        <v>90.22</v>
      </c>
      <c r="AM65" s="64">
        <v>97.61</v>
      </c>
      <c r="AN65" s="67">
        <v>3.9110387619909504</v>
      </c>
      <c r="AO65" s="153">
        <f>IF(OR(ISBLANK(AB65), ISBLANK(DH65)), "", 100*((AB65-DH65)/DH65))</f>
        <v>6.6659951961367911E-2</v>
      </c>
      <c r="AP65" s="115">
        <v>7524273.4421507567</v>
      </c>
      <c r="AQ65" s="115">
        <v>7400710.3699657684</v>
      </c>
      <c r="AR65" s="115">
        <v>7647836.514335745</v>
      </c>
      <c r="AS65" s="171">
        <f t="shared" ref="AS65:AS68" si="456">$E65-AV65</f>
        <v>0.75</v>
      </c>
      <c r="AT65" s="171">
        <f t="shared" ref="AT65:AT68" si="457">$E65-AW65</f>
        <v>367.42664999999988</v>
      </c>
      <c r="AU65" s="171">
        <f t="shared" ref="AU65:AU68" si="458">$E65-AX65</f>
        <v>76.8597749999999</v>
      </c>
      <c r="AV65" s="171">
        <f t="shared" ref="AV65:AV68" si="459">(AY65/100)*E65</f>
        <v>3749.25</v>
      </c>
      <c r="AW65" s="172">
        <f t="shared" ref="AW65:AW68" si="460">(AZ65/100)*AV65</f>
        <v>3382.5733500000001</v>
      </c>
      <c r="AX65" s="172">
        <f t="shared" ref="AX65:AX68" si="461">(BA65/100)*AV65</f>
        <v>3673.1402250000001</v>
      </c>
      <c r="AY65" s="64">
        <v>99.98</v>
      </c>
      <c r="AZ65" s="64">
        <v>90.22</v>
      </c>
      <c r="BA65" s="64">
        <v>97.97</v>
      </c>
      <c r="BB65" s="66">
        <v>0</v>
      </c>
      <c r="BC65" s="153">
        <f>IF(OR(ISBLANK(AP65), ISBLANK(DH65)), "", 100*((AP65-DH65)/DH65))</f>
        <v>0</v>
      </c>
      <c r="BD65" s="116">
        <v>162159612.50994051</v>
      </c>
      <c r="BE65" s="61">
        <v>160063862.18661061</v>
      </c>
      <c r="BF65" s="196">
        <v>164255362.8332704</v>
      </c>
      <c r="BG65" s="171">
        <f t="shared" ref="BG65:BG68" si="462">IF(BJ65=0, " ", $E65-BJ65)</f>
        <v>1386</v>
      </c>
      <c r="BH65" s="171">
        <f t="shared" si="440"/>
        <v>1717.9056000000003</v>
      </c>
      <c r="BI65" s="171">
        <f t="shared" si="441"/>
        <v>1548.1704</v>
      </c>
      <c r="BJ65" s="171">
        <f t="shared" ref="BJ65:BJ68" si="463">(BM65/100)*$E65</f>
        <v>2364</v>
      </c>
      <c r="BK65" s="172">
        <f t="shared" ref="BK65:BK68" si="464">(BN65/100)*BJ65</f>
        <v>2032.0943999999997</v>
      </c>
      <c r="BL65" s="172">
        <f t="shared" ref="BL65:BL68" si="465">(BO65/100)*BJ65</f>
        <v>2201.8296</v>
      </c>
      <c r="BM65" s="32">
        <v>63.04</v>
      </c>
      <c r="BN65" s="32">
        <v>85.96</v>
      </c>
      <c r="BO65" s="32">
        <v>93.14</v>
      </c>
      <c r="BP65" s="28">
        <v>0</v>
      </c>
      <c r="BQ65" s="46">
        <f>IF(OR(ISBLANK(BD65), ISBLANK(DH65)), "", 100*((BD65-DH65)/DH65))</f>
        <v>2055.1531022454228</v>
      </c>
      <c r="BR65" s="103">
        <v>7525394.6481512813</v>
      </c>
      <c r="BS65" s="43">
        <v>7401817.1861131378</v>
      </c>
      <c r="BT65" s="43">
        <v>7648972.1101894248</v>
      </c>
      <c r="BU65" s="171">
        <f t="shared" ref="BU65:BU68" si="466">IF(BX65 = 0, " ", $E65-BX65)</f>
        <v>0.75</v>
      </c>
      <c r="BV65" s="171">
        <f t="shared" si="442"/>
        <v>367.42664999999988</v>
      </c>
      <c r="BW65" s="171">
        <f t="shared" si="443"/>
        <v>91.106925000000047</v>
      </c>
      <c r="BX65" s="171">
        <f t="shared" ref="BX65:BX68" si="467">IF(ISBLANK(CA65),"",(CA65/100)*$E65)</f>
        <v>3749.25</v>
      </c>
      <c r="BY65" s="172">
        <f t="shared" ref="BY65:BY68" si="468">(CB65/100)*BX65</f>
        <v>3382.5733500000001</v>
      </c>
      <c r="BZ65" s="172">
        <f t="shared" ref="BZ65:BZ68" si="469">(CC65/100)*BX65</f>
        <v>3658.893075</v>
      </c>
      <c r="CA65" s="34">
        <v>99.98</v>
      </c>
      <c r="CB65" s="34">
        <v>90.22</v>
      </c>
      <c r="CC65" s="34">
        <v>97.59</v>
      </c>
      <c r="CD65" s="29">
        <v>0</v>
      </c>
      <c r="CE65" s="46">
        <f>IF(OR(ISBLANK(BR65), ISBLANK(DH65)), "", 100*((BR65-DH65)/DH65))</f>
        <v>1.4901186262631155E-2</v>
      </c>
      <c r="CF65" s="102">
        <v>7525702.8125181226</v>
      </c>
      <c r="CG65" s="42">
        <v>7402136.7138830908</v>
      </c>
      <c r="CH65" s="42">
        <v>7649268.9111531544</v>
      </c>
      <c r="CI65" s="171">
        <f t="shared" ref="CI65:CI68" si="470">IF(ISBLANK(CL65), " ", $E65-CL65)</f>
        <v>0.75</v>
      </c>
      <c r="CJ65" s="171">
        <f t="shared" ref="CJ65:CJ68" si="471">IF(ISBLANK(CM65), " ", $E65-CM65)</f>
        <v>367.42664999999988</v>
      </c>
      <c r="CK65" s="171">
        <f t="shared" ref="CK65:CK68" si="472">IF(ISBLANK(CN65), " ", $E65-CN65)</f>
        <v>98.230499999999665</v>
      </c>
      <c r="CL65" s="171">
        <f t="shared" ref="CL65:CL68" si="473">IF(ISBLANK(CO65),"",(CO65/100)*$E65)</f>
        <v>3749.25</v>
      </c>
      <c r="CM65" s="172">
        <f t="shared" ref="CM65:CM68" si="474">IF(ISBLANK(CL65),"",(CP65/100)*CL65)</f>
        <v>3382.5733500000001</v>
      </c>
      <c r="CN65" s="172">
        <f t="shared" ref="CN65:CN68" si="475">IF(ISBLANK(CL65),"",(CQ65/100)*CL65)</f>
        <v>3651.7695000000003</v>
      </c>
      <c r="CO65" s="32">
        <v>99.98</v>
      </c>
      <c r="CP65" s="32">
        <v>90.22</v>
      </c>
      <c r="CQ65" s="32">
        <v>97.4</v>
      </c>
      <c r="CR65" s="28">
        <v>4.2503713947213457</v>
      </c>
      <c r="CS65" s="46">
        <f>IF(OR(ISBLANK(CF65), ISBLANK(DH65)), "", 100*((CF65-DH65)/DH65))</f>
        <v>1.89967892362683E-2</v>
      </c>
      <c r="CT65" s="102">
        <v>46593137.531200193</v>
      </c>
      <c r="CU65" s="42">
        <v>45203110.00872457</v>
      </c>
      <c r="CV65" s="42">
        <v>47983165.053675823</v>
      </c>
      <c r="CW65" s="171">
        <f t="shared" ref="CW65:CW68" si="476">IF(ISNUMBER(CZ65), $E65-CZ65,"")</f>
        <v>398.625</v>
      </c>
      <c r="CX65" s="171">
        <f t="shared" ref="CX65:CX68" si="477">IF(ISNUMBER(DA65), $E65-DA65,"")</f>
        <v>739.79497500000025</v>
      </c>
      <c r="CY65" s="171">
        <f t="shared" ref="CY65:CY68" si="478">IF(ISNUMBER(DB65), $E65-DB65,"")</f>
        <v>523.63128749999987</v>
      </c>
      <c r="CZ65" s="171">
        <f t="shared" ref="CZ65:CZ68" si="479">IF(ISBLANK(DC65),"",(DC65/100)*$E65)</f>
        <v>3351.375</v>
      </c>
      <c r="DA65" s="172">
        <f t="shared" ref="DA65:DA68" si="480">IF(ISNUMBER(CZ65), (DD65/100) * CZ65, "")</f>
        <v>3010.2050249999998</v>
      </c>
      <c r="DB65" s="172">
        <f t="shared" ref="DB65:DB68" si="481">IF(ISNUMBER(CZ65),(DE65/100)*CZ65,"")</f>
        <v>3226.3687125000001</v>
      </c>
      <c r="DC65" s="32">
        <v>89.37</v>
      </c>
      <c r="DD65" s="32">
        <v>89.82</v>
      </c>
      <c r="DE65" s="32">
        <v>96.27</v>
      </c>
      <c r="DF65" s="28">
        <v>2.4170033543490343E-2</v>
      </c>
      <c r="DG65" s="46">
        <f>IF(OR(ISBLANK(CT65), ISBLANK(DH65)), "", 100*((CT65-DH65)/DH65))</f>
        <v>519.2376963626391</v>
      </c>
      <c r="DH65" s="24">
        <f>MIN(H65,T65,AB65,AP65,BD65,BR65,CF65,CT65)</f>
        <v>7524273.4421507567</v>
      </c>
      <c r="DI65" s="85" t="str">
        <f>IF(DH65=H65, $H$2, IF(DH65=T65, $T$2, IF(DH65=AB65, $AB$2, IF(DH65=AP65, $AP$2, IF(DH65=BD65, $BD$2, IF(DH65=BR65, $BR$2, IF(DH65=CF65, $CF$2, $CT$2)))))))</f>
        <v>RKSDDP++ (AllEnhancements + RQMC + Kmeans++)</v>
      </c>
      <c r="DJ65" s="39">
        <f>IF(OR(ISBLANK(H65), ISBLANK(AP65)), "", IFERROR(((H65-AP65)/H65)*100, ""))</f>
        <v>58.066073974014778</v>
      </c>
      <c r="DK65" s="20">
        <f>IF(OR(ISBLANK(DH65), ISBLANK(T65)), "", IFERROR(((T65-DH65)/DH65)*100, ""))</f>
        <v>5.2304911139886501E-2</v>
      </c>
      <c r="DL65" s="18">
        <f t="shared" si="50"/>
        <v>0</v>
      </c>
    </row>
    <row r="66" spans="1:116" hidden="1" x14ac:dyDescent="0.25">
      <c r="A66" s="276"/>
      <c r="B66" s="276"/>
      <c r="C66" s="276"/>
      <c r="D66" s="276"/>
      <c r="E66" s="167">
        <f>2 * ($C$16*'Data for KPI'!$B$1)</f>
        <v>3750</v>
      </c>
      <c r="F66" s="167">
        <v>3</v>
      </c>
      <c r="G66" s="167"/>
      <c r="H66" s="111">
        <v>17897796.327103861</v>
      </c>
      <c r="I66" s="74">
        <v>17095342.3582123</v>
      </c>
      <c r="J66" s="74">
        <v>18700250.295995429</v>
      </c>
      <c r="K66" s="171">
        <f t="shared" si="444"/>
        <v>109.87500000000045</v>
      </c>
      <c r="L66" s="171">
        <f t="shared" si="445"/>
        <v>462.96712500000012</v>
      </c>
      <c r="M66" s="171">
        <f t="shared" si="446"/>
        <v>197.96602500000063</v>
      </c>
      <c r="N66" s="171">
        <f t="shared" si="447"/>
        <v>3640.1249999999995</v>
      </c>
      <c r="O66" s="172">
        <f t="shared" si="448"/>
        <v>3287.0328749999999</v>
      </c>
      <c r="P66" s="172">
        <f t="shared" si="449"/>
        <v>3552.0339749999994</v>
      </c>
      <c r="Q66" s="75">
        <v>97.07</v>
      </c>
      <c r="R66" s="75">
        <v>90.3</v>
      </c>
      <c r="S66" s="75">
        <v>97.58</v>
      </c>
      <c r="T66" s="115">
        <v>7498984.1341774901</v>
      </c>
      <c r="U66" s="115">
        <v>7379701.5432836181</v>
      </c>
      <c r="V66" s="115">
        <v>7618266.7250713622</v>
      </c>
      <c r="W66" s="64">
        <v>99.99</v>
      </c>
      <c r="X66" s="64">
        <v>90.23</v>
      </c>
      <c r="Y66" s="64">
        <v>97.96</v>
      </c>
      <c r="Z66" s="67">
        <v>8.2724717696533734</v>
      </c>
      <c r="AA66" s="153">
        <f>IF(OR(ISBLANK(T66), ISBLANK(DH66)), "", 100*((T66-DH66)/DH66))</f>
        <v>2.5371328649753378E-2</v>
      </c>
      <c r="AB66" s="111">
        <v>7504178.5206878232</v>
      </c>
      <c r="AC66" s="74">
        <v>7384841.6413951879</v>
      </c>
      <c r="AD66" s="74">
        <v>7623515.3999804584</v>
      </c>
      <c r="AE66" s="171">
        <f t="shared" si="450"/>
        <v>0.37500000000045475</v>
      </c>
      <c r="AF66" s="171">
        <f t="shared" si="451"/>
        <v>365.58847500000002</v>
      </c>
      <c r="AG66" s="171">
        <f t="shared" si="452"/>
        <v>75.742462500000329</v>
      </c>
      <c r="AH66" s="171">
        <f t="shared" si="453"/>
        <v>3749.6249999999995</v>
      </c>
      <c r="AI66" s="172">
        <f t="shared" si="454"/>
        <v>3384.411525</v>
      </c>
      <c r="AJ66" s="172">
        <f t="shared" si="455"/>
        <v>3674.2575374999997</v>
      </c>
      <c r="AK66" s="74">
        <v>99.99</v>
      </c>
      <c r="AL66" s="74">
        <v>90.26</v>
      </c>
      <c r="AM66" s="74">
        <v>97.99</v>
      </c>
      <c r="AN66" s="75">
        <v>0.31838177361777814</v>
      </c>
      <c r="AO66" s="153">
        <f>IF(OR(ISBLANK(AB66), ISBLANK(DH66)), "", 100*((AB66-DH66)/DH66))</f>
        <v>9.4656771881002466E-2</v>
      </c>
      <c r="AP66" s="111">
        <v>7497082.0248578219</v>
      </c>
      <c r="AQ66" s="74">
        <v>7377789.1920295134</v>
      </c>
      <c r="AR66" s="74">
        <v>7616374.8576861303</v>
      </c>
      <c r="AS66" s="171">
        <f t="shared" si="456"/>
        <v>0.37500000000045475</v>
      </c>
      <c r="AT66" s="171">
        <f t="shared" si="457"/>
        <v>366.71336250000058</v>
      </c>
      <c r="AU66" s="171">
        <f t="shared" si="458"/>
        <v>75.742462500000329</v>
      </c>
      <c r="AV66" s="171">
        <f t="shared" si="459"/>
        <v>3749.6249999999995</v>
      </c>
      <c r="AW66" s="172">
        <f t="shared" si="460"/>
        <v>3383.2866374999994</v>
      </c>
      <c r="AX66" s="172">
        <f t="shared" si="461"/>
        <v>3674.2575374999997</v>
      </c>
      <c r="AY66" s="74">
        <v>99.99</v>
      </c>
      <c r="AZ66" s="74">
        <v>90.23</v>
      </c>
      <c r="BA66" s="74">
        <v>97.99</v>
      </c>
      <c r="BB66" s="75">
        <v>0</v>
      </c>
      <c r="BC66" s="153">
        <f>IF(OR(ISBLANK(AP66), ISBLANK(DH66)), "", 100*((AP66-DH66)/DH66))</f>
        <v>0</v>
      </c>
      <c r="BD66" s="115">
        <v>147913425.80792981</v>
      </c>
      <c r="BE66" s="62">
        <v>145836547.1287232</v>
      </c>
      <c r="BF66" s="195">
        <v>149990304.48713651</v>
      </c>
      <c r="BG66" s="171">
        <f t="shared" si="462"/>
        <v>1268.25</v>
      </c>
      <c r="BH66" s="171">
        <f t="shared" si="440"/>
        <v>1601.0526749999999</v>
      </c>
      <c r="BI66" s="171">
        <f t="shared" si="441"/>
        <v>1427.3301750000001</v>
      </c>
      <c r="BJ66" s="171">
        <f t="shared" si="463"/>
        <v>2481.75</v>
      </c>
      <c r="BK66" s="172">
        <f t="shared" si="464"/>
        <v>2148.9473250000001</v>
      </c>
      <c r="BL66" s="172">
        <f t="shared" si="465"/>
        <v>2322.6698249999999</v>
      </c>
      <c r="BM66" s="34">
        <v>66.180000000000007</v>
      </c>
      <c r="BN66" s="34">
        <v>86.59</v>
      </c>
      <c r="BO66" s="34">
        <v>93.59</v>
      </c>
      <c r="BP66" s="29">
        <v>4.2635190132250521E-14</v>
      </c>
      <c r="BQ66" s="46">
        <f>IF(OR(ISBLANK(BD66), ISBLANK(DH66)), "", 100*((BD66-DH66)/DH66))</f>
        <v>1872.9466119951503</v>
      </c>
      <c r="BR66" s="102">
        <v>7504152.6262802016</v>
      </c>
      <c r="BS66" s="32">
        <v>7384775.9014555067</v>
      </c>
      <c r="BT66" s="32">
        <v>7623529.3511048974</v>
      </c>
      <c r="BU66" s="171">
        <f t="shared" si="466"/>
        <v>0.37500000000045475</v>
      </c>
      <c r="BV66" s="171">
        <f t="shared" si="442"/>
        <v>366.71336250000058</v>
      </c>
      <c r="BW66" s="171">
        <f t="shared" si="443"/>
        <v>76.117425000000367</v>
      </c>
      <c r="BX66" s="171">
        <f t="shared" si="467"/>
        <v>3749.6249999999995</v>
      </c>
      <c r="BY66" s="172">
        <f t="shared" si="468"/>
        <v>3383.2866374999994</v>
      </c>
      <c r="BZ66" s="172">
        <f t="shared" si="469"/>
        <v>3673.8825749999996</v>
      </c>
      <c r="CA66" s="32">
        <v>99.99</v>
      </c>
      <c r="CB66" s="32">
        <v>90.23</v>
      </c>
      <c r="CC66" s="32">
        <v>97.98</v>
      </c>
      <c r="CD66" s="28">
        <v>0</v>
      </c>
      <c r="CE66" s="46">
        <f>IF(OR(ISBLANK(BR66), ISBLANK(DH66)), "", 100*((BR66-DH66)/DH66))</f>
        <v>9.4311378732898618E-2</v>
      </c>
      <c r="CF66" s="103">
        <v>7497768.1825189181</v>
      </c>
      <c r="CG66" s="43">
        <v>7378496.9830226367</v>
      </c>
      <c r="CH66" s="43">
        <v>7617039.3820151994</v>
      </c>
      <c r="CI66" s="171">
        <f t="shared" si="470"/>
        <v>0.37500000000045475</v>
      </c>
      <c r="CJ66" s="171">
        <f t="shared" si="471"/>
        <v>366.71336250000058</v>
      </c>
      <c r="CK66" s="171">
        <f t="shared" si="472"/>
        <v>76.117425000000367</v>
      </c>
      <c r="CL66" s="171">
        <f t="shared" si="473"/>
        <v>3749.6249999999995</v>
      </c>
      <c r="CM66" s="172">
        <f t="shared" si="474"/>
        <v>3383.2866374999994</v>
      </c>
      <c r="CN66" s="172">
        <f t="shared" si="475"/>
        <v>3673.8825749999996</v>
      </c>
      <c r="CO66" s="34">
        <v>99.99</v>
      </c>
      <c r="CP66" s="34">
        <v>90.23</v>
      </c>
      <c r="CQ66" s="34">
        <v>97.98</v>
      </c>
      <c r="CR66" s="29">
        <v>0</v>
      </c>
      <c r="CS66" s="46">
        <f>IF(OR(ISBLANK(CF66), ISBLANK(DH66)), "", 100*((CF66-DH66)/DH66))</f>
        <v>9.1523296506710629E-3</v>
      </c>
      <c r="CT66" s="103">
        <v>74303842.933925614</v>
      </c>
      <c r="CU66" s="43">
        <v>72605213.18046321</v>
      </c>
      <c r="CV66" s="43">
        <v>76002472.687388018</v>
      </c>
      <c r="CW66" s="171">
        <f t="shared" si="476"/>
        <v>659.99999999999955</v>
      </c>
      <c r="CX66" s="171">
        <f t="shared" si="477"/>
        <v>995.88299999999981</v>
      </c>
      <c r="CY66" s="171">
        <f t="shared" si="478"/>
        <v>755.78999999999951</v>
      </c>
      <c r="CZ66" s="171">
        <f t="shared" si="479"/>
        <v>3090.0000000000005</v>
      </c>
      <c r="DA66" s="172">
        <f t="shared" si="480"/>
        <v>2754.1170000000002</v>
      </c>
      <c r="DB66" s="172">
        <f t="shared" si="481"/>
        <v>2994.2100000000005</v>
      </c>
      <c r="DC66" s="34">
        <v>82.4</v>
      </c>
      <c r="DD66" s="34">
        <v>89.13</v>
      </c>
      <c r="DE66" s="34">
        <v>96.9</v>
      </c>
      <c r="DF66" s="29">
        <v>4.3839380234611779E-3</v>
      </c>
      <c r="DG66" s="46">
        <f>IF(OR(ISBLANK(CT66), ISBLANK(DH66)), "", 100*((CT66-DH66)/DH66))</f>
        <v>891.10350783890146</v>
      </c>
      <c r="DH66" s="24">
        <f>MIN(H66,T66,AB66,AP66,BD66,BR66,CF66,CT66)</f>
        <v>7497082.0248578219</v>
      </c>
      <c r="DI66" s="85" t="str">
        <f>IF(DH66=H66, $H$2, IF(DH66=T66, $T$2, IF(DH66=AB66, $AB$2, IF(DH66=AP66, $AP$2, IF(DH66=BD66, $BD$2, IF(DH66=BR66, $BR$2, IF(DH66=CF66, $CF$2, $CT$2)))))))</f>
        <v>RKSDDP++ (AllEnhancements + RQMC + Kmeans++)</v>
      </c>
      <c r="DJ66" s="39">
        <f>IF(OR(ISBLANK(H66), ISBLANK(AP66)), "", IFERROR(((H66-AP66)/H66)*100, ""))</f>
        <v>58.111703319003148</v>
      </c>
      <c r="DK66" s="20">
        <f>IF(OR(ISBLANK(DH66), ISBLANK(T66)), "", IFERROR(((T66-DH66)/DH66)*100, ""))</f>
        <v>2.5371328649753378E-2</v>
      </c>
      <c r="DL66" s="18">
        <f t="shared" si="50"/>
        <v>0</v>
      </c>
    </row>
    <row r="67" spans="1:116" hidden="1" x14ac:dyDescent="0.25">
      <c r="A67" s="276"/>
      <c r="B67" s="276"/>
      <c r="C67" s="276"/>
      <c r="D67" s="276"/>
      <c r="E67" s="167">
        <f>2 * ($C$16*'Data for KPI'!$B$1)</f>
        <v>3750</v>
      </c>
      <c r="F67" s="167">
        <v>4</v>
      </c>
      <c r="G67" s="167"/>
      <c r="H67" s="112">
        <v>12624509.81507097</v>
      </c>
      <c r="I67" s="76">
        <v>12069872.70153602</v>
      </c>
      <c r="J67" s="76">
        <v>13179146.928605931</v>
      </c>
      <c r="K67" s="171">
        <f t="shared" si="444"/>
        <v>54.75</v>
      </c>
      <c r="L67" s="171">
        <f t="shared" si="445"/>
        <v>415.40639999999985</v>
      </c>
      <c r="M67" s="171">
        <f t="shared" si="446"/>
        <v>150.45697500000006</v>
      </c>
      <c r="N67" s="171">
        <f t="shared" si="447"/>
        <v>3695.25</v>
      </c>
      <c r="O67" s="172">
        <f t="shared" si="448"/>
        <v>3334.5936000000002</v>
      </c>
      <c r="P67" s="172">
        <f t="shared" si="449"/>
        <v>3599.5430249999999</v>
      </c>
      <c r="Q67" s="77">
        <v>98.54</v>
      </c>
      <c r="R67" s="77">
        <v>90.24</v>
      </c>
      <c r="S67" s="77">
        <v>97.41</v>
      </c>
      <c r="T67" s="116">
        <v>7588131.4308813838</v>
      </c>
      <c r="U67" s="116">
        <v>7458562.8881568843</v>
      </c>
      <c r="V67" s="116">
        <v>7717699.9736058833</v>
      </c>
      <c r="W67" s="63">
        <v>99.98</v>
      </c>
      <c r="X67" s="63">
        <v>90.19</v>
      </c>
      <c r="Y67" s="63">
        <v>97.94</v>
      </c>
      <c r="Z67" s="66">
        <v>5.9210318413270553</v>
      </c>
      <c r="AA67" s="153">
        <f>IF(OR(ISBLANK(T67), ISBLANK(DH67)), "", 100*((T67-DH67)/DH67))</f>
        <v>2.7959560386312837E-2</v>
      </c>
      <c r="AB67" s="112">
        <v>7586010.4157182891</v>
      </c>
      <c r="AC67" s="76">
        <v>7456453.3899218766</v>
      </c>
      <c r="AD67" s="76">
        <v>7715567.4415147016</v>
      </c>
      <c r="AE67" s="171">
        <f t="shared" si="450"/>
        <v>0.75</v>
      </c>
      <c r="AF67" s="171">
        <f t="shared" si="451"/>
        <v>368.55142500000011</v>
      </c>
      <c r="AG67" s="171">
        <f t="shared" si="452"/>
        <v>76.8597749999999</v>
      </c>
      <c r="AH67" s="171">
        <f t="shared" si="453"/>
        <v>3749.25</v>
      </c>
      <c r="AI67" s="172">
        <f t="shared" si="454"/>
        <v>3381.4485749999999</v>
      </c>
      <c r="AJ67" s="172">
        <f t="shared" si="455"/>
        <v>3673.1402250000001</v>
      </c>
      <c r="AK67" s="76">
        <v>99.98</v>
      </c>
      <c r="AL67" s="76">
        <v>90.19</v>
      </c>
      <c r="AM67" s="76">
        <v>97.97</v>
      </c>
      <c r="AN67" s="77">
        <v>0</v>
      </c>
      <c r="AO67" s="153">
        <f>IF(OR(ISBLANK(AB67), ISBLANK(DH67)), "", 100*((AB67-DH67)/DH67))</f>
        <v>0</v>
      </c>
      <c r="AP67" s="112">
        <v>7588984.901220059</v>
      </c>
      <c r="AQ67" s="76">
        <v>7459414.5102674728</v>
      </c>
      <c r="AR67" s="76">
        <v>7718555.2921726452</v>
      </c>
      <c r="AS67" s="171">
        <f t="shared" si="456"/>
        <v>0.75</v>
      </c>
      <c r="AT67" s="171">
        <f t="shared" si="457"/>
        <v>368.92634999999973</v>
      </c>
      <c r="AU67" s="171">
        <f t="shared" si="458"/>
        <v>81.733799999999974</v>
      </c>
      <c r="AV67" s="171">
        <f t="shared" si="459"/>
        <v>3749.25</v>
      </c>
      <c r="AW67" s="172">
        <f t="shared" si="460"/>
        <v>3381.0736500000003</v>
      </c>
      <c r="AX67" s="172">
        <f t="shared" si="461"/>
        <v>3668.2662</v>
      </c>
      <c r="AY67" s="76">
        <v>99.98</v>
      </c>
      <c r="AZ67" s="76">
        <v>90.18</v>
      </c>
      <c r="BA67" s="76">
        <v>97.84</v>
      </c>
      <c r="BB67" s="77">
        <v>0</v>
      </c>
      <c r="BC67" s="153">
        <f>IF(OR(ISBLANK(AP67), ISBLANK(DH67)), "", 100*((AP67-DH67)/DH67))</f>
        <v>3.9210142601528289E-2</v>
      </c>
      <c r="BD67" s="116">
        <v>169256711.50187761</v>
      </c>
      <c r="BE67" s="61">
        <v>167154965.75547221</v>
      </c>
      <c r="BF67" s="196">
        <v>171358457.24828309</v>
      </c>
      <c r="BG67" s="171">
        <f t="shared" si="462"/>
        <v>1434.75</v>
      </c>
      <c r="BH67" s="171">
        <f t="shared" si="440"/>
        <v>1767.6829499999999</v>
      </c>
      <c r="BI67" s="171">
        <f t="shared" si="441"/>
        <v>1589.8717500000002</v>
      </c>
      <c r="BJ67" s="171">
        <f t="shared" si="463"/>
        <v>2315.25</v>
      </c>
      <c r="BK67" s="172">
        <f t="shared" si="464"/>
        <v>1982.3170500000001</v>
      </c>
      <c r="BL67" s="172">
        <f t="shared" si="465"/>
        <v>2160.1282499999998</v>
      </c>
      <c r="BM67" s="32">
        <v>61.74</v>
      </c>
      <c r="BN67" s="32">
        <v>85.62</v>
      </c>
      <c r="BO67" s="32">
        <v>93.3</v>
      </c>
      <c r="BP67" s="28">
        <v>0</v>
      </c>
      <c r="BQ67" s="46">
        <f>IF(OR(ISBLANK(BD67), ISBLANK(DH67)), "", 100*((BD67-DH67)/DH67))</f>
        <v>2131.1689837806712</v>
      </c>
      <c r="BR67" s="103">
        <v>7602581.1452532886</v>
      </c>
      <c r="BS67" s="34">
        <v>7471813.2741072709</v>
      </c>
      <c r="BT67" s="34">
        <v>7733349.0163993081</v>
      </c>
      <c r="BU67" s="171">
        <f t="shared" si="466"/>
        <v>0.75</v>
      </c>
      <c r="BV67" s="171">
        <f t="shared" si="442"/>
        <v>367.80157500000041</v>
      </c>
      <c r="BW67" s="171">
        <f t="shared" si="443"/>
        <v>79.48424999999952</v>
      </c>
      <c r="BX67" s="171">
        <f t="shared" si="467"/>
        <v>3749.25</v>
      </c>
      <c r="BY67" s="172">
        <f t="shared" si="468"/>
        <v>3382.1984249999996</v>
      </c>
      <c r="BZ67" s="172">
        <f t="shared" si="469"/>
        <v>3670.5157500000005</v>
      </c>
      <c r="CA67" s="34">
        <v>99.98</v>
      </c>
      <c r="CB67" s="34">
        <v>90.21</v>
      </c>
      <c r="CC67" s="34">
        <v>97.9</v>
      </c>
      <c r="CD67" s="29">
        <v>4.4025540752924135</v>
      </c>
      <c r="CE67" s="46">
        <f>IF(OR(ISBLANK(BR67), ISBLANK(DH67)), "", 100*((BR67-DH67)/DH67))</f>
        <v>0.21843800135924873</v>
      </c>
      <c r="CF67" s="102">
        <v>7591147.306188779</v>
      </c>
      <c r="CG67" s="42">
        <v>7461556.7663563779</v>
      </c>
      <c r="CH67" s="42">
        <v>7720737.84602118</v>
      </c>
      <c r="CI67" s="171">
        <f t="shared" si="470"/>
        <v>0.75</v>
      </c>
      <c r="CJ67" s="171">
        <f t="shared" si="471"/>
        <v>368.55142500000011</v>
      </c>
      <c r="CK67" s="171">
        <f t="shared" si="472"/>
        <v>78.734399999999823</v>
      </c>
      <c r="CL67" s="171">
        <f t="shared" si="473"/>
        <v>3749.25</v>
      </c>
      <c r="CM67" s="172">
        <f t="shared" si="474"/>
        <v>3381.4485749999999</v>
      </c>
      <c r="CN67" s="172">
        <f t="shared" si="475"/>
        <v>3671.2656000000002</v>
      </c>
      <c r="CO67" s="32">
        <v>99.98</v>
      </c>
      <c r="CP67" s="32">
        <v>90.19</v>
      </c>
      <c r="CQ67" s="32">
        <v>97.92</v>
      </c>
      <c r="CR67" s="28">
        <v>4.8840535160924397</v>
      </c>
      <c r="CS67" s="46">
        <f>IF(OR(ISBLANK(CF67), ISBLANK(DH67)), "", 100*((CF67-DH67)/DH67))</f>
        <v>6.7715310011256663E-2</v>
      </c>
      <c r="CT67" s="102">
        <v>83347641.23133193</v>
      </c>
      <c r="CU67" s="42">
        <v>81626594.194153428</v>
      </c>
      <c r="CV67" s="42">
        <v>85068688.268510431</v>
      </c>
      <c r="CW67" s="171">
        <f t="shared" si="476"/>
        <v>741.375</v>
      </c>
      <c r="CX67" s="171">
        <f t="shared" si="477"/>
        <v>1076.8366875000002</v>
      </c>
      <c r="CY67" s="171">
        <f t="shared" si="478"/>
        <v>839.45617500000026</v>
      </c>
      <c r="CZ67" s="171">
        <f t="shared" si="479"/>
        <v>3008.625</v>
      </c>
      <c r="DA67" s="172">
        <f t="shared" si="480"/>
        <v>2673.1633124999998</v>
      </c>
      <c r="DB67" s="172">
        <f t="shared" si="481"/>
        <v>2910.5438249999997</v>
      </c>
      <c r="DC67" s="32">
        <v>80.23</v>
      </c>
      <c r="DD67" s="32">
        <v>88.85</v>
      </c>
      <c r="DE67" s="32">
        <v>96.74</v>
      </c>
      <c r="DF67" s="28">
        <v>1.1387479551020095E-2</v>
      </c>
      <c r="DG67" s="46">
        <f>IF(OR(ISBLANK(CT67), ISBLANK(DH67)), "", 100*((CT67-DH67)/DH67))</f>
        <v>998.70190869544274</v>
      </c>
      <c r="DH67" s="24">
        <f>MIN(H67,T67,AB67,AP67,BD67,BR67,CF67,CT67)</f>
        <v>7586010.4157182891</v>
      </c>
      <c r="DI67" s="85" t="str">
        <f>IF(DH67=H67, $H$2, IF(DH67=T67, $T$2, IF(DH67=AB67, $AB$2, IF(DH67=AP67, $AP$2, IF(DH67=BD67, $BD$2, IF(DH67=BR67, $BR$2, IF(DH67=CF67, $CF$2, $CT$2)))))))</f>
        <v>RNSDDP (AllEnhancements + RQMC + NoScenarioReduction)</v>
      </c>
      <c r="DJ67" s="39">
        <f>IF(OR(ISBLANK(H67), ISBLANK(AP67)), "", IFERROR(((H67-AP67)/H67)*100, ""))</f>
        <v>39.886894521952598</v>
      </c>
      <c r="DK67" s="20">
        <f>IF(OR(ISBLANK(DH67), ISBLANK(T67)), "", IFERROR(((T67-DH67)/DH67)*100, ""))</f>
        <v>2.7959560386312837E-2</v>
      </c>
      <c r="DL67" s="18">
        <f t="shared" si="50"/>
        <v>0</v>
      </c>
    </row>
    <row r="68" spans="1:116" hidden="1" x14ac:dyDescent="0.25">
      <c r="A68" s="276"/>
      <c r="B68" s="276"/>
      <c r="C68" s="276"/>
      <c r="D68" s="276"/>
      <c r="E68" s="167">
        <f>2 * ($C$16*'Data for KPI'!$B$1)</f>
        <v>3750</v>
      </c>
      <c r="F68" s="167">
        <v>5</v>
      </c>
      <c r="G68" s="167"/>
      <c r="H68" s="111">
        <v>16237557.45477701</v>
      </c>
      <c r="I68" s="74">
        <v>15503727.90412317</v>
      </c>
      <c r="J68" s="74">
        <v>16971387.005430851</v>
      </c>
      <c r="K68" s="171">
        <f t="shared" si="444"/>
        <v>91.125000000000455</v>
      </c>
      <c r="L68" s="171">
        <f t="shared" si="445"/>
        <v>447.49942499999997</v>
      </c>
      <c r="M68" s="171">
        <f t="shared" si="446"/>
        <v>167.22960000000012</v>
      </c>
      <c r="N68" s="171">
        <f t="shared" si="447"/>
        <v>3658.8749999999995</v>
      </c>
      <c r="O68" s="172">
        <f t="shared" si="448"/>
        <v>3302.500575</v>
      </c>
      <c r="P68" s="172">
        <f t="shared" si="449"/>
        <v>3582.7703999999999</v>
      </c>
      <c r="Q68" s="75">
        <v>97.57</v>
      </c>
      <c r="R68" s="75">
        <v>90.26</v>
      </c>
      <c r="S68" s="75">
        <v>97.92</v>
      </c>
      <c r="T68" s="115">
        <v>7549892.191327191</v>
      </c>
      <c r="U68" s="115">
        <v>7425831.2649288587</v>
      </c>
      <c r="V68" s="115">
        <v>7673953.1177255232</v>
      </c>
      <c r="W68" s="64">
        <v>99.98</v>
      </c>
      <c r="X68" s="64">
        <v>90.18</v>
      </c>
      <c r="Y68" s="64">
        <v>97.98</v>
      </c>
      <c r="Z68" s="67">
        <v>6.8170658248096938</v>
      </c>
      <c r="AA68" s="153">
        <f>IF(OR(ISBLANK(T68), ISBLANK(DH68)), "", 100*((T68-DH68)/DH68))</f>
        <v>0</v>
      </c>
      <c r="AB68" s="111">
        <v>7550943.985545096</v>
      </c>
      <c r="AC68" s="74">
        <v>7426879.3048637277</v>
      </c>
      <c r="AD68" s="74">
        <v>7675008.6662264643</v>
      </c>
      <c r="AE68" s="171">
        <f t="shared" si="450"/>
        <v>0.75</v>
      </c>
      <c r="AF68" s="171">
        <f t="shared" si="451"/>
        <v>368.92634999999973</v>
      </c>
      <c r="AG68" s="171">
        <f t="shared" si="452"/>
        <v>76.8597749999999</v>
      </c>
      <c r="AH68" s="171">
        <f t="shared" si="453"/>
        <v>3749.25</v>
      </c>
      <c r="AI68" s="172">
        <f t="shared" si="454"/>
        <v>3381.0736500000003</v>
      </c>
      <c r="AJ68" s="172">
        <f t="shared" si="455"/>
        <v>3673.1402250000001</v>
      </c>
      <c r="AK68" s="74">
        <v>99.98</v>
      </c>
      <c r="AL68" s="74">
        <v>90.18</v>
      </c>
      <c r="AM68" s="74">
        <v>97.97</v>
      </c>
      <c r="AN68" s="75">
        <v>0</v>
      </c>
      <c r="AO68" s="153">
        <f>IF(OR(ISBLANK(AB68), ISBLANK(DH68)), "", 100*((AB68-DH68)/DH68))</f>
        <v>1.3931248172169402E-2</v>
      </c>
      <c r="AP68" s="111">
        <v>7552177.2257394288</v>
      </c>
      <c r="AQ68" s="74">
        <v>7428118.9225657322</v>
      </c>
      <c r="AR68" s="74">
        <v>7676235.5289131254</v>
      </c>
      <c r="AS68" s="171">
        <f t="shared" si="456"/>
        <v>0.75</v>
      </c>
      <c r="AT68" s="171">
        <f t="shared" si="457"/>
        <v>369.30127499999981</v>
      </c>
      <c r="AU68" s="171">
        <f t="shared" si="458"/>
        <v>75.735000000000127</v>
      </c>
      <c r="AV68" s="171">
        <f t="shared" si="459"/>
        <v>3749.25</v>
      </c>
      <c r="AW68" s="172">
        <f t="shared" si="460"/>
        <v>3380.6987250000002</v>
      </c>
      <c r="AX68" s="172">
        <f t="shared" si="461"/>
        <v>3674.2649999999999</v>
      </c>
      <c r="AY68" s="74">
        <v>99.98</v>
      </c>
      <c r="AZ68" s="74">
        <v>90.17</v>
      </c>
      <c r="BA68" s="74">
        <v>98</v>
      </c>
      <c r="BB68" s="75">
        <v>0</v>
      </c>
      <c r="BC68" s="153">
        <f>IF(OR(ISBLANK(AP68), ISBLANK(DH68)), "", 100*((AP68-DH68)/DH68))</f>
        <v>3.0265788627587421E-2</v>
      </c>
      <c r="BD68" s="115">
        <v>164130120.5081391</v>
      </c>
      <c r="BE68" s="62">
        <v>162048658.98167419</v>
      </c>
      <c r="BF68" s="195">
        <v>166211582.03460401</v>
      </c>
      <c r="BG68" s="171">
        <f t="shared" si="462"/>
        <v>1383.75</v>
      </c>
      <c r="BH68" s="171">
        <f t="shared" si="440"/>
        <v>1716.9180000000001</v>
      </c>
      <c r="BI68" s="171">
        <f t="shared" si="441"/>
        <v>1537.5562500000001</v>
      </c>
      <c r="BJ68" s="171">
        <f t="shared" si="463"/>
        <v>2366.25</v>
      </c>
      <c r="BK68" s="172">
        <f t="shared" si="464"/>
        <v>2033.0819999999999</v>
      </c>
      <c r="BL68" s="172">
        <f t="shared" si="465"/>
        <v>2212.4437499999999</v>
      </c>
      <c r="BM68" s="34">
        <v>63.1</v>
      </c>
      <c r="BN68" s="34">
        <v>85.92</v>
      </c>
      <c r="BO68" s="34">
        <v>93.5</v>
      </c>
      <c r="BP68" s="29">
        <v>0</v>
      </c>
      <c r="BQ68" s="46">
        <f>IF(OR(ISBLANK(BD68), ISBLANK(DH68)), "", 100*((BD68-DH68)/DH68))</f>
        <v>2073.9399232307023</v>
      </c>
      <c r="BR68" s="102">
        <v>7552142.3778789919</v>
      </c>
      <c r="BS68" s="32">
        <v>7428075.6628323318</v>
      </c>
      <c r="BT68" s="32">
        <v>7676209.0929256519</v>
      </c>
      <c r="BU68" s="171">
        <f t="shared" si="466"/>
        <v>0.75</v>
      </c>
      <c r="BV68" s="171">
        <f t="shared" si="442"/>
        <v>368.92634999999973</v>
      </c>
      <c r="BW68" s="171">
        <f t="shared" si="443"/>
        <v>76.109925000000203</v>
      </c>
      <c r="BX68" s="171">
        <f t="shared" si="467"/>
        <v>3749.25</v>
      </c>
      <c r="BY68" s="172">
        <f t="shared" si="468"/>
        <v>3381.0736500000003</v>
      </c>
      <c r="BZ68" s="172">
        <f t="shared" si="469"/>
        <v>3673.8900749999998</v>
      </c>
      <c r="CA68" s="32">
        <v>99.98</v>
      </c>
      <c r="CB68" s="32">
        <v>90.18</v>
      </c>
      <c r="CC68" s="32">
        <v>97.99</v>
      </c>
      <c r="CD68" s="33">
        <v>5.2732327447261422</v>
      </c>
      <c r="CE68" s="46">
        <f>IF(OR(ISBLANK(BR68), ISBLANK(DH68)), "", 100*((BR68-DH68)/DH68))</f>
        <v>2.9804220971337739E-2</v>
      </c>
      <c r="CF68" s="103">
        <v>7553649.5179423112</v>
      </c>
      <c r="CG68" s="43">
        <v>7429577.440618352</v>
      </c>
      <c r="CH68" s="43">
        <v>7677721.5952662705</v>
      </c>
      <c r="CI68" s="171">
        <f t="shared" si="470"/>
        <v>0.75</v>
      </c>
      <c r="CJ68" s="171">
        <f t="shared" si="471"/>
        <v>368.92634999999973</v>
      </c>
      <c r="CK68" s="171">
        <f t="shared" si="472"/>
        <v>78.359474999999748</v>
      </c>
      <c r="CL68" s="171">
        <f t="shared" si="473"/>
        <v>3749.25</v>
      </c>
      <c r="CM68" s="172">
        <f t="shared" si="474"/>
        <v>3381.0736500000003</v>
      </c>
      <c r="CN68" s="172">
        <f t="shared" si="475"/>
        <v>3671.6405250000003</v>
      </c>
      <c r="CO68" s="34">
        <v>99.98</v>
      </c>
      <c r="CP68" s="34">
        <v>90.18</v>
      </c>
      <c r="CQ68" s="34">
        <v>97.93</v>
      </c>
      <c r="CR68" s="29">
        <v>2.0487525484322555</v>
      </c>
      <c r="CS68" s="46">
        <f>IF(OR(ISBLANK(CF68), ISBLANK(DH68)), "", 100*((CF68-DH68)/DH68))</f>
        <v>4.9766626064362204E-2</v>
      </c>
      <c r="CT68" s="103">
        <v>111649464.359137</v>
      </c>
      <c r="CU68" s="43">
        <v>109794722.25995851</v>
      </c>
      <c r="CV68" s="43">
        <v>113504206.4583154</v>
      </c>
      <c r="CW68" s="171">
        <f t="shared" si="476"/>
        <v>973.875</v>
      </c>
      <c r="CX68" s="171">
        <f t="shared" si="477"/>
        <v>1307.2876125000003</v>
      </c>
      <c r="CY68" s="171">
        <f t="shared" si="478"/>
        <v>1085.1976125000001</v>
      </c>
      <c r="CZ68" s="171">
        <f t="shared" si="479"/>
        <v>2776.125</v>
      </c>
      <c r="DA68" s="172">
        <f t="shared" si="480"/>
        <v>2442.7123874999997</v>
      </c>
      <c r="DB68" s="172">
        <f t="shared" si="481"/>
        <v>2664.8023874999999</v>
      </c>
      <c r="DC68" s="34">
        <v>74.03</v>
      </c>
      <c r="DD68" s="34">
        <v>87.99</v>
      </c>
      <c r="DE68" s="34">
        <v>95.99</v>
      </c>
      <c r="DF68" s="29">
        <v>0</v>
      </c>
      <c r="DG68" s="46">
        <f>IF(OR(ISBLANK(CT68), ISBLANK(DH68)), "", 100*((CT68-DH68)/DH68))</f>
        <v>1378.8219689731782</v>
      </c>
      <c r="DH68" s="24">
        <f>MIN(H68,T68,AB68,AP68,BD68,BR68,CF68,CT68)</f>
        <v>7549892.191327191</v>
      </c>
      <c r="DI68" s="85" t="str">
        <f>IF(DH68=H68, $H$2, IF(DH68=T68, $T$2, IF(DH68=AB68, $AB$2, IF(DH68=AP68, $AP$2, IF(DH68=BD68, $BD$2, IF(DH68=BR68, $BR$2, IF(DH68=CF68, $CF$2, $CT$2)))))))</f>
        <v>2S-SDDP</v>
      </c>
      <c r="DJ68" s="39">
        <f>IF(OR(ISBLANK(H68), ISBLANK(AP68)), "", IFERROR(((H68-AP68)/H68)*100, ""))</f>
        <v>53.489450326670806</v>
      </c>
      <c r="DK68" s="20">
        <f>IF(OR(ISBLANK(DH68), ISBLANK(T68)), "", IFERROR(((T68-DH68)/DH68)*100, ""))</f>
        <v>0</v>
      </c>
      <c r="DL68" s="18">
        <f t="shared" si="50"/>
        <v>1.3931248172169402E-2</v>
      </c>
    </row>
    <row r="69" spans="1:116" x14ac:dyDescent="0.25">
      <c r="A69" s="276"/>
      <c r="B69" s="276"/>
      <c r="C69" s="276"/>
      <c r="D69" s="276"/>
      <c r="E69" s="167">
        <f>2 * ($C$16*'Data for KPI'!$B$1)</f>
        <v>3750</v>
      </c>
      <c r="F69" s="166" t="s">
        <v>23</v>
      </c>
      <c r="G69" s="166"/>
      <c r="H69" s="113">
        <f>AVERAGE(H64:H68)</f>
        <v>15066391.041849274</v>
      </c>
      <c r="I69" s="82">
        <f t="shared" ref="I69:DH69" si="482">AVERAGE(I64:I68)</f>
        <v>14399468.649134114</v>
      </c>
      <c r="J69" s="82">
        <f t="shared" si="482"/>
        <v>15733313.434564436</v>
      </c>
      <c r="K69" s="159">
        <f t="shared" si="482"/>
        <v>80.100000000000179</v>
      </c>
      <c r="L69" s="159">
        <f t="shared" si="482"/>
        <v>436.81489499999998</v>
      </c>
      <c r="M69" s="159">
        <f t="shared" si="482"/>
        <v>167.40597000000017</v>
      </c>
      <c r="N69" s="159">
        <f t="shared" si="482"/>
        <v>3669.9</v>
      </c>
      <c r="O69" s="159">
        <f t="shared" si="482"/>
        <v>3313.1851049999996</v>
      </c>
      <c r="P69" s="159">
        <f t="shared" si="482"/>
        <v>3582.5940300000002</v>
      </c>
      <c r="Q69" s="106">
        <f t="shared" si="482"/>
        <v>97.864000000000004</v>
      </c>
      <c r="R69" s="106">
        <f t="shared" si="482"/>
        <v>90.28</v>
      </c>
      <c r="S69" s="106">
        <f t="shared" si="482"/>
        <v>97.61999999999999</v>
      </c>
      <c r="T69" s="113">
        <f t="shared" si="482"/>
        <v>7537126.7711536111</v>
      </c>
      <c r="U69" s="113">
        <f t="shared" si="482"/>
        <v>7413758.8100310666</v>
      </c>
      <c r="V69" s="113">
        <f t="shared" si="482"/>
        <v>7660494.7322761538</v>
      </c>
      <c r="W69" s="82">
        <f t="shared" si="482"/>
        <v>99.984000000000009</v>
      </c>
      <c r="X69" s="82">
        <f t="shared" si="482"/>
        <v>90.218000000000004</v>
      </c>
      <c r="Y69" s="82">
        <f t="shared" si="482"/>
        <v>97.938000000000002</v>
      </c>
      <c r="Z69" s="82">
        <f t="shared" si="482"/>
        <v>5.8339920908892129</v>
      </c>
      <c r="AA69" s="82">
        <f>IFERROR(AVERAGE(AA64:AA68), "")</f>
        <v>2.2590593347435191E-2</v>
      </c>
      <c r="AB69" s="113">
        <f t="shared" si="482"/>
        <v>7538395.8716363255</v>
      </c>
      <c r="AC69" s="82">
        <f t="shared" si="482"/>
        <v>7415025.1693325266</v>
      </c>
      <c r="AD69" s="82">
        <f t="shared" si="482"/>
        <v>7661766.5739401225</v>
      </c>
      <c r="AE69" s="159">
        <f t="shared" si="482"/>
        <v>0.60000000000018194</v>
      </c>
      <c r="AF69" s="159">
        <f t="shared" si="482"/>
        <v>367.21627499999994</v>
      </c>
      <c r="AG69" s="159">
        <f t="shared" si="482"/>
        <v>79.637257500000032</v>
      </c>
      <c r="AH69" s="159">
        <f t="shared" si="482"/>
        <v>3749.4</v>
      </c>
      <c r="AI69" s="159">
        <f t="shared" si="482"/>
        <v>3382.7837249999998</v>
      </c>
      <c r="AJ69" s="159">
        <f t="shared" si="482"/>
        <v>3670.3627425</v>
      </c>
      <c r="AK69" s="82">
        <f t="shared" si="482"/>
        <v>99.984000000000009</v>
      </c>
      <c r="AL69" s="82">
        <f t="shared" si="482"/>
        <v>90.222000000000008</v>
      </c>
      <c r="AM69" s="82">
        <f t="shared" si="482"/>
        <v>97.89200000000001</v>
      </c>
      <c r="AN69" s="82">
        <f t="shared" si="482"/>
        <v>1.8752340973071249</v>
      </c>
      <c r="AO69" s="106">
        <f>IFERROR(AVERAGE(AO64:AO68), "")</f>
        <v>3.9545592910265638E-2</v>
      </c>
      <c r="AP69" s="113">
        <f t="shared" si="482"/>
        <v>7536476.8890957488</v>
      </c>
      <c r="AQ69" s="82">
        <f t="shared" si="482"/>
        <v>7413126.5288504632</v>
      </c>
      <c r="AR69" s="82">
        <f t="shared" si="482"/>
        <v>7659827.2493410381</v>
      </c>
      <c r="AS69" s="159">
        <f t="shared" si="482"/>
        <v>0.60000000000018194</v>
      </c>
      <c r="AT69" s="159">
        <f t="shared" si="482"/>
        <v>367.51623000000006</v>
      </c>
      <c r="AU69" s="159">
        <f t="shared" si="482"/>
        <v>77.462670000000159</v>
      </c>
      <c r="AV69" s="159">
        <f t="shared" si="482"/>
        <v>3749.4</v>
      </c>
      <c r="AW69" s="159">
        <f t="shared" si="482"/>
        <v>3382.4837700000003</v>
      </c>
      <c r="AX69" s="159">
        <f t="shared" si="482"/>
        <v>3672.5373300000001</v>
      </c>
      <c r="AY69" s="82">
        <f t="shared" si="482"/>
        <v>99.984000000000009</v>
      </c>
      <c r="AZ69" s="82">
        <f t="shared" si="482"/>
        <v>90.214000000000013</v>
      </c>
      <c r="BA69" s="82">
        <f t="shared" si="482"/>
        <v>97.95</v>
      </c>
      <c r="BB69" s="82">
        <f t="shared" si="482"/>
        <v>0.47407094728722698</v>
      </c>
      <c r="BC69" s="106">
        <f>IFERROR(AVERAGE(BC64:BC68), "")</f>
        <v>1.3895186245823143E-2</v>
      </c>
      <c r="BD69" s="113">
        <f t="shared" si="482"/>
        <v>161565974.15484437</v>
      </c>
      <c r="BE69" s="82">
        <f t="shared" si="482"/>
        <v>159470625.80739966</v>
      </c>
      <c r="BF69" s="198">
        <f t="shared" si="482"/>
        <v>163661322.50228915</v>
      </c>
      <c r="BG69" s="159">
        <f t="shared" si="482"/>
        <v>1372.2</v>
      </c>
      <c r="BH69" s="159">
        <f t="shared" si="482"/>
        <v>1704.8687249999998</v>
      </c>
      <c r="BI69" s="159">
        <f t="shared" si="482"/>
        <v>1529.17464</v>
      </c>
      <c r="BJ69" s="159">
        <f t="shared" si="482"/>
        <v>2377.8000000000002</v>
      </c>
      <c r="BK69" s="159">
        <f t="shared" si="482"/>
        <v>2045.1312750000002</v>
      </c>
      <c r="BL69" s="159">
        <f t="shared" si="482"/>
        <v>2220.8253599999998</v>
      </c>
      <c r="BM69" s="82">
        <f t="shared" si="482"/>
        <v>63.408000000000001</v>
      </c>
      <c r="BN69" s="82">
        <f t="shared" si="482"/>
        <v>86.00200000000001</v>
      </c>
      <c r="BO69" s="82">
        <f t="shared" si="482"/>
        <v>93.396000000000001</v>
      </c>
      <c r="BP69" s="82">
        <f t="shared" si="482"/>
        <v>8.5270380264501048E-15</v>
      </c>
      <c r="BQ69" s="226">
        <f t="shared" si="482"/>
        <v>2043.8037211102517</v>
      </c>
      <c r="BR69" s="118">
        <f t="shared" si="482"/>
        <v>7542683.0672766436</v>
      </c>
      <c r="BS69" s="99">
        <f t="shared" si="482"/>
        <v>7419062.0399113568</v>
      </c>
      <c r="BT69" s="99">
        <f t="shared" si="482"/>
        <v>7666304.0946419295</v>
      </c>
      <c r="BU69" s="183">
        <f t="shared" si="482"/>
        <v>0.60000000000018194</v>
      </c>
      <c r="BV69" s="183">
        <f t="shared" si="482"/>
        <v>367.29128250000014</v>
      </c>
      <c r="BW69" s="183">
        <f t="shared" si="482"/>
        <v>83.311837500000095</v>
      </c>
      <c r="BX69" s="183">
        <f t="shared" si="482"/>
        <v>3749.4</v>
      </c>
      <c r="BY69" s="183">
        <f t="shared" si="482"/>
        <v>3382.7087174999992</v>
      </c>
      <c r="BZ69" s="183">
        <f t="shared" si="482"/>
        <v>3666.6881625000001</v>
      </c>
      <c r="CA69" s="99">
        <f t="shared" si="482"/>
        <v>99.984000000000009</v>
      </c>
      <c r="CB69" s="99">
        <f t="shared" si="482"/>
        <v>90.22</v>
      </c>
      <c r="CC69" s="99">
        <f t="shared" si="482"/>
        <v>97.794000000000011</v>
      </c>
      <c r="CD69" s="99">
        <f t="shared" si="482"/>
        <v>3.3691941213929999</v>
      </c>
      <c r="CE69" s="100">
        <f t="shared" si="482"/>
        <v>9.6166094650411371E-2</v>
      </c>
      <c r="CF69" s="118">
        <f t="shared" si="482"/>
        <v>7537966.4341428969</v>
      </c>
      <c r="CG69" s="99">
        <f t="shared" si="482"/>
        <v>7414601.2268134337</v>
      </c>
      <c r="CH69" s="99">
        <f t="shared" si="482"/>
        <v>7661331.6414723601</v>
      </c>
      <c r="CI69" s="159">
        <f t="shared" si="482"/>
        <v>0.60000000000018194</v>
      </c>
      <c r="CJ69" s="159">
        <f t="shared" si="482"/>
        <v>367.51624500000014</v>
      </c>
      <c r="CK69" s="159">
        <f t="shared" si="482"/>
        <v>82.336762499999992</v>
      </c>
      <c r="CL69" s="159">
        <f t="shared" si="482"/>
        <v>3749.4</v>
      </c>
      <c r="CM69" s="159">
        <f t="shared" si="482"/>
        <v>3382.4837549999997</v>
      </c>
      <c r="CN69" s="159">
        <f t="shared" si="482"/>
        <v>3667.6632374999999</v>
      </c>
      <c r="CO69" s="99">
        <f t="shared" si="482"/>
        <v>99.984000000000009</v>
      </c>
      <c r="CP69" s="99">
        <f t="shared" si="482"/>
        <v>90.213999999999999</v>
      </c>
      <c r="CQ69" s="99">
        <f t="shared" si="482"/>
        <v>97.820000000000007</v>
      </c>
      <c r="CR69" s="99">
        <f t="shared" si="482"/>
        <v>3.2251593275297439</v>
      </c>
      <c r="CS69" s="100">
        <f>IFERROR(AVERAGE(CS64:CS68), "")</f>
        <v>3.3640918683997871E-2</v>
      </c>
      <c r="CT69" s="118">
        <f t="shared" si="482"/>
        <v>65138813.186235622</v>
      </c>
      <c r="CU69" s="99">
        <f t="shared" si="482"/>
        <v>63730186.303617977</v>
      </c>
      <c r="CV69" s="99">
        <f t="shared" si="482"/>
        <v>66547440.068853237</v>
      </c>
      <c r="CW69" s="159">
        <f t="shared" si="482"/>
        <v>559.79999999999995</v>
      </c>
      <c r="CX69" s="159">
        <f t="shared" si="482"/>
        <v>901.09903500000019</v>
      </c>
      <c r="CY69" s="159">
        <f t="shared" si="482"/>
        <v>663.5704199999999</v>
      </c>
      <c r="CZ69" s="159">
        <f t="shared" si="482"/>
        <v>3190.2</v>
      </c>
      <c r="DA69" s="159">
        <f t="shared" si="482"/>
        <v>2848.9009649999998</v>
      </c>
      <c r="DB69" s="159">
        <f t="shared" si="482"/>
        <v>3086.42958</v>
      </c>
      <c r="DC69" s="99">
        <f t="shared" si="482"/>
        <v>85.072000000000003</v>
      </c>
      <c r="DD69" s="99">
        <f t="shared" si="482"/>
        <v>89.222000000000008</v>
      </c>
      <c r="DE69" s="99">
        <f t="shared" si="482"/>
        <v>96.703999999999994</v>
      </c>
      <c r="DF69" s="99">
        <f t="shared" si="482"/>
        <v>1.3864749793110424E-2</v>
      </c>
      <c r="DG69" s="100">
        <f t="shared" si="482"/>
        <v>763.63725413008956</v>
      </c>
      <c r="DH69" s="118">
        <f t="shared" si="482"/>
        <v>7535424.9851129483</v>
      </c>
      <c r="DI69" s="99"/>
      <c r="DJ69" s="100">
        <f t="shared" ref="DJ69:DK69" si="483">AVERAGE(DJ64:DJ68)</f>
        <v>47.761010501863282</v>
      </c>
      <c r="DK69" s="99">
        <f t="shared" si="483"/>
        <v>2.2590593347435191E-2</v>
      </c>
      <c r="DL69" s="18">
        <f t="shared" si="50"/>
        <v>1.3895186245823143E-2</v>
      </c>
    </row>
    <row r="70" spans="1:116" hidden="1" x14ac:dyDescent="0.25">
      <c r="A70" s="276"/>
      <c r="B70" s="276"/>
      <c r="C70" s="276">
        <v>20</v>
      </c>
      <c r="D70" s="276">
        <v>75</v>
      </c>
      <c r="E70" s="167">
        <f>2 * ($C$22*'Data for KPI'!$B$1)</f>
        <v>5000</v>
      </c>
      <c r="F70" s="167">
        <v>1</v>
      </c>
      <c r="G70" s="167"/>
      <c r="H70" s="111">
        <v>24541170.439646449</v>
      </c>
      <c r="I70" s="74">
        <v>23729758.947048809</v>
      </c>
      <c r="J70" s="74">
        <v>25352581.932244081</v>
      </c>
      <c r="K70" s="171">
        <f>E70-N70</f>
        <v>82</v>
      </c>
      <c r="L70" s="171">
        <f>E70-O70</f>
        <v>809.86400000000049</v>
      </c>
      <c r="M70" s="171">
        <f>E70-P70</f>
        <v>379.53899999999976</v>
      </c>
      <c r="N70" s="171">
        <f>(Q70/100)*E70</f>
        <v>4918</v>
      </c>
      <c r="O70" s="172">
        <f>(R70/100)*N70</f>
        <v>4190.1359999999995</v>
      </c>
      <c r="P70" s="172">
        <f>(S70/100)*N70</f>
        <v>4620.4610000000002</v>
      </c>
      <c r="Q70" s="75">
        <v>98.36</v>
      </c>
      <c r="R70" s="75">
        <v>85.2</v>
      </c>
      <c r="S70" s="75">
        <v>93.95</v>
      </c>
      <c r="T70" s="116">
        <v>16528060.781755829</v>
      </c>
      <c r="U70" s="116">
        <v>16343097.089370031</v>
      </c>
      <c r="V70" s="116">
        <v>16713024.474141641</v>
      </c>
      <c r="W70" s="63">
        <v>99.98</v>
      </c>
      <c r="X70" s="63">
        <v>85.18</v>
      </c>
      <c r="Y70" s="63">
        <v>94.15</v>
      </c>
      <c r="Z70" s="66">
        <v>0</v>
      </c>
      <c r="AA70" s="153">
        <f>IF(OR(ISBLANK(T70), ISBLANK(DH70)), "", 100*((T70-DH70)/DH70))</f>
        <v>9.755396266469625E-4</v>
      </c>
      <c r="AB70" s="111">
        <v>16527899.54554631</v>
      </c>
      <c r="AC70" s="74">
        <v>16342928.413497711</v>
      </c>
      <c r="AD70" s="74">
        <v>16712870.677594909</v>
      </c>
      <c r="AE70" s="171">
        <f>$E70-AH70</f>
        <v>1</v>
      </c>
      <c r="AF70" s="171">
        <f>$E70-AI70</f>
        <v>742.85160000000087</v>
      </c>
      <c r="AG70" s="171">
        <f>$E70-AJ70</f>
        <v>295.94100000000071</v>
      </c>
      <c r="AH70" s="171">
        <f>(AK70/100)*E70</f>
        <v>4999</v>
      </c>
      <c r="AI70" s="172">
        <f>(AL70/100)*AH70</f>
        <v>4257.1483999999991</v>
      </c>
      <c r="AJ70" s="172">
        <f>(AM70/100)*AH70</f>
        <v>4704.0589999999993</v>
      </c>
      <c r="AK70" s="74">
        <v>99.98</v>
      </c>
      <c r="AL70" s="74">
        <v>85.16</v>
      </c>
      <c r="AM70" s="74">
        <v>94.1</v>
      </c>
      <c r="AN70" s="75">
        <v>0</v>
      </c>
      <c r="AO70" s="153">
        <f>IF(OR(ISBLANK(AB70), ISBLANK(DH70)), "", 100*((AB70-DH70)/DH70))</f>
        <v>0</v>
      </c>
      <c r="AP70" s="111">
        <v>16533977.80655884</v>
      </c>
      <c r="AQ70" s="74">
        <v>16348956.86138195</v>
      </c>
      <c r="AR70" s="74">
        <v>16718998.751735721</v>
      </c>
      <c r="AS70" s="171">
        <f>$E70-AV70</f>
        <v>1</v>
      </c>
      <c r="AT70" s="171">
        <f>$E70-AW70</f>
        <v>744.85120000000006</v>
      </c>
      <c r="AU70" s="171">
        <f>$E70-AX70</f>
        <v>322.93559999999979</v>
      </c>
      <c r="AV70" s="171">
        <f>(AY70/100)*E70</f>
        <v>4999</v>
      </c>
      <c r="AW70" s="172">
        <f>(AZ70/100)*AV70</f>
        <v>4255.1487999999999</v>
      </c>
      <c r="AX70" s="172">
        <f>(BA70/100)*AV70</f>
        <v>4677.0644000000002</v>
      </c>
      <c r="AY70" s="74">
        <v>99.98</v>
      </c>
      <c r="AZ70" s="74">
        <v>85.12</v>
      </c>
      <c r="BA70" s="74">
        <v>93.56</v>
      </c>
      <c r="BB70" s="75">
        <v>0</v>
      </c>
      <c r="BC70" s="153">
        <f>IF(OR(ISBLANK(AP70), ISBLANK(DH70)), "", 100*((AP70-DH70)/DH70))</f>
        <v>3.6775762072972139E-2</v>
      </c>
      <c r="BD70" s="116">
        <v>210644042.81412339</v>
      </c>
      <c r="BE70" s="61">
        <v>207891114.41479981</v>
      </c>
      <c r="BF70" s="196">
        <v>213396971.213447</v>
      </c>
      <c r="BG70" s="171">
        <f>IF(BJ70=0, " ", $E70-BJ70)</f>
        <v>1753.4999999999995</v>
      </c>
      <c r="BH70" s="171">
        <f t="shared" ref="BH70:BH74" si="484">IF(BK70=0, " ", $E70-BK70)</f>
        <v>2393.7097999999996</v>
      </c>
      <c r="BI70" s="171">
        <f t="shared" ref="BI70:BI74" si="485">IF(BL70=0, " ", $E70-BL70)</f>
        <v>2086.2662499999997</v>
      </c>
      <c r="BJ70" s="171">
        <f>(BM70/100)*$E70</f>
        <v>3246.5000000000005</v>
      </c>
      <c r="BK70" s="172">
        <f>(BN70/100)*BJ70</f>
        <v>2606.2902000000004</v>
      </c>
      <c r="BL70" s="172">
        <f>(BO70/100)*BJ70</f>
        <v>2913.7337500000003</v>
      </c>
      <c r="BM70" s="32">
        <v>64.930000000000007</v>
      </c>
      <c r="BN70" s="32">
        <v>80.28</v>
      </c>
      <c r="BO70" s="32">
        <v>89.75</v>
      </c>
      <c r="BP70" s="28">
        <v>1.8061113797616785E-13</v>
      </c>
      <c r="BQ70" s="46">
        <f>IF(OR(ISBLANK(BD70), ISBLANK(DH70)), "", 100*((BD70-DH70)/DH70))</f>
        <v>1174.4755752758949</v>
      </c>
      <c r="BR70" s="102">
        <v>16529989.790168289</v>
      </c>
      <c r="BS70" s="32">
        <v>16345011.238947639</v>
      </c>
      <c r="BT70" s="32">
        <v>16714968.34138893</v>
      </c>
      <c r="BU70" s="171">
        <f>IF(BX70 = 0, " ", $E70-BX70)</f>
        <v>1</v>
      </c>
      <c r="BV70" s="171">
        <f t="shared" ref="BV70:BV74" si="486">IF(BY70=0, " ", $E70-BY70)</f>
        <v>743.35149999999976</v>
      </c>
      <c r="BW70" s="171">
        <f t="shared" ref="BW70:BW74" si="487">IF(BZ70=0, " ", $E70-BZ70)</f>
        <v>306.9387999999999</v>
      </c>
      <c r="BX70" s="171">
        <f>IF(ISBLANK(CA70),"",(CA70/100)*$E70)</f>
        <v>4999</v>
      </c>
      <c r="BY70" s="172">
        <f>(CB70/100)*BX70</f>
        <v>4256.6485000000002</v>
      </c>
      <c r="BZ70" s="172">
        <f>(CC70/100)*BX70</f>
        <v>4693.0612000000001</v>
      </c>
      <c r="CA70" s="32">
        <v>99.98</v>
      </c>
      <c r="CB70" s="32">
        <v>85.15</v>
      </c>
      <c r="CC70" s="32">
        <v>93.88</v>
      </c>
      <c r="CD70" s="28">
        <v>0</v>
      </c>
      <c r="CE70" s="46">
        <f>IF(OR(ISBLANK(BR70), ISBLANK(DH70)), "", 100*((BR70-DH70)/DH70))</f>
        <v>1.2646765042460102E-2</v>
      </c>
      <c r="CF70" s="102">
        <v>16528631.024591001</v>
      </c>
      <c r="CG70" s="42">
        <v>16343664.483684881</v>
      </c>
      <c r="CH70" s="42">
        <v>16713597.56549711</v>
      </c>
      <c r="CI70" s="171">
        <f>IF(ISBLANK(CL70), " ", $E70-CL70)</f>
        <v>1</v>
      </c>
      <c r="CJ70" s="171">
        <f>IF(ISBLANK(CM70), " ", $E70-CM70)</f>
        <v>743.35149999999976</v>
      </c>
      <c r="CK70" s="171">
        <f>IF(ISBLANK(CN70), " ", $E70-CN70)</f>
        <v>295.94100000000071</v>
      </c>
      <c r="CL70" s="171">
        <f>IF(ISBLANK(CO70),"",(CO70/100)*$E70)</f>
        <v>4999</v>
      </c>
      <c r="CM70" s="172">
        <f>IF(ISBLANK(CL70),"",(CP70/100)*CL70)</f>
        <v>4256.6485000000002</v>
      </c>
      <c r="CN70" s="172">
        <f>IF(ISBLANK(CL70),"",(CQ70/100)*CL70)</f>
        <v>4704.0589999999993</v>
      </c>
      <c r="CO70" s="32">
        <v>99.98</v>
      </c>
      <c r="CP70" s="32">
        <v>85.15</v>
      </c>
      <c r="CQ70" s="32">
        <v>94.1</v>
      </c>
      <c r="CR70" s="28">
        <v>0</v>
      </c>
      <c r="CS70" s="46">
        <f>IF(OR(ISBLANK(CF70), ISBLANK(DH70)), "", 100*((CF70-DH70)/DH70))</f>
        <v>4.4257229581712715E-3</v>
      </c>
      <c r="CT70" s="102">
        <v>17823929.536218788</v>
      </c>
      <c r="CU70" s="42">
        <v>17471301.364181031</v>
      </c>
      <c r="CV70" s="42">
        <v>18176557.70825655</v>
      </c>
      <c r="CW70" s="171">
        <f>IF(ISNUMBER(CZ70), $E70-CZ70,"")</f>
        <v>14.5</v>
      </c>
      <c r="CX70" s="171">
        <f>IF(ISNUMBER(DA70), $E70-DA70,"")</f>
        <v>745.37429999999949</v>
      </c>
      <c r="CY70" s="171">
        <f>IF(ISNUMBER(DB70), $E70-DB70,"")</f>
        <v>439.76314999999977</v>
      </c>
      <c r="CZ70" s="171">
        <f>IF(ISBLANK(DC70),"",(DC70/100)*$E70)</f>
        <v>4985.5</v>
      </c>
      <c r="DA70" s="172">
        <f>IF(ISNUMBER(CZ70), (DD70/100) * CZ70, "")</f>
        <v>4254.6257000000005</v>
      </c>
      <c r="DB70" s="172">
        <f>IF(ISNUMBER(CZ70),(DE70/100)*CZ70,"")</f>
        <v>4560.2368500000002</v>
      </c>
      <c r="DC70" s="32">
        <v>99.71</v>
      </c>
      <c r="DD70" s="32">
        <v>85.34</v>
      </c>
      <c r="DE70" s="32">
        <v>91.47</v>
      </c>
      <c r="DF70" s="28">
        <v>0</v>
      </c>
      <c r="DG70" s="46">
        <f>IF(OR(ISBLANK(CT70), ISBLANK(DH70)), "", 100*((CT70-DH70)/DH70))</f>
        <v>7.8414682222685288</v>
      </c>
      <c r="DH70" s="24">
        <f>MIN(H70,T70,AB70,AP70,BD70,BR70,CF70,CT70)</f>
        <v>16527899.54554631</v>
      </c>
      <c r="DI70" s="85" t="str">
        <f>IF(DH70=H70, $H$2, IF(DH70=T70, $T$2, IF(DH70=AB70, $AB$2, IF(DH70=AP70, $AP$2, IF(DH70=BD70, $BD$2, IF(DH70=BR70, $BR$2, IF(DH70=CF70, $CF$2, $CT$2)))))))</f>
        <v>RNSDDP (AllEnhancements + RQMC + NoScenarioReduction)</v>
      </c>
      <c r="DJ70" s="39">
        <f>IF(OR(ISBLANK(H70), ISBLANK(AP70)), "", IFERROR(((H70-AP70)/H70)*100, ""))</f>
        <v>32.627590655382633</v>
      </c>
      <c r="DK70" s="20">
        <f>IF(OR(ISBLANK(DH70), ISBLANK(T70)), "", IFERROR(((T70-DH70)/DH70)*100, ""))</f>
        <v>9.755396266469625E-4</v>
      </c>
      <c r="DL70" s="18">
        <f t="shared" si="50"/>
        <v>0</v>
      </c>
    </row>
    <row r="71" spans="1:116" hidden="1" x14ac:dyDescent="0.25">
      <c r="A71" s="276"/>
      <c r="B71" s="276"/>
      <c r="C71" s="276"/>
      <c r="D71" s="276"/>
      <c r="E71" s="167">
        <f>2 * ($C$22*'Data for KPI'!$B$1)</f>
        <v>5000</v>
      </c>
      <c r="F71" s="167">
        <v>2</v>
      </c>
      <c r="G71" s="167"/>
      <c r="H71" s="112">
        <v>46093191.656866379</v>
      </c>
      <c r="I71" s="76">
        <v>44635703.273135513</v>
      </c>
      <c r="J71" s="76">
        <v>47550680.040597253</v>
      </c>
      <c r="K71" s="171">
        <f t="shared" ref="K71:K74" si="488">E71-N71</f>
        <v>303.5</v>
      </c>
      <c r="L71" s="171">
        <f t="shared" ref="L71:L74" si="489">E71-O71</f>
        <v>1005.6267500000004</v>
      </c>
      <c r="M71" s="171">
        <f t="shared" ref="M71:M74" si="490">E71-P71</f>
        <v>487.13314999999966</v>
      </c>
      <c r="N71" s="171">
        <f t="shared" ref="N71:N74" si="491">(Q71/100)*E71</f>
        <v>4696.5</v>
      </c>
      <c r="O71" s="172">
        <f t="shared" ref="O71:O74" si="492">(R71/100)*N71</f>
        <v>3994.3732499999996</v>
      </c>
      <c r="P71" s="172">
        <f t="shared" ref="P71:P74" si="493">(S71/100)*N71</f>
        <v>4512.8668500000003</v>
      </c>
      <c r="Q71" s="77">
        <v>93.93</v>
      </c>
      <c r="R71" s="77">
        <v>85.05</v>
      </c>
      <c r="S71" s="77">
        <v>96.09</v>
      </c>
      <c r="T71" s="115">
        <v>16425043.1126823</v>
      </c>
      <c r="U71" s="115">
        <v>16248319.553835399</v>
      </c>
      <c r="V71" s="115">
        <v>16601766.671529209</v>
      </c>
      <c r="W71" s="64">
        <v>99.99</v>
      </c>
      <c r="X71" s="64">
        <v>85.18</v>
      </c>
      <c r="Y71" s="64">
        <v>95.17</v>
      </c>
      <c r="Z71" s="67">
        <v>0</v>
      </c>
      <c r="AA71" s="153">
        <f>IF(OR(ISBLANK(T71), ISBLANK(DH71)), "", 100*((T71-DH71)/DH71))</f>
        <v>0</v>
      </c>
      <c r="AB71" s="112">
        <v>16427815.253679071</v>
      </c>
      <c r="AC71" s="76">
        <v>16251081.042216159</v>
      </c>
      <c r="AD71" s="76">
        <v>16604549.465141971</v>
      </c>
      <c r="AE71" s="171">
        <f t="shared" ref="AE71:AE74" si="494">$E71-AH71</f>
        <v>0.50000000000090949</v>
      </c>
      <c r="AF71" s="171">
        <f t="shared" ref="AF71:AF74" si="495">$E71-AI71</f>
        <v>739.92605000000094</v>
      </c>
      <c r="AG71" s="171">
        <f t="shared" ref="AG71:AG74" si="496">$E71-AJ71</f>
        <v>245.47550000000138</v>
      </c>
      <c r="AH71" s="171">
        <f t="shared" ref="AH71:AH74" si="497">(AK71/100)*E71</f>
        <v>4999.4999999999991</v>
      </c>
      <c r="AI71" s="172">
        <f t="shared" ref="AI71:AI74" si="498">(AL71/100)*AH71</f>
        <v>4260.0739499999991</v>
      </c>
      <c r="AJ71" s="172">
        <f t="shared" ref="AJ71:AJ74" si="499">(AM71/100)*AH71</f>
        <v>4754.5244999999986</v>
      </c>
      <c r="AK71" s="76">
        <v>99.99</v>
      </c>
      <c r="AL71" s="76">
        <v>85.21</v>
      </c>
      <c r="AM71" s="76">
        <v>95.1</v>
      </c>
      <c r="AN71" s="77">
        <v>0</v>
      </c>
      <c r="AO71" s="153">
        <f>IF(OR(ISBLANK(AB71), ISBLANK(DH71)), "", 100*((AB71-DH71)/DH71))</f>
        <v>1.6877526456113075E-2</v>
      </c>
      <c r="AP71" s="112">
        <v>16430450.17450268</v>
      </c>
      <c r="AQ71" s="76">
        <v>16253622.851036049</v>
      </c>
      <c r="AR71" s="76">
        <v>16607277.497969311</v>
      </c>
      <c r="AS71" s="171">
        <f t="shared" ref="AS71:AS74" si="500">$E71-AV71</f>
        <v>0.50000000000090949</v>
      </c>
      <c r="AT71" s="171">
        <f t="shared" ref="AT71:AT74" si="501">$E71-AW71</f>
        <v>740.92595000000074</v>
      </c>
      <c r="AU71" s="171">
        <f t="shared" ref="AU71:AU74" si="502">$E71-AX71</f>
        <v>256.97435000000041</v>
      </c>
      <c r="AV71" s="171">
        <f t="shared" ref="AV71:AV74" si="503">(AY71/100)*E71</f>
        <v>4999.4999999999991</v>
      </c>
      <c r="AW71" s="172">
        <f t="shared" ref="AW71:AW74" si="504">(AZ71/100)*AV71</f>
        <v>4259.0740499999993</v>
      </c>
      <c r="AX71" s="172">
        <f t="shared" ref="AX71:AX74" si="505">(BA71/100)*AV71</f>
        <v>4743.0256499999996</v>
      </c>
      <c r="AY71" s="76">
        <v>99.99</v>
      </c>
      <c r="AZ71" s="76">
        <v>85.19</v>
      </c>
      <c r="BA71" s="76">
        <v>94.87</v>
      </c>
      <c r="BB71" s="77">
        <v>0</v>
      </c>
      <c r="BC71" s="153">
        <f>IF(OR(ISBLANK(AP71), ISBLANK(DH71)), "", 100*((AP71-DH71)/DH71))</f>
        <v>3.2919620260877275E-2</v>
      </c>
      <c r="BD71" s="115">
        <v>182090725.8394205</v>
      </c>
      <c r="BE71" s="62">
        <v>179401497.3671034</v>
      </c>
      <c r="BF71" s="195">
        <v>184779954.3117376</v>
      </c>
      <c r="BG71" s="171">
        <f t="shared" ref="BG71:BG74" si="506">IF(BJ71=0, " ", $E71-BJ71)</f>
        <v>1535.0000000000005</v>
      </c>
      <c r="BH71" s="171">
        <f t="shared" si="484"/>
        <v>2177.4110000000005</v>
      </c>
      <c r="BI71" s="171">
        <f t="shared" si="485"/>
        <v>1881.5000000000005</v>
      </c>
      <c r="BJ71" s="171">
        <f t="shared" ref="BJ71:BJ74" si="507">(BM71/100)*$E71</f>
        <v>3464.9999999999995</v>
      </c>
      <c r="BK71" s="172">
        <f t="shared" ref="BK71:BK74" si="508">(BN71/100)*BJ71</f>
        <v>2822.5889999999995</v>
      </c>
      <c r="BL71" s="172">
        <f t="shared" ref="BL71:BL74" si="509">(BO71/100)*BJ71</f>
        <v>3118.4999999999995</v>
      </c>
      <c r="BM71" s="34">
        <v>69.3</v>
      </c>
      <c r="BN71" s="34">
        <v>81.459999999999994</v>
      </c>
      <c r="BO71" s="34">
        <v>90</v>
      </c>
      <c r="BP71" s="29">
        <v>0</v>
      </c>
      <c r="BQ71" s="46">
        <f>IF(OR(ISBLANK(BD71), ISBLANK(DH71)), "", 100*((BD71-DH71)/DH71))</f>
        <v>1008.616425480323</v>
      </c>
      <c r="BR71" s="103">
        <v>16482101.071821351</v>
      </c>
      <c r="BS71" s="34">
        <v>16297899.26263216</v>
      </c>
      <c r="BT71" s="34">
        <v>16666302.88101054</v>
      </c>
      <c r="BU71" s="171">
        <f t="shared" ref="BU71:BU74" si="510">IF(BX71 = 0, " ", $E71-BX71)</f>
        <v>1.5</v>
      </c>
      <c r="BV71" s="171">
        <f t="shared" si="486"/>
        <v>739.77844999999979</v>
      </c>
      <c r="BW71" s="171">
        <f t="shared" si="487"/>
        <v>248.42590000000018</v>
      </c>
      <c r="BX71" s="171">
        <f t="shared" ref="BX71:BX74" si="511">IF(ISBLANK(CA71),"",(CA71/100)*$E71)</f>
        <v>4998.5</v>
      </c>
      <c r="BY71" s="172">
        <f t="shared" ref="BY71:BY74" si="512">(CB71/100)*BX71</f>
        <v>4260.2215500000002</v>
      </c>
      <c r="BZ71" s="172">
        <f t="shared" ref="BZ71:BZ74" si="513">(CC71/100)*BX71</f>
        <v>4751.5740999999998</v>
      </c>
      <c r="CA71" s="34">
        <v>99.97</v>
      </c>
      <c r="CB71" s="34">
        <v>85.23</v>
      </c>
      <c r="CC71" s="34">
        <v>95.06</v>
      </c>
      <c r="CD71" s="29">
        <v>0</v>
      </c>
      <c r="CE71" s="46">
        <f>IF(OR(ISBLANK(BR71), ISBLANK(DH71)), "", 100*((BR71-DH71)/DH71))</f>
        <v>0.34738392312038829</v>
      </c>
      <c r="CF71" s="103">
        <v>16426679.900402609</v>
      </c>
      <c r="CG71" s="43">
        <v>16249959.70165991</v>
      </c>
      <c r="CH71" s="43">
        <v>16603400.099145319</v>
      </c>
      <c r="CI71" s="171">
        <f t="shared" ref="CI71:CI74" si="514">IF(ISBLANK(CL71), " ", $E71-CL71)</f>
        <v>0.50000000000090949</v>
      </c>
      <c r="CJ71" s="171">
        <f t="shared" ref="CJ71:CJ74" si="515">IF(ISBLANK(CM71), " ", $E71-CM71)</f>
        <v>741.92585000000054</v>
      </c>
      <c r="CK71" s="171">
        <f t="shared" ref="CK71:CK74" si="516">IF(ISBLANK(CN71), " ", $E71-CN71)</f>
        <v>251.47490000000016</v>
      </c>
      <c r="CL71" s="171">
        <f t="shared" ref="CL71:CL74" si="517">IF(ISBLANK(CO71),"",(CO71/100)*$E71)</f>
        <v>4999.4999999999991</v>
      </c>
      <c r="CM71" s="172">
        <f t="shared" ref="CM71:CM74" si="518">IF(ISBLANK(CL71),"",(CP71/100)*CL71)</f>
        <v>4258.0741499999995</v>
      </c>
      <c r="CN71" s="172">
        <f t="shared" ref="CN71:CN74" si="519">IF(ISBLANK(CL71),"",(CQ71/100)*CL71)</f>
        <v>4748.5250999999998</v>
      </c>
      <c r="CO71" s="34">
        <v>99.99</v>
      </c>
      <c r="CP71" s="34">
        <v>85.17</v>
      </c>
      <c r="CQ71" s="34">
        <v>94.98</v>
      </c>
      <c r="CR71" s="29">
        <v>0</v>
      </c>
      <c r="CS71" s="46">
        <f>IF(OR(ISBLANK(CF71), ISBLANK(DH71)), "", 100*((CF71-DH71)/DH71))</f>
        <v>9.965195884604738E-3</v>
      </c>
      <c r="CT71" s="103">
        <v>152051089.58326411</v>
      </c>
      <c r="CU71" s="43">
        <v>149540232.5256536</v>
      </c>
      <c r="CV71" s="43">
        <v>154561946.64087471</v>
      </c>
      <c r="CW71" s="171">
        <f t="shared" ref="CW71:CW74" si="520">IF(ISNUMBER(CZ71), $E71-CZ71,"")</f>
        <v>1287.4999999999995</v>
      </c>
      <c r="CX71" s="171">
        <f t="shared" ref="CX71:CX74" si="521">IF(ISNUMBER(DA71), $E71-DA71,"")</f>
        <v>1936.4449999999997</v>
      </c>
      <c r="CY71" s="171">
        <f t="shared" ref="CY71:CY74" si="522">IF(ISNUMBER(DB71), $E71-DB71,"")</f>
        <v>1586.3562499999998</v>
      </c>
      <c r="CZ71" s="171">
        <f t="shared" ref="CZ71:CZ74" si="523">IF(ISBLANK(DC71),"",(DC71/100)*$E71)</f>
        <v>3712.5000000000005</v>
      </c>
      <c r="DA71" s="172">
        <f t="shared" ref="DA71:DA74" si="524">IF(ISNUMBER(CZ71), (DD71/100) * CZ71, "")</f>
        <v>3063.5550000000003</v>
      </c>
      <c r="DB71" s="172">
        <f t="shared" ref="DB71:DB74" si="525">IF(ISNUMBER(CZ71),(DE71/100)*CZ71,"")</f>
        <v>3413.6437500000002</v>
      </c>
      <c r="DC71" s="34">
        <v>74.25</v>
      </c>
      <c r="DD71" s="34">
        <v>82.52</v>
      </c>
      <c r="DE71" s="34">
        <v>91.95</v>
      </c>
      <c r="DF71" s="29">
        <v>0</v>
      </c>
      <c r="DG71" s="46">
        <f>IF(OR(ISBLANK(CT71), ISBLANK(DH71)), "", 100*((CT71-DH71)/DH71))</f>
        <v>825.72718707727836</v>
      </c>
      <c r="DH71" s="24">
        <f>MIN(H71,T71,AB71,AP71,BD71,BR71,CF71,CT71)</f>
        <v>16425043.1126823</v>
      </c>
      <c r="DI71" s="85" t="str">
        <f>IF(DH71=H71, $H$2, IF(DH71=T71, $T$2, IF(DH71=AB71, $AB$2, IF(DH71=AP71, $AP$2, IF(DH71=BD71, $BD$2, IF(DH71=BR71, $BR$2, IF(DH71=CF71, $CF$2, $CT$2)))))))</f>
        <v>2S-SDDP</v>
      </c>
      <c r="DJ71" s="39">
        <f>IF(OR(ISBLANK(H71), ISBLANK(AP71)), "", IFERROR(((H71-AP71)/H71)*100, ""))</f>
        <v>64.353845798276197</v>
      </c>
      <c r="DK71" s="20">
        <f>IF(OR(ISBLANK(DH71), ISBLANK(T71)), "", IFERROR(((T71-DH71)/DH71)*100, ""))</f>
        <v>0</v>
      </c>
      <c r="DL71" s="18">
        <f t="shared" si="50"/>
        <v>9.965195884604738E-3</v>
      </c>
    </row>
    <row r="72" spans="1:116" hidden="1" x14ac:dyDescent="0.25">
      <c r="A72" s="276"/>
      <c r="B72" s="276"/>
      <c r="C72" s="276"/>
      <c r="D72" s="276"/>
      <c r="E72" s="167">
        <f>2 * ($C$22*'Data for KPI'!$B$1)</f>
        <v>5000</v>
      </c>
      <c r="F72" s="167">
        <v>3</v>
      </c>
      <c r="G72" s="167">
        <v>13</v>
      </c>
      <c r="H72" s="116">
        <v>18573691.134941559</v>
      </c>
      <c r="I72" s="61">
        <v>18140434.22884205</v>
      </c>
      <c r="J72" s="61">
        <v>19006948.041041069</v>
      </c>
      <c r="K72" s="171">
        <f t="shared" si="488"/>
        <v>21.5</v>
      </c>
      <c r="L72" s="171">
        <f t="shared" si="489"/>
        <v>759.3136999999997</v>
      </c>
      <c r="M72" s="171">
        <f t="shared" si="490"/>
        <v>331.16269999999986</v>
      </c>
      <c r="N72" s="171">
        <f t="shared" si="491"/>
        <v>4978.5</v>
      </c>
      <c r="O72" s="172">
        <f t="shared" si="492"/>
        <v>4240.6863000000003</v>
      </c>
      <c r="P72" s="172">
        <f t="shared" si="493"/>
        <v>4668.8373000000001</v>
      </c>
      <c r="Q72" s="66">
        <v>99.57</v>
      </c>
      <c r="R72" s="66">
        <v>85.18</v>
      </c>
      <c r="S72" s="66">
        <v>93.78</v>
      </c>
      <c r="T72" s="116">
        <v>16550061.142995561</v>
      </c>
      <c r="U72" s="116">
        <v>16365638.741469299</v>
      </c>
      <c r="V72" s="116">
        <v>16734483.54452181</v>
      </c>
      <c r="W72" s="63">
        <v>99.98</v>
      </c>
      <c r="X72" s="63">
        <v>85.17</v>
      </c>
      <c r="Y72" s="63">
        <v>93.92</v>
      </c>
      <c r="Z72" s="66">
        <v>0</v>
      </c>
      <c r="AA72" s="153">
        <f>IF(OR(ISBLANK(T72), ISBLANK(DH72)), "", 100*((T72-DH72)/DH72))</f>
        <v>0</v>
      </c>
      <c r="AB72" s="115">
        <v>16550491.833994029</v>
      </c>
      <c r="AC72" s="64">
        <v>16366063.252801189</v>
      </c>
      <c r="AD72" s="64">
        <v>16734920.41518688</v>
      </c>
      <c r="AE72" s="171">
        <f t="shared" si="494"/>
        <v>1</v>
      </c>
      <c r="AF72" s="171">
        <f t="shared" si="495"/>
        <v>743.35149999999976</v>
      </c>
      <c r="AG72" s="171">
        <f t="shared" si="496"/>
        <v>304.9391999999998</v>
      </c>
      <c r="AH72" s="171">
        <f t="shared" si="497"/>
        <v>4999</v>
      </c>
      <c r="AI72" s="172">
        <f t="shared" si="498"/>
        <v>4256.6485000000002</v>
      </c>
      <c r="AJ72" s="172">
        <f t="shared" si="499"/>
        <v>4695.0608000000002</v>
      </c>
      <c r="AK72" s="64">
        <v>99.98</v>
      </c>
      <c r="AL72" s="64">
        <v>85.15</v>
      </c>
      <c r="AM72" s="64">
        <v>93.92</v>
      </c>
      <c r="AN72" s="64">
        <v>0</v>
      </c>
      <c r="AO72" s="153">
        <f>IF(OR(ISBLANK(AB72), ISBLANK(DH72)), "", 100*((AB72-DH72)/DH72))</f>
        <v>2.6023529142720318E-3</v>
      </c>
      <c r="AP72" s="116">
        <v>16551334.9335682</v>
      </c>
      <c r="AQ72" s="63">
        <v>16366896.10832555</v>
      </c>
      <c r="AR72" s="63">
        <v>16735773.75881085</v>
      </c>
      <c r="AS72" s="171">
        <f t="shared" si="500"/>
        <v>1</v>
      </c>
      <c r="AT72" s="171">
        <f t="shared" si="501"/>
        <v>741.85179999999946</v>
      </c>
      <c r="AU72" s="171">
        <f t="shared" si="502"/>
        <v>304.4393</v>
      </c>
      <c r="AV72" s="171">
        <f t="shared" si="503"/>
        <v>4999</v>
      </c>
      <c r="AW72" s="172">
        <f t="shared" si="504"/>
        <v>4258.1482000000005</v>
      </c>
      <c r="AX72" s="172">
        <f t="shared" si="505"/>
        <v>4695.5607</v>
      </c>
      <c r="AY72" s="63">
        <v>99.98</v>
      </c>
      <c r="AZ72" s="63">
        <v>85.18</v>
      </c>
      <c r="BA72" s="63">
        <v>93.93</v>
      </c>
      <c r="BB72" s="63">
        <v>0</v>
      </c>
      <c r="BC72" s="153">
        <f>IF(OR(ISBLANK(AP72), ISBLANK(DH72)), "", 100*((AP72-DH72)/DH72))</f>
        <v>7.6965913396559128E-3</v>
      </c>
      <c r="BD72" s="116">
        <v>192559743.88653851</v>
      </c>
      <c r="BE72" s="61">
        <v>189908213.82246369</v>
      </c>
      <c r="BF72" s="196">
        <v>195211273.95061329</v>
      </c>
      <c r="BG72" s="171">
        <f t="shared" si="506"/>
        <v>1611</v>
      </c>
      <c r="BH72" s="171">
        <f t="shared" si="484"/>
        <v>2254.2322000000004</v>
      </c>
      <c r="BI72" s="171">
        <f t="shared" si="485"/>
        <v>1967.5227999999997</v>
      </c>
      <c r="BJ72" s="171">
        <f t="shared" si="507"/>
        <v>3389</v>
      </c>
      <c r="BK72" s="172">
        <f t="shared" si="508"/>
        <v>2745.7677999999996</v>
      </c>
      <c r="BL72" s="172">
        <f t="shared" si="509"/>
        <v>3032.4772000000003</v>
      </c>
      <c r="BM72" s="32">
        <v>67.78</v>
      </c>
      <c r="BN72" s="32">
        <v>81.02</v>
      </c>
      <c r="BO72" s="32">
        <v>89.48</v>
      </c>
      <c r="BP72" s="28">
        <v>0</v>
      </c>
      <c r="BQ72" s="46">
        <f>IF(OR(ISBLANK(BD72), ISBLANK(DH72)), "", 100*((BD72-DH72)/DH72))</f>
        <v>1063.4986857316539</v>
      </c>
      <c r="BR72" s="102">
        <v>16550286.02159453</v>
      </c>
      <c r="BS72" s="42">
        <v>16365854.051277811</v>
      </c>
      <c r="BT72" s="42">
        <v>16734717.991911249</v>
      </c>
      <c r="BU72" s="171">
        <f t="shared" si="510"/>
        <v>1</v>
      </c>
      <c r="BV72" s="171">
        <f t="shared" si="486"/>
        <v>744.85120000000006</v>
      </c>
      <c r="BW72" s="171">
        <f t="shared" si="487"/>
        <v>305.9389999999994</v>
      </c>
      <c r="BX72" s="171">
        <f t="shared" si="511"/>
        <v>4999</v>
      </c>
      <c r="BY72" s="172">
        <f t="shared" si="512"/>
        <v>4255.1487999999999</v>
      </c>
      <c r="BZ72" s="172">
        <f t="shared" si="513"/>
        <v>4694.0610000000006</v>
      </c>
      <c r="CA72" s="32">
        <v>99.98</v>
      </c>
      <c r="CB72" s="32">
        <v>85.12</v>
      </c>
      <c r="CC72" s="32">
        <v>93.9</v>
      </c>
      <c r="CD72" s="28">
        <v>0</v>
      </c>
      <c r="CE72" s="46">
        <f>IF(OR(ISBLANK(BR72), ISBLANK(DH72)), "", 100*((BR72-DH72)/DH72))</f>
        <v>1.3587780554188739E-3</v>
      </c>
      <c r="CF72" s="102">
        <v>16550732.32188765</v>
      </c>
      <c r="CG72" s="42">
        <v>16366307.41698378</v>
      </c>
      <c r="CH72" s="42">
        <v>16735157.22679152</v>
      </c>
      <c r="CI72" s="171">
        <f t="shared" si="514"/>
        <v>1</v>
      </c>
      <c r="CJ72" s="171">
        <f t="shared" si="515"/>
        <v>743.85139999999956</v>
      </c>
      <c r="CK72" s="171">
        <f t="shared" si="516"/>
        <v>305.9389999999994</v>
      </c>
      <c r="CL72" s="171">
        <f t="shared" si="517"/>
        <v>4999</v>
      </c>
      <c r="CM72" s="172">
        <f t="shared" si="518"/>
        <v>4256.1486000000004</v>
      </c>
      <c r="CN72" s="172">
        <f t="shared" si="519"/>
        <v>4694.0610000000006</v>
      </c>
      <c r="CO72" s="32">
        <v>99.98</v>
      </c>
      <c r="CP72" s="32">
        <v>85.14</v>
      </c>
      <c r="CQ72" s="32">
        <v>93.9</v>
      </c>
      <c r="CR72" s="28">
        <v>0</v>
      </c>
      <c r="CS72" s="46">
        <f>IF(OR(ISBLANK(CF72), ISBLANK(DH72)), "", 100*((CF72-DH72)/DH72))</f>
        <v>4.0554466010121982E-3</v>
      </c>
      <c r="CT72" s="102">
        <v>141651469.14028481</v>
      </c>
      <c r="CU72" s="42">
        <v>139247206.54640901</v>
      </c>
      <c r="CV72" s="42">
        <v>144055731.7341606</v>
      </c>
      <c r="CW72" s="171">
        <f t="shared" si="520"/>
        <v>1182.5</v>
      </c>
      <c r="CX72" s="171">
        <f t="shared" si="521"/>
        <v>1838.3465000000001</v>
      </c>
      <c r="CY72" s="171">
        <f t="shared" si="522"/>
        <v>1514.2407499999999</v>
      </c>
      <c r="CZ72" s="171">
        <f t="shared" si="523"/>
        <v>3817.5</v>
      </c>
      <c r="DA72" s="172">
        <f t="shared" si="524"/>
        <v>3161.6534999999999</v>
      </c>
      <c r="DB72" s="172">
        <f t="shared" si="525"/>
        <v>3485.7592500000001</v>
      </c>
      <c r="DC72" s="32">
        <v>76.349999999999994</v>
      </c>
      <c r="DD72" s="32">
        <v>82.82</v>
      </c>
      <c r="DE72" s="32">
        <v>91.31</v>
      </c>
      <c r="DF72" s="28">
        <v>0</v>
      </c>
      <c r="DG72" s="46">
        <f>IF(OR(ISBLANK(CT72), ISBLANK(DH72)), "", 100*((CT72-DH72)/DH72))</f>
        <v>755.89695359062512</v>
      </c>
      <c r="DH72" s="24">
        <f>MIN(H72,T72,AB72,AP72,BD72,BR72,CF72,CT72)</f>
        <v>16550061.142995561</v>
      </c>
      <c r="DI72" s="85" t="str">
        <f>IF(DH72=H72, $H$2, IF(DH72=T72, $T$2, IF(DH72=AB72, $AB$2, IF(DH72=AP72, $AP$2, IF(DH72=BD72, $BD$2, IF(DH72=BR72, $BR$2, IF(DH72=CF72, $CF$2, $CT$2)))))))</f>
        <v>2S-SDDP</v>
      </c>
      <c r="DJ72" s="39">
        <f>IF(OR(ISBLANK(H72), ISBLANK(AP72)), "", IFERROR(((H72-AP72)/H72)*100, ""))</f>
        <v>10.888283791738214</v>
      </c>
      <c r="DK72" s="20">
        <f>IF(OR(ISBLANK(DH72), ISBLANK(T72)), "", IFERROR(((T72-DH72)/DH72)*100, ""))</f>
        <v>0</v>
      </c>
      <c r="DL72" s="18">
        <f t="shared" si="50"/>
        <v>1.3587780554188739E-3</v>
      </c>
    </row>
    <row r="73" spans="1:116" hidden="1" x14ac:dyDescent="0.25">
      <c r="A73" s="276"/>
      <c r="B73" s="276"/>
      <c r="C73" s="276"/>
      <c r="D73" s="276"/>
      <c r="E73" s="167">
        <f>2 * ($C$22*'Data for KPI'!$B$1)</f>
        <v>5000</v>
      </c>
      <c r="F73" s="167">
        <v>4</v>
      </c>
      <c r="G73" s="167"/>
      <c r="H73" s="111">
        <v>26167732.27336929</v>
      </c>
      <c r="I73" s="74">
        <v>25301160.168014999</v>
      </c>
      <c r="J73" s="74">
        <v>27034304.37872358</v>
      </c>
      <c r="K73" s="171">
        <f t="shared" si="488"/>
        <v>99</v>
      </c>
      <c r="L73" s="171">
        <f t="shared" si="489"/>
        <v>825.32819999999901</v>
      </c>
      <c r="M73" s="171">
        <f t="shared" si="490"/>
        <v>416.09469999999965</v>
      </c>
      <c r="N73" s="171">
        <f t="shared" si="491"/>
        <v>4901</v>
      </c>
      <c r="O73" s="172">
        <f t="shared" si="492"/>
        <v>4174.671800000001</v>
      </c>
      <c r="P73" s="172">
        <f t="shared" si="493"/>
        <v>4583.9053000000004</v>
      </c>
      <c r="Q73" s="75">
        <v>98.02</v>
      </c>
      <c r="R73" s="75">
        <v>85.18</v>
      </c>
      <c r="S73" s="75">
        <v>93.53</v>
      </c>
      <c r="T73" s="115">
        <v>16577778.408316949</v>
      </c>
      <c r="U73" s="115">
        <v>16389342.032818381</v>
      </c>
      <c r="V73" s="115">
        <v>16766214.783815529</v>
      </c>
      <c r="W73" s="64">
        <v>99.98</v>
      </c>
      <c r="X73" s="64">
        <v>85.14</v>
      </c>
      <c r="Y73" s="64">
        <v>92.98</v>
      </c>
      <c r="Z73" s="67">
        <v>0</v>
      </c>
      <c r="AA73" s="153">
        <f>IF(OR(ISBLANK(T73), ISBLANK(DH73)), "", 100*((T73-DH73)/DH73))</f>
        <v>0</v>
      </c>
      <c r="AB73" s="111">
        <v>17046098.616047371</v>
      </c>
      <c r="AC73" s="74">
        <v>16789649.185910121</v>
      </c>
      <c r="AD73" s="74">
        <v>17302548.046184622</v>
      </c>
      <c r="AE73" s="171">
        <f t="shared" si="494"/>
        <v>6.5</v>
      </c>
      <c r="AF73" s="171">
        <f t="shared" si="495"/>
        <v>745.03865000000042</v>
      </c>
      <c r="AG73" s="171">
        <f t="shared" si="496"/>
        <v>362.03719999999976</v>
      </c>
      <c r="AH73" s="171">
        <f t="shared" si="497"/>
        <v>4993.5</v>
      </c>
      <c r="AI73" s="172">
        <f t="shared" si="498"/>
        <v>4254.9613499999996</v>
      </c>
      <c r="AJ73" s="172">
        <f t="shared" si="499"/>
        <v>4637.9628000000002</v>
      </c>
      <c r="AK73" s="74">
        <v>99.87</v>
      </c>
      <c r="AL73" s="74">
        <v>85.21</v>
      </c>
      <c r="AM73" s="74">
        <v>92.88</v>
      </c>
      <c r="AN73" s="75">
        <v>0</v>
      </c>
      <c r="AO73" s="153">
        <f>IF(OR(ISBLANK(AB73), ISBLANK(DH73)), "", 100*((AB73-DH73)/DH73))</f>
        <v>2.8249877407908226</v>
      </c>
      <c r="AP73" s="111">
        <v>16579663.760064751</v>
      </c>
      <c r="AQ73" s="74">
        <v>16391195.81707127</v>
      </c>
      <c r="AR73" s="74">
        <v>16768131.703058239</v>
      </c>
      <c r="AS73" s="171">
        <f t="shared" si="500"/>
        <v>1</v>
      </c>
      <c r="AT73" s="171">
        <f t="shared" si="501"/>
        <v>743.85139999999956</v>
      </c>
      <c r="AU73" s="171">
        <f t="shared" si="502"/>
        <v>347.93059999999969</v>
      </c>
      <c r="AV73" s="171">
        <f t="shared" si="503"/>
        <v>4999</v>
      </c>
      <c r="AW73" s="172">
        <f t="shared" si="504"/>
        <v>4256.1486000000004</v>
      </c>
      <c r="AX73" s="172">
        <f t="shared" si="505"/>
        <v>4652.0694000000003</v>
      </c>
      <c r="AY73" s="74">
        <v>99.98</v>
      </c>
      <c r="AZ73" s="74">
        <v>85.14</v>
      </c>
      <c r="BA73" s="74">
        <v>93.06</v>
      </c>
      <c r="BB73" s="75">
        <v>0</v>
      </c>
      <c r="BC73" s="153">
        <f>IF(OR(ISBLANK(AP73), ISBLANK(DH73)), "", 100*((AP73-DH73)/DH73))</f>
        <v>1.1372764802162275E-2</v>
      </c>
      <c r="BD73" s="115">
        <v>245538815.68458551</v>
      </c>
      <c r="BE73" s="62">
        <v>242727626.59021389</v>
      </c>
      <c r="BF73" s="195">
        <v>248350004.77895719</v>
      </c>
      <c r="BG73" s="171">
        <f t="shared" si="506"/>
        <v>2026</v>
      </c>
      <c r="BH73" s="171">
        <f t="shared" si="484"/>
        <v>2660.9489999999996</v>
      </c>
      <c r="BI73" s="171">
        <f t="shared" si="485"/>
        <v>2365.3334</v>
      </c>
      <c r="BJ73" s="171">
        <f t="shared" si="507"/>
        <v>2974</v>
      </c>
      <c r="BK73" s="172">
        <f t="shared" si="508"/>
        <v>2339.0510000000004</v>
      </c>
      <c r="BL73" s="172">
        <f t="shared" si="509"/>
        <v>2634.6666</v>
      </c>
      <c r="BM73" s="34">
        <v>59.48</v>
      </c>
      <c r="BN73" s="34">
        <v>78.650000000000006</v>
      </c>
      <c r="BO73" s="34">
        <v>88.59</v>
      </c>
      <c r="BP73" s="29">
        <v>0</v>
      </c>
      <c r="BQ73" s="46">
        <f>IF(OR(ISBLANK(BD73), ISBLANK(DH73)), "", 100*((BD73-DH73)/DH73))</f>
        <v>1381.1322098587136</v>
      </c>
      <c r="BR73" s="101">
        <v>16580556.928455601</v>
      </c>
      <c r="BS73" s="36">
        <v>16392127.55957466</v>
      </c>
      <c r="BT73" s="36">
        <v>16768986.29733653</v>
      </c>
      <c r="BU73" s="171">
        <f t="shared" si="510"/>
        <v>1</v>
      </c>
      <c r="BV73" s="171">
        <f t="shared" si="486"/>
        <v>742.85160000000087</v>
      </c>
      <c r="BW73" s="171">
        <f t="shared" si="487"/>
        <v>371.42589999999927</v>
      </c>
      <c r="BX73" s="171">
        <f t="shared" si="511"/>
        <v>4999</v>
      </c>
      <c r="BY73" s="172">
        <f t="shared" si="512"/>
        <v>4257.1483999999991</v>
      </c>
      <c r="BZ73" s="172">
        <f t="shared" si="513"/>
        <v>4628.5741000000007</v>
      </c>
      <c r="CA73" s="36">
        <v>99.98</v>
      </c>
      <c r="CB73" s="36">
        <v>85.16</v>
      </c>
      <c r="CC73" s="36">
        <v>92.59</v>
      </c>
      <c r="CD73" s="30">
        <v>0</v>
      </c>
      <c r="CE73" s="46">
        <f>IF(OR(ISBLANK(BR73), ISBLANK(DH73)), "", 100*((BR73-DH73)/DH73))</f>
        <v>1.6760509582256024E-2</v>
      </c>
      <c r="CF73" s="103">
        <v>16584263.11416645</v>
      </c>
      <c r="CG73" s="43">
        <v>16395797.41376248</v>
      </c>
      <c r="CH73" s="43">
        <v>16772728.814570419</v>
      </c>
      <c r="CI73" s="171">
        <f t="shared" si="514"/>
        <v>1</v>
      </c>
      <c r="CJ73" s="171">
        <f t="shared" si="515"/>
        <v>744.35130000000026</v>
      </c>
      <c r="CK73" s="171">
        <f t="shared" si="516"/>
        <v>417.91660000000047</v>
      </c>
      <c r="CL73" s="171">
        <f t="shared" si="517"/>
        <v>4999</v>
      </c>
      <c r="CM73" s="172">
        <f t="shared" si="518"/>
        <v>4255.6486999999997</v>
      </c>
      <c r="CN73" s="172">
        <f t="shared" si="519"/>
        <v>4582.0833999999995</v>
      </c>
      <c r="CO73" s="34">
        <v>99.98</v>
      </c>
      <c r="CP73" s="34">
        <v>85.13</v>
      </c>
      <c r="CQ73" s="34">
        <v>91.66</v>
      </c>
      <c r="CR73" s="29">
        <v>0</v>
      </c>
      <c r="CS73" s="46">
        <f>IF(OR(ISBLANK(CF73), ISBLANK(DH73)), "", 100*((CF73-DH73)/DH73))</f>
        <v>3.9116856853672527E-2</v>
      </c>
      <c r="CT73" s="103">
        <v>144987257.80640101</v>
      </c>
      <c r="CU73" s="43">
        <v>142596118.31597269</v>
      </c>
      <c r="CV73" s="43">
        <v>147378397.29682931</v>
      </c>
      <c r="CW73" s="171">
        <f t="shared" si="520"/>
        <v>1232.9999999999995</v>
      </c>
      <c r="CX73" s="171">
        <f t="shared" si="521"/>
        <v>1883.9375999999997</v>
      </c>
      <c r="CY73" s="171">
        <f t="shared" si="522"/>
        <v>1522.3056000000001</v>
      </c>
      <c r="CZ73" s="171">
        <f t="shared" si="523"/>
        <v>3767.0000000000005</v>
      </c>
      <c r="DA73" s="172">
        <f t="shared" si="524"/>
        <v>3116.0624000000003</v>
      </c>
      <c r="DB73" s="172">
        <f t="shared" si="525"/>
        <v>3477.6943999999999</v>
      </c>
      <c r="DC73" s="34">
        <v>75.34</v>
      </c>
      <c r="DD73" s="34">
        <v>82.72</v>
      </c>
      <c r="DE73" s="34">
        <v>92.32</v>
      </c>
      <c r="DF73" s="29">
        <v>0</v>
      </c>
      <c r="DG73" s="46">
        <f>IF(OR(ISBLANK(CT73), ISBLANK(DH73)), "", 100*((CT73-DH73)/DH73))</f>
        <v>774.58798299331818</v>
      </c>
      <c r="DH73" s="24">
        <f>MIN(H73,T73,AB73,AP73,BD73,BR73,CF73,CT73)</f>
        <v>16577778.408316949</v>
      </c>
      <c r="DI73" s="85" t="str">
        <f>IF(DH73=H73, $H$2, IF(DH73=T73, $T$2, IF(DH73=AB73, $AB$2, IF(DH73=AP73, $AP$2, IF(DH73=BD73, $BD$2, IF(DH73=BR73, $BR$2, IF(DH73=CF73, $CF$2, $CT$2)))))))</f>
        <v>2S-SDDP</v>
      </c>
      <c r="DJ73" s="39">
        <f>IF(OR(ISBLANK(H73), ISBLANK(AP73)), "", IFERROR(((H73-AP73)/H73)*100, ""))</f>
        <v>36.640807897068889</v>
      </c>
      <c r="DK73" s="20">
        <f>IF(OR(ISBLANK(DH73), ISBLANK(T73)), "", IFERROR(((T73-DH73)/DH73)*100, ""))</f>
        <v>0</v>
      </c>
      <c r="DL73" s="18">
        <f t="shared" si="50"/>
        <v>1.1372764802162275E-2</v>
      </c>
    </row>
    <row r="74" spans="1:116" hidden="1" x14ac:dyDescent="0.25">
      <c r="A74" s="276"/>
      <c r="B74" s="276"/>
      <c r="C74" s="276"/>
      <c r="D74" s="276"/>
      <c r="E74" s="167">
        <f>2 * ($C$22*'Data for KPI'!$B$1)</f>
        <v>5000</v>
      </c>
      <c r="F74" s="167">
        <v>5</v>
      </c>
      <c r="G74" s="167">
        <v>14</v>
      </c>
      <c r="H74" s="115">
        <v>26749017.59965381</v>
      </c>
      <c r="I74" s="62">
        <v>25849742.159832969</v>
      </c>
      <c r="J74" s="62">
        <v>27648293.03947464</v>
      </c>
      <c r="K74" s="171">
        <f t="shared" si="488"/>
        <v>103.5</v>
      </c>
      <c r="L74" s="171">
        <f t="shared" si="489"/>
        <v>827.69235000000026</v>
      </c>
      <c r="M74" s="171">
        <f t="shared" si="490"/>
        <v>411.48984999999993</v>
      </c>
      <c r="N74" s="171">
        <f t="shared" si="491"/>
        <v>4896.5</v>
      </c>
      <c r="O74" s="172">
        <f t="shared" si="492"/>
        <v>4172.3076499999997</v>
      </c>
      <c r="P74" s="172">
        <f t="shared" si="493"/>
        <v>4588.5101500000001</v>
      </c>
      <c r="Q74" s="67">
        <v>97.93</v>
      </c>
      <c r="R74" s="67">
        <v>85.21</v>
      </c>
      <c r="S74" s="67">
        <v>93.71</v>
      </c>
      <c r="T74" s="116">
        <v>16581683.269813349</v>
      </c>
      <c r="U74" s="116">
        <v>16394293.18169868</v>
      </c>
      <c r="V74" s="116">
        <v>16769073.35792801</v>
      </c>
      <c r="W74" s="63">
        <v>99.98</v>
      </c>
      <c r="X74" s="63">
        <v>85.18</v>
      </c>
      <c r="Y74" s="63">
        <v>93.46</v>
      </c>
      <c r="Z74" s="66">
        <v>0</v>
      </c>
      <c r="AA74" s="153">
        <f>IF(OR(ISBLANK(T74), ISBLANK(DH74)), "", 100*((T74-DH74)/DH74))</f>
        <v>5.1707186794962691E-4</v>
      </c>
      <c r="AB74" s="115">
        <v>16582174.201244069</v>
      </c>
      <c r="AC74" s="64">
        <v>16394775.121335389</v>
      </c>
      <c r="AD74" s="64">
        <v>16769573.28115274</v>
      </c>
      <c r="AE74" s="171">
        <f t="shared" si="494"/>
        <v>1</v>
      </c>
      <c r="AF74" s="171">
        <f t="shared" si="495"/>
        <v>741.35189999999966</v>
      </c>
      <c r="AG74" s="171">
        <f t="shared" si="496"/>
        <v>318.93639999999959</v>
      </c>
      <c r="AH74" s="171">
        <f t="shared" si="497"/>
        <v>4999</v>
      </c>
      <c r="AI74" s="172">
        <f t="shared" si="498"/>
        <v>4258.6481000000003</v>
      </c>
      <c r="AJ74" s="172">
        <f t="shared" si="499"/>
        <v>4681.0636000000004</v>
      </c>
      <c r="AK74" s="64">
        <v>99.98</v>
      </c>
      <c r="AL74" s="64">
        <v>85.19</v>
      </c>
      <c r="AM74" s="64">
        <v>93.64</v>
      </c>
      <c r="AN74" s="64">
        <v>0</v>
      </c>
      <c r="AO74" s="153">
        <f>IF(OR(ISBLANK(AB74), ISBLANK(DH74)), "", 100*((AB74-DH74)/DH74))</f>
        <v>3.4777723058952025E-3</v>
      </c>
      <c r="AP74" s="116">
        <v>16581597.53103726</v>
      </c>
      <c r="AQ74" s="63">
        <v>16394197.78452873</v>
      </c>
      <c r="AR74" s="63">
        <v>16768997.27754578</v>
      </c>
      <c r="AS74" s="171">
        <f t="shared" si="500"/>
        <v>1</v>
      </c>
      <c r="AT74" s="171">
        <f t="shared" si="501"/>
        <v>740.85199999999986</v>
      </c>
      <c r="AU74" s="171">
        <f t="shared" si="502"/>
        <v>317.4367000000002</v>
      </c>
      <c r="AV74" s="171">
        <f t="shared" si="503"/>
        <v>4999</v>
      </c>
      <c r="AW74" s="172">
        <f t="shared" si="504"/>
        <v>4259.1480000000001</v>
      </c>
      <c r="AX74" s="172">
        <f t="shared" si="505"/>
        <v>4682.5632999999998</v>
      </c>
      <c r="AY74" s="63">
        <v>99.98</v>
      </c>
      <c r="AZ74" s="63">
        <v>85.2</v>
      </c>
      <c r="BA74" s="63">
        <v>93.67</v>
      </c>
      <c r="BB74" s="63">
        <v>0</v>
      </c>
      <c r="BC74" s="153">
        <f>IF(OR(ISBLANK(AP74), ISBLANK(DH74)), "", 100*((AP74-DH74)/DH74))</f>
        <v>0</v>
      </c>
      <c r="BD74" s="116">
        <v>242709915.87516081</v>
      </c>
      <c r="BE74" s="61">
        <v>239892560.43911621</v>
      </c>
      <c r="BF74" s="196">
        <v>245527271.31120551</v>
      </c>
      <c r="BG74" s="171">
        <f t="shared" si="506"/>
        <v>2004.5</v>
      </c>
      <c r="BH74" s="171">
        <f t="shared" si="484"/>
        <v>2641.0437500000003</v>
      </c>
      <c r="BI74" s="171">
        <f t="shared" si="485"/>
        <v>2341.1941999999999</v>
      </c>
      <c r="BJ74" s="171">
        <f t="shared" si="507"/>
        <v>2995.5</v>
      </c>
      <c r="BK74" s="172">
        <f t="shared" si="508"/>
        <v>2358.9562499999997</v>
      </c>
      <c r="BL74" s="172">
        <f t="shared" si="509"/>
        <v>2658.8058000000001</v>
      </c>
      <c r="BM74" s="32">
        <v>59.91</v>
      </c>
      <c r="BN74" s="32">
        <v>78.75</v>
      </c>
      <c r="BO74" s="32">
        <v>88.76</v>
      </c>
      <c r="BP74" s="28">
        <v>1.2564630388223946E-13</v>
      </c>
      <c r="BQ74" s="46">
        <f>IF(OR(ISBLANK(BD74), ISBLANK(DH74)), "", 100*((BD74-DH74)/DH74))</f>
        <v>1363.7305930315756</v>
      </c>
      <c r="BR74" s="103">
        <v>16748784.928395109</v>
      </c>
      <c r="BS74" s="43">
        <v>16535136.609124079</v>
      </c>
      <c r="BT74" s="43">
        <v>16962433.24766615</v>
      </c>
      <c r="BU74" s="171">
        <f t="shared" si="510"/>
        <v>3</v>
      </c>
      <c r="BV74" s="171">
        <f t="shared" si="486"/>
        <v>741.55659999999989</v>
      </c>
      <c r="BW74" s="171">
        <f t="shared" si="487"/>
        <v>371.77859999999964</v>
      </c>
      <c r="BX74" s="171">
        <f t="shared" si="511"/>
        <v>4997</v>
      </c>
      <c r="BY74" s="172">
        <f t="shared" si="512"/>
        <v>4258.4434000000001</v>
      </c>
      <c r="BZ74" s="172">
        <f t="shared" si="513"/>
        <v>4628.2214000000004</v>
      </c>
      <c r="CA74" s="34">
        <v>99.94</v>
      </c>
      <c r="CB74" s="34">
        <v>85.22</v>
      </c>
      <c r="CC74" s="34">
        <v>92.62</v>
      </c>
      <c r="CD74" s="29">
        <v>0</v>
      </c>
      <c r="CE74" s="46">
        <f>IF(OR(ISBLANK(BR74), ISBLANK(DH74)), "", 100*((BR74-DH74)/DH74))</f>
        <v>1.0082707474048249</v>
      </c>
      <c r="CF74" s="102">
        <v>16582808.966816191</v>
      </c>
      <c r="CG74" s="42">
        <v>16395410.1431331</v>
      </c>
      <c r="CH74" s="42">
        <v>16770207.79049927</v>
      </c>
      <c r="CI74" s="171">
        <f t="shared" si="514"/>
        <v>1</v>
      </c>
      <c r="CJ74" s="171">
        <f t="shared" si="515"/>
        <v>742.85160000000087</v>
      </c>
      <c r="CK74" s="171">
        <f t="shared" si="516"/>
        <v>324.4353000000001</v>
      </c>
      <c r="CL74" s="171">
        <f t="shared" si="517"/>
        <v>4999</v>
      </c>
      <c r="CM74" s="172">
        <f t="shared" si="518"/>
        <v>4257.1483999999991</v>
      </c>
      <c r="CN74" s="172">
        <f t="shared" si="519"/>
        <v>4675.5646999999999</v>
      </c>
      <c r="CO74" s="32">
        <v>99.98</v>
      </c>
      <c r="CP74" s="32">
        <v>85.16</v>
      </c>
      <c r="CQ74" s="32">
        <v>93.53</v>
      </c>
      <c r="CR74" s="28">
        <v>0</v>
      </c>
      <c r="CS74" s="46">
        <f>IF(OR(ISBLANK(CF74), ISBLANK(DH74)), "", 100*((CF74-DH74)/DH74))</f>
        <v>7.3059050954724387E-3</v>
      </c>
      <c r="CT74" s="102">
        <v>107215267.2053878</v>
      </c>
      <c r="CU74" s="42">
        <v>105049507.7070778</v>
      </c>
      <c r="CV74" s="42">
        <v>109381026.7036978</v>
      </c>
      <c r="CW74" s="171">
        <f t="shared" si="520"/>
        <v>885.5</v>
      </c>
      <c r="CX74" s="171">
        <f t="shared" si="521"/>
        <v>1553.2833500000002</v>
      </c>
      <c r="CY74" s="171">
        <f t="shared" si="522"/>
        <v>1146.7707499999997</v>
      </c>
      <c r="CZ74" s="171">
        <f t="shared" si="523"/>
        <v>4114.5</v>
      </c>
      <c r="DA74" s="172">
        <f t="shared" si="524"/>
        <v>3446.7166499999998</v>
      </c>
      <c r="DB74" s="172">
        <f t="shared" si="525"/>
        <v>3853.2292500000003</v>
      </c>
      <c r="DC74" s="32">
        <v>82.29</v>
      </c>
      <c r="DD74" s="32">
        <v>83.77</v>
      </c>
      <c r="DE74" s="32">
        <v>93.65</v>
      </c>
      <c r="DF74" s="28">
        <v>0</v>
      </c>
      <c r="DG74" s="46">
        <f>IF(OR(ISBLANK(CT74), ISBLANK(DH74)), "", 100*((CT74-DH74)/DH74))</f>
        <v>546.59190409550945</v>
      </c>
      <c r="DH74" s="24">
        <f>MIN(H74,T74,AB74,AP74,BD74,BR74,CF74,CT74)</f>
        <v>16581597.53103726</v>
      </c>
      <c r="DI74" s="85" t="str">
        <f>IF(DH74=H74, $H$2, IF(DH74=T74, $T$2, IF(DH74=AB74, $AB$2, IF(DH74=AP74, $AP$2, IF(DH74=BD74, $BD$2, IF(DH74=BR74, $BR$2, IF(DH74=CF74, $CF$2, $CT$2)))))))</f>
        <v>RKSDDP++ (AllEnhancements + RQMC + Kmeans++)</v>
      </c>
      <c r="DJ74" s="39">
        <f>IF(OR(ISBLANK(H74), ISBLANK(AP74)), "", IFERROR(((H74-AP74)/H74)*100, ""))</f>
        <v>38.010442928371837</v>
      </c>
      <c r="DK74" s="20">
        <f>IF(OR(ISBLANK(DH74), ISBLANK(T74)), "", IFERROR(((T74-DH74)/DH74)*100, ""))</f>
        <v>5.1707186794962691E-4</v>
      </c>
      <c r="DL74" s="18">
        <f t="shared" ref="DL74:DL137" si="526">MIN(AO74,BC74,CE74,CS74,DG74,BQ74)</f>
        <v>0</v>
      </c>
    </row>
    <row r="75" spans="1:116" x14ac:dyDescent="0.25">
      <c r="A75" s="276"/>
      <c r="B75" s="276"/>
      <c r="C75" s="276"/>
      <c r="D75" s="276"/>
      <c r="E75" s="167">
        <f>2 * ($C$22*'Data for KPI'!$B$1)</f>
        <v>5000</v>
      </c>
      <c r="F75" s="166" t="s">
        <v>23</v>
      </c>
      <c r="G75" s="166"/>
      <c r="H75" s="113">
        <f>AVERAGE(H70:H74)</f>
        <v>28424960.620895498</v>
      </c>
      <c r="I75" s="82">
        <f t="shared" ref="I75:DH75" si="527">AVERAGE(I70:I74)</f>
        <v>27531359.755374871</v>
      </c>
      <c r="J75" s="82">
        <f t="shared" si="527"/>
        <v>29318561.486416124</v>
      </c>
      <c r="K75" s="159">
        <f t="shared" si="527"/>
        <v>121.9</v>
      </c>
      <c r="L75" s="159">
        <f t="shared" si="527"/>
        <v>845.56499999999994</v>
      </c>
      <c r="M75" s="159">
        <f t="shared" si="527"/>
        <v>405.08387999999979</v>
      </c>
      <c r="N75" s="159">
        <f t="shared" si="527"/>
        <v>4878.1000000000004</v>
      </c>
      <c r="O75" s="159">
        <f t="shared" si="527"/>
        <v>4154.4349999999995</v>
      </c>
      <c r="P75" s="159">
        <f t="shared" si="527"/>
        <v>4594.9161199999999</v>
      </c>
      <c r="Q75" s="106">
        <f t="shared" si="527"/>
        <v>97.561999999999998</v>
      </c>
      <c r="R75" s="106">
        <f t="shared" si="527"/>
        <v>85.164000000000001</v>
      </c>
      <c r="S75" s="106">
        <f t="shared" si="527"/>
        <v>94.212000000000003</v>
      </c>
      <c r="T75" s="113">
        <f t="shared" si="527"/>
        <v>16532525.343112797</v>
      </c>
      <c r="U75" s="113">
        <f t="shared" si="527"/>
        <v>16348138.119838357</v>
      </c>
      <c r="V75" s="113">
        <f t="shared" si="527"/>
        <v>16716912.56638724</v>
      </c>
      <c r="W75" s="82">
        <f t="shared" si="527"/>
        <v>99.981999999999999</v>
      </c>
      <c r="X75" s="82">
        <f t="shared" si="527"/>
        <v>85.17</v>
      </c>
      <c r="Y75" s="82">
        <f t="shared" si="527"/>
        <v>93.936000000000007</v>
      </c>
      <c r="Z75" s="82">
        <f t="shared" si="527"/>
        <v>0</v>
      </c>
      <c r="AA75" s="82">
        <f>IFERROR(AVERAGE(AA70:AA74), "")</f>
        <v>2.9852229891931786E-4</v>
      </c>
      <c r="AB75" s="113">
        <f t="shared" si="527"/>
        <v>16626895.890102172</v>
      </c>
      <c r="AC75" s="82">
        <f t="shared" si="527"/>
        <v>16428899.403152114</v>
      </c>
      <c r="AD75" s="82">
        <f t="shared" si="527"/>
        <v>16824892.377052225</v>
      </c>
      <c r="AE75" s="159">
        <f t="shared" si="527"/>
        <v>2.0000000000001821</v>
      </c>
      <c r="AF75" s="159">
        <f t="shared" si="527"/>
        <v>742.50394000000028</v>
      </c>
      <c r="AG75" s="159">
        <f t="shared" si="527"/>
        <v>305.46586000000025</v>
      </c>
      <c r="AH75" s="159">
        <f t="shared" si="527"/>
        <v>4998</v>
      </c>
      <c r="AI75" s="159">
        <f t="shared" si="527"/>
        <v>4257.4960599999995</v>
      </c>
      <c r="AJ75" s="159">
        <f t="shared" si="527"/>
        <v>4694.5341399999998</v>
      </c>
      <c r="AK75" s="82">
        <f t="shared" si="527"/>
        <v>99.960000000000008</v>
      </c>
      <c r="AL75" s="82">
        <f t="shared" si="527"/>
        <v>85.183999999999997</v>
      </c>
      <c r="AM75" s="82">
        <f t="shared" si="527"/>
        <v>93.927999999999997</v>
      </c>
      <c r="AN75" s="82">
        <f t="shared" si="527"/>
        <v>0</v>
      </c>
      <c r="AO75" s="106">
        <f>IFERROR(AVERAGE(AO70:AO74), "")</f>
        <v>0.56958907849342055</v>
      </c>
      <c r="AP75" s="113">
        <f t="shared" si="527"/>
        <v>16535404.841146346</v>
      </c>
      <c r="AQ75" s="82">
        <f t="shared" si="527"/>
        <v>16350973.88446871</v>
      </c>
      <c r="AR75" s="82">
        <f t="shared" si="527"/>
        <v>16719835.79782398</v>
      </c>
      <c r="AS75" s="159">
        <f t="shared" si="527"/>
        <v>0.90000000000018188</v>
      </c>
      <c r="AT75" s="159">
        <f t="shared" si="527"/>
        <v>742.46646999999996</v>
      </c>
      <c r="AU75" s="159">
        <f t="shared" si="527"/>
        <v>309.94331</v>
      </c>
      <c r="AV75" s="159">
        <f t="shared" si="527"/>
        <v>4999.1000000000004</v>
      </c>
      <c r="AW75" s="159">
        <f t="shared" si="527"/>
        <v>4257.5335299999997</v>
      </c>
      <c r="AX75" s="159">
        <f t="shared" si="527"/>
        <v>4690.0566900000003</v>
      </c>
      <c r="AY75" s="82">
        <f t="shared" si="527"/>
        <v>99.981999999999999</v>
      </c>
      <c r="AZ75" s="82">
        <f t="shared" si="527"/>
        <v>85.165999999999997</v>
      </c>
      <c r="BA75" s="82">
        <f t="shared" si="527"/>
        <v>93.818000000000012</v>
      </c>
      <c r="BB75" s="82">
        <f t="shared" si="527"/>
        <v>0</v>
      </c>
      <c r="BC75" s="106">
        <f>IFERROR(AVERAGE(BC70:BC74), "")</f>
        <v>1.7752947695133522E-2</v>
      </c>
      <c r="BD75" s="113">
        <f t="shared" si="527"/>
        <v>214708648.81996578</v>
      </c>
      <c r="BE75" s="82">
        <f t="shared" si="527"/>
        <v>211964202.52673942</v>
      </c>
      <c r="BF75" s="198">
        <f t="shared" si="527"/>
        <v>217453095.11319208</v>
      </c>
      <c r="BG75" s="159">
        <f t="shared" si="527"/>
        <v>1786</v>
      </c>
      <c r="BH75" s="159">
        <f t="shared" si="527"/>
        <v>2425.4691499999999</v>
      </c>
      <c r="BI75" s="159">
        <f t="shared" si="527"/>
        <v>2128.3633299999997</v>
      </c>
      <c r="BJ75" s="159">
        <f t="shared" si="527"/>
        <v>3214</v>
      </c>
      <c r="BK75" s="159">
        <f t="shared" si="527"/>
        <v>2574.5308500000001</v>
      </c>
      <c r="BL75" s="159">
        <f t="shared" si="527"/>
        <v>2871.6366700000003</v>
      </c>
      <c r="BM75" s="82">
        <f t="shared" si="527"/>
        <v>64.28</v>
      </c>
      <c r="BN75" s="82">
        <f t="shared" si="527"/>
        <v>80.031999999999996</v>
      </c>
      <c r="BO75" s="82">
        <f t="shared" si="527"/>
        <v>89.316000000000003</v>
      </c>
      <c r="BP75" s="82">
        <f t="shared" si="527"/>
        <v>6.125148837168146E-14</v>
      </c>
      <c r="BQ75" s="226">
        <f t="shared" si="527"/>
        <v>1198.2906978756323</v>
      </c>
      <c r="BR75" s="118">
        <f t="shared" si="527"/>
        <v>16578343.748086978</v>
      </c>
      <c r="BS75" s="99">
        <f t="shared" si="527"/>
        <v>16387205.744311269</v>
      </c>
      <c r="BT75" s="99">
        <f t="shared" si="527"/>
        <v>16769481.751862681</v>
      </c>
      <c r="BU75" s="183">
        <f t="shared" si="527"/>
        <v>1.5</v>
      </c>
      <c r="BV75" s="183">
        <f t="shared" si="527"/>
        <v>742.47787000000005</v>
      </c>
      <c r="BW75" s="183">
        <f t="shared" si="527"/>
        <v>320.9016399999997</v>
      </c>
      <c r="BX75" s="183">
        <f t="shared" si="527"/>
        <v>4998.5</v>
      </c>
      <c r="BY75" s="183">
        <f t="shared" si="527"/>
        <v>4257.5221299999994</v>
      </c>
      <c r="BZ75" s="183">
        <f t="shared" si="527"/>
        <v>4679.0983600000009</v>
      </c>
      <c r="CA75" s="99">
        <f t="shared" si="527"/>
        <v>99.97</v>
      </c>
      <c r="CB75" s="99">
        <f t="shared" si="527"/>
        <v>85.176000000000002</v>
      </c>
      <c r="CC75" s="99">
        <f t="shared" si="527"/>
        <v>93.610000000000014</v>
      </c>
      <c r="CD75" s="99">
        <f t="shared" si="527"/>
        <v>0</v>
      </c>
      <c r="CE75" s="100">
        <f t="shared" si="527"/>
        <v>0.27728414464106965</v>
      </c>
      <c r="CF75" s="118">
        <f t="shared" si="527"/>
        <v>16534623.06557278</v>
      </c>
      <c r="CG75" s="99">
        <f t="shared" si="527"/>
        <v>16350227.831844831</v>
      </c>
      <c r="CH75" s="99">
        <f t="shared" si="527"/>
        <v>16719018.29930073</v>
      </c>
      <c r="CI75" s="159">
        <f t="shared" si="527"/>
        <v>0.90000000000018188</v>
      </c>
      <c r="CJ75" s="159">
        <f t="shared" si="527"/>
        <v>743.26633000000015</v>
      </c>
      <c r="CK75" s="159">
        <f t="shared" si="527"/>
        <v>319.14136000000019</v>
      </c>
      <c r="CL75" s="159">
        <f t="shared" si="527"/>
        <v>4999.1000000000004</v>
      </c>
      <c r="CM75" s="159">
        <f t="shared" si="527"/>
        <v>4256.7336699999996</v>
      </c>
      <c r="CN75" s="159">
        <f t="shared" si="527"/>
        <v>4680.8586400000004</v>
      </c>
      <c r="CO75" s="99">
        <f t="shared" si="527"/>
        <v>99.981999999999999</v>
      </c>
      <c r="CP75" s="99">
        <f t="shared" si="527"/>
        <v>85.15</v>
      </c>
      <c r="CQ75" s="99">
        <f t="shared" si="527"/>
        <v>93.633999999999986</v>
      </c>
      <c r="CR75" s="99">
        <f t="shared" si="527"/>
        <v>0</v>
      </c>
      <c r="CS75" s="100">
        <f>IFERROR(AVERAGE(CS70:CS74), "")</f>
        <v>1.2973825478586633E-2</v>
      </c>
      <c r="CT75" s="118">
        <f t="shared" si="527"/>
        <v>112745802.6543113</v>
      </c>
      <c r="CU75" s="99">
        <f t="shared" si="527"/>
        <v>110780873.29185882</v>
      </c>
      <c r="CV75" s="99">
        <f t="shared" si="527"/>
        <v>114710732.01676381</v>
      </c>
      <c r="CW75" s="159">
        <f t="shared" si="527"/>
        <v>920.5999999999998</v>
      </c>
      <c r="CX75" s="159">
        <f t="shared" si="527"/>
        <v>1591.4773499999997</v>
      </c>
      <c r="CY75" s="159">
        <f t="shared" si="527"/>
        <v>1241.8872999999999</v>
      </c>
      <c r="CZ75" s="159">
        <f t="shared" si="527"/>
        <v>4079.4</v>
      </c>
      <c r="DA75" s="159">
        <f t="shared" si="527"/>
        <v>3408.5226500000003</v>
      </c>
      <c r="DB75" s="159">
        <f t="shared" si="527"/>
        <v>3758.1127000000001</v>
      </c>
      <c r="DC75" s="99">
        <f t="shared" si="527"/>
        <v>81.587999999999994</v>
      </c>
      <c r="DD75" s="99">
        <f t="shared" si="527"/>
        <v>83.433999999999997</v>
      </c>
      <c r="DE75" s="99">
        <f t="shared" si="527"/>
        <v>92.140000000000015</v>
      </c>
      <c r="DF75" s="99">
        <f t="shared" si="527"/>
        <v>0</v>
      </c>
      <c r="DG75" s="100">
        <f t="shared" si="527"/>
        <v>582.12909919579999</v>
      </c>
      <c r="DH75" s="118">
        <f t="shared" si="527"/>
        <v>16532475.948115677</v>
      </c>
      <c r="DI75" s="99"/>
      <c r="DJ75" s="100">
        <f t="shared" ref="DJ75:DK75" si="528">AVERAGE(DJ70:DJ74)</f>
        <v>36.504194214167555</v>
      </c>
      <c r="DK75" s="99">
        <f t="shared" si="528"/>
        <v>2.9852229891931786E-4</v>
      </c>
      <c r="DL75" s="18">
        <f t="shared" si="526"/>
        <v>1.2973825478586633E-2</v>
      </c>
    </row>
    <row r="76" spans="1:116" hidden="1" x14ac:dyDescent="0.25">
      <c r="A76" s="276"/>
      <c r="B76" s="276">
        <v>20</v>
      </c>
      <c r="C76" s="276">
        <v>5</v>
      </c>
      <c r="D76" s="276">
        <v>75</v>
      </c>
      <c r="E76" s="167">
        <f>2 * ($C$4*'Data for KPI'!$B$1)</f>
        <v>1250</v>
      </c>
      <c r="F76" s="167">
        <v>1</v>
      </c>
      <c r="G76" s="167"/>
      <c r="H76" s="111">
        <v>4785921.4130548462</v>
      </c>
      <c r="I76" s="74">
        <v>4473394.3789502215</v>
      </c>
      <c r="J76" s="74">
        <v>5098448.4471594719</v>
      </c>
      <c r="K76" s="171">
        <f>E76-N76</f>
        <v>51.875000000000227</v>
      </c>
      <c r="L76" s="171">
        <f>E76-O76</f>
        <v>53.432562500000131</v>
      </c>
      <c r="M76" s="171">
        <f>E76-P76</f>
        <v>55.109937500000115</v>
      </c>
      <c r="N76" s="171">
        <f>(Q76/100)*E76</f>
        <v>1198.1249999999998</v>
      </c>
      <c r="O76" s="172">
        <f>(R76/100)*N76</f>
        <v>1196.5674374999999</v>
      </c>
      <c r="P76" s="172">
        <f>(S76/100)*N76</f>
        <v>1194.8900624999999</v>
      </c>
      <c r="Q76" s="75">
        <v>95.85</v>
      </c>
      <c r="R76" s="75">
        <v>99.87</v>
      </c>
      <c r="S76" s="75">
        <v>99.73</v>
      </c>
      <c r="T76" s="115">
        <v>236036.94168143321</v>
      </c>
      <c r="U76" s="115">
        <v>196506.69861397671</v>
      </c>
      <c r="V76" s="115">
        <v>275567.18474888982</v>
      </c>
      <c r="W76" s="64">
        <v>99.95</v>
      </c>
      <c r="X76" s="64">
        <v>99.87</v>
      </c>
      <c r="Y76" s="64">
        <v>99.82</v>
      </c>
      <c r="Z76" s="67">
        <v>2.2313706050106275</v>
      </c>
      <c r="AA76" s="153">
        <f>IF(OR(ISBLANK(T76), ISBLANK(DH76)), "", 100*((T76-DH76)/DH76))</f>
        <v>3.1242935059522848E-2</v>
      </c>
      <c r="AB76" s="111">
        <v>236032.0316830056</v>
      </c>
      <c r="AC76" s="74">
        <v>196500.82011971041</v>
      </c>
      <c r="AD76" s="74">
        <v>275563.2432463009</v>
      </c>
      <c r="AE76" s="171">
        <f>$E76-AH76</f>
        <v>0.625</v>
      </c>
      <c r="AF76" s="171">
        <f>$E76-AI76</f>
        <v>2.2491875000000618</v>
      </c>
      <c r="AG76" s="171">
        <f>$E76-AJ76</f>
        <v>2.8738749999999982</v>
      </c>
      <c r="AH76" s="171">
        <f>(AK76/100)*E76</f>
        <v>1249.375</v>
      </c>
      <c r="AI76" s="172">
        <f>(AL76/100)*AH76</f>
        <v>1247.7508124999999</v>
      </c>
      <c r="AJ76" s="172">
        <f>(AM76/100)*AH76</f>
        <v>1247.126125</v>
      </c>
      <c r="AK76" s="74">
        <v>99.95</v>
      </c>
      <c r="AL76" s="74">
        <v>99.87</v>
      </c>
      <c r="AM76" s="74">
        <v>99.82</v>
      </c>
      <c r="AN76" s="75">
        <v>1.9112881136771238</v>
      </c>
      <c r="AO76" s="153">
        <f>IF(OR(ISBLANK(AB76), ISBLANK(DH76)), "", 100*((AB76-DH76)/DH76))</f>
        <v>2.9162102957461536E-2</v>
      </c>
      <c r="AP76" s="111">
        <v>235966.07939978989</v>
      </c>
      <c r="AQ76" s="74">
        <v>196434.0410944999</v>
      </c>
      <c r="AR76" s="74">
        <v>275498.1177050799</v>
      </c>
      <c r="AS76" s="171">
        <f>$E76-AV76</f>
        <v>0.625</v>
      </c>
      <c r="AT76" s="171">
        <f>$E76-AW76</f>
        <v>2.2491875000000618</v>
      </c>
      <c r="AU76" s="171">
        <f>$E76-AX76</f>
        <v>2.9988124999999854</v>
      </c>
      <c r="AV76" s="171">
        <f>(AY76/100)*E76</f>
        <v>1249.375</v>
      </c>
      <c r="AW76" s="172">
        <f>(AZ76/100)*AV76</f>
        <v>1247.7508124999999</v>
      </c>
      <c r="AX76" s="172">
        <f>(BA76/100)*AV76</f>
        <v>1247.0011875</v>
      </c>
      <c r="AY76" s="74">
        <v>99.95</v>
      </c>
      <c r="AZ76" s="74">
        <v>99.87</v>
      </c>
      <c r="BA76" s="74">
        <v>99.81</v>
      </c>
      <c r="BB76" s="75">
        <v>2.4213430933117763</v>
      </c>
      <c r="BC76" s="153">
        <f>IF(OR(ISBLANK(AP76), ISBLANK(DH76)), "", 100*((AP76-DH76)/DH76))</f>
        <v>1.2118642470462127E-3</v>
      </c>
      <c r="BD76" s="115">
        <v>45354608.002956137</v>
      </c>
      <c r="BE76" s="62">
        <v>44538890.517011173</v>
      </c>
      <c r="BF76" s="195">
        <v>46170325.488901109</v>
      </c>
      <c r="BG76" s="171">
        <f>IF(BJ76=0, " ", $E76-BJ76)</f>
        <v>415.375</v>
      </c>
      <c r="BH76" s="171">
        <f t="shared" ref="BH76:BH80" si="529">IF(BK76=0, " ", $E76-BK76)</f>
        <v>416.87732500000004</v>
      </c>
      <c r="BI76" s="171">
        <f t="shared" ref="BI76:BI80" si="530">IF(BL76=0, " ", $E76-BL76)</f>
        <v>418.12926249999998</v>
      </c>
      <c r="BJ76" s="171">
        <f>(BM76/100)*$E76</f>
        <v>834.625</v>
      </c>
      <c r="BK76" s="172">
        <f>(BN76/100)*BJ76</f>
        <v>833.12267499999996</v>
      </c>
      <c r="BL76" s="172">
        <f>(BO76/100)*BJ76</f>
        <v>831.87073750000002</v>
      </c>
      <c r="BM76" s="34">
        <v>66.77</v>
      </c>
      <c r="BN76" s="34">
        <v>99.82</v>
      </c>
      <c r="BO76" s="34">
        <v>99.67</v>
      </c>
      <c r="BP76" s="29">
        <v>0.38655776075610448</v>
      </c>
      <c r="BQ76" s="46">
        <f>IF(OR(ISBLANK(BD76), ISBLANK(DH76)), "", 100*((BD76-DH76)/DH76))</f>
        <v>19121.049802836744</v>
      </c>
      <c r="BR76" s="102">
        <v>235994.48781362589</v>
      </c>
      <c r="BS76" s="32">
        <v>196461.71318480489</v>
      </c>
      <c r="BT76" s="32">
        <v>275527.26244244701</v>
      </c>
      <c r="BU76" s="171">
        <f>IF(BX76 = 0, " ", $E76-BX76)</f>
        <v>0.625</v>
      </c>
      <c r="BV76" s="171">
        <f t="shared" ref="BV76:BV80" si="531">IF(BY76=0, " ", $E76-BY76)</f>
        <v>2.2491875000000618</v>
      </c>
      <c r="BW76" s="171">
        <f t="shared" ref="BW76:BW80" si="532">IF(BZ76=0, " ", $E76-BZ76)</f>
        <v>2.9988124999999854</v>
      </c>
      <c r="BX76" s="171">
        <f>IF(ISBLANK(CA76),"",(CA76/100)*$E76)</f>
        <v>1249.375</v>
      </c>
      <c r="BY76" s="172">
        <f>(CB76/100)*BX76</f>
        <v>1247.7508124999999</v>
      </c>
      <c r="BZ76" s="172">
        <f>(CC76/100)*BX76</f>
        <v>1247.0011875</v>
      </c>
      <c r="CA76" s="32">
        <v>99.95</v>
      </c>
      <c r="CB76" s="32">
        <v>99.87</v>
      </c>
      <c r="CC76" s="32">
        <v>99.81</v>
      </c>
      <c r="CD76" s="28">
        <v>2.5769593728969857</v>
      </c>
      <c r="CE76" s="46">
        <f>IF(OR(ISBLANK(BR76), ISBLANK(DH76)), "", 100*((BR76-DH76)/DH76))</f>
        <v>1.3251204045239528E-2</v>
      </c>
      <c r="CF76" s="103">
        <v>235963.2198458924</v>
      </c>
      <c r="CG76" s="43">
        <v>196431.25320696729</v>
      </c>
      <c r="CH76" s="43">
        <v>275495.18648481747</v>
      </c>
      <c r="CI76" s="171">
        <f>IF(ISBLANK(CL76), " ", $E76-CL76)</f>
        <v>0.625</v>
      </c>
      <c r="CJ76" s="171">
        <f>IF(ISBLANK(CM76), " ", $E76-CM76)</f>
        <v>2.2491875000000618</v>
      </c>
      <c r="CK76" s="171">
        <f>IF(ISBLANK(CN76), " ", $E76-CN76)</f>
        <v>2.9988124999999854</v>
      </c>
      <c r="CL76" s="171">
        <f>IF(ISBLANK(CO76),"",(CO76/100)*$E76)</f>
        <v>1249.375</v>
      </c>
      <c r="CM76" s="172">
        <f>IF(ISBLANK(CL76),"",(CP76/100)*CL76)</f>
        <v>1247.7508124999999</v>
      </c>
      <c r="CN76" s="172">
        <f>IF(ISBLANK(CL76),"",(CQ76/100)*CL76)</f>
        <v>1247.0011875</v>
      </c>
      <c r="CO76" s="34">
        <v>99.95</v>
      </c>
      <c r="CP76" s="34">
        <v>99.87</v>
      </c>
      <c r="CQ76" s="34">
        <v>99.81</v>
      </c>
      <c r="CR76" s="29">
        <v>2.4663146482407714</v>
      </c>
      <c r="CS76" s="46">
        <f>IF(OR(ISBLANK(CF76), ISBLANK(DH76)), "", 100*((CF76-DH76)/DH76))</f>
        <v>0</v>
      </c>
      <c r="CT76" s="103">
        <v>236741.6478077597</v>
      </c>
      <c r="CU76" s="43">
        <v>197207.74441466699</v>
      </c>
      <c r="CV76" s="43">
        <v>276275.55120085232</v>
      </c>
      <c r="CW76" s="171">
        <f>IF(ISNUMBER(CZ76), $E76-CZ76,"")</f>
        <v>0.625</v>
      </c>
      <c r="CX76" s="171">
        <f>IF(ISNUMBER(DA76), $E76-DA76,"")</f>
        <v>2.2491875000000618</v>
      </c>
      <c r="CY76" s="171">
        <f>IF(ISNUMBER(DB76), $E76-DB76,"")</f>
        <v>2.9988124999999854</v>
      </c>
      <c r="CZ76" s="171">
        <f>IF(ISBLANK(DC76),"",(DC76/100)*$E76)</f>
        <v>1249.375</v>
      </c>
      <c r="DA76" s="172">
        <f>IF(ISNUMBER(CZ76), (DD76/100) * CZ76, "")</f>
        <v>1247.7508124999999</v>
      </c>
      <c r="DB76" s="172">
        <f>IF(ISNUMBER(CZ76),(DE76/100)*CZ76,"")</f>
        <v>1247.0011875</v>
      </c>
      <c r="DC76" s="34">
        <v>99.95</v>
      </c>
      <c r="DD76" s="34">
        <v>99.87</v>
      </c>
      <c r="DE76" s="34">
        <v>99.81</v>
      </c>
      <c r="DF76" s="29">
        <v>38.605009926126307</v>
      </c>
      <c r="DG76" s="46">
        <f>IF(OR(ISBLANK(CT76), ISBLANK(DH76)), "", 100*((CT76-DH76)/DH76))</f>
        <v>0.32989377004420184</v>
      </c>
      <c r="DH76" s="24">
        <f>MIN(H76,T76,AB76,AP76,BD76,BR76,CF76,CT76)</f>
        <v>235963.2198458924</v>
      </c>
      <c r="DI76" s="85" t="str">
        <f>IF(DH76=H76, $H$2, IF(DH76=T76, $T$2, IF(DH76=AB76, $AB$2, IF(DH76=AP76, $AP$2, IF(DH76=BD76, $BD$2, IF(DH76=BR76, $BR$2, IF(DH76=CF76, $CF$2, $CT$2)))))))</f>
        <v>RKSDDP (AllEnhancements + RQMC + Kmeans)</v>
      </c>
      <c r="DJ76" s="39">
        <f>IF(OR(ISBLANK(H76), ISBLANK(AP76)), "", IFERROR(((H76-AP76)/H76)*100, ""))</f>
        <v>95.069578895379877</v>
      </c>
      <c r="DK76" s="20">
        <f>IF(OR(ISBLANK(DH76), ISBLANK(T76)), "", IFERROR(((T76-DH76)/DH76)*100, ""))</f>
        <v>3.1242935059522848E-2</v>
      </c>
      <c r="DL76" s="18">
        <f t="shared" si="526"/>
        <v>0</v>
      </c>
    </row>
    <row r="77" spans="1:116" hidden="1" x14ac:dyDescent="0.25">
      <c r="A77" s="276"/>
      <c r="B77" s="276"/>
      <c r="C77" s="276"/>
      <c r="D77" s="276"/>
      <c r="E77" s="167">
        <f>2 * ($C$4*'Data for KPI'!$B$1)</f>
        <v>1250</v>
      </c>
      <c r="F77" s="167">
        <v>2</v>
      </c>
      <c r="G77" s="167"/>
      <c r="H77" s="112">
        <v>9124444.5615013968</v>
      </c>
      <c r="I77" s="76">
        <v>8689203.4638676066</v>
      </c>
      <c r="J77" s="76">
        <v>9559685.659135187</v>
      </c>
      <c r="K77" s="171">
        <f t="shared" ref="K77:K80" si="533">E77-N77</f>
        <v>101</v>
      </c>
      <c r="L77" s="171">
        <f t="shared" ref="L77:L80" si="534">E77-O77</f>
        <v>102.37880000000018</v>
      </c>
      <c r="M77" s="171">
        <f t="shared" ref="M77:M80" si="535">E77-P77</f>
        <v>104.33210000000008</v>
      </c>
      <c r="N77" s="171">
        <f t="shared" ref="N77:N80" si="536">(Q77/100)*E77</f>
        <v>1149</v>
      </c>
      <c r="O77" s="172">
        <f t="shared" ref="O77:O80" si="537">(R77/100)*N77</f>
        <v>1147.6211999999998</v>
      </c>
      <c r="P77" s="172">
        <f t="shared" ref="P77:P80" si="538">(S77/100)*N77</f>
        <v>1145.6678999999999</v>
      </c>
      <c r="Q77" s="77">
        <v>91.92</v>
      </c>
      <c r="R77" s="77">
        <v>99.88</v>
      </c>
      <c r="S77" s="77">
        <v>99.71</v>
      </c>
      <c r="T77" s="116">
        <v>250497.99062297089</v>
      </c>
      <c r="U77" s="116">
        <v>208736.13160735101</v>
      </c>
      <c r="V77" s="116">
        <v>292259.84963859071</v>
      </c>
      <c r="W77" s="63">
        <v>99.94</v>
      </c>
      <c r="X77" s="63">
        <v>99.89</v>
      </c>
      <c r="Y77" s="63">
        <v>99.75</v>
      </c>
      <c r="Z77" s="66">
        <v>2.3290136141737285</v>
      </c>
      <c r="AA77" s="153">
        <f>IF(OR(ISBLANK(T77), ISBLANK(DH77)), "", 100*((T77-DH77)/DH77))</f>
        <v>0.14148026430684849</v>
      </c>
      <c r="AB77" s="112">
        <v>250200.31464725541</v>
      </c>
      <c r="AC77" s="76">
        <v>208439.78057329051</v>
      </c>
      <c r="AD77" s="76">
        <v>291960.84872122027</v>
      </c>
      <c r="AE77" s="171">
        <f t="shared" ref="AE77:AE80" si="539">$E77-AH77</f>
        <v>0.75</v>
      </c>
      <c r="AF77" s="171">
        <f t="shared" ref="AF77:AF80" si="540">$E77-AI77</f>
        <v>2.1241749999999229</v>
      </c>
      <c r="AG77" s="171">
        <f t="shared" ref="AG77:AG80" si="541">$E77-AJ77</f>
        <v>3.9980500000001484</v>
      </c>
      <c r="AH77" s="171">
        <f t="shared" ref="AH77:AH80" si="542">(AK77/100)*E77</f>
        <v>1249.25</v>
      </c>
      <c r="AI77" s="172">
        <f t="shared" ref="AI77:AI80" si="543">(AL77/100)*AH77</f>
        <v>1247.8758250000001</v>
      </c>
      <c r="AJ77" s="172">
        <f t="shared" ref="AJ77:AJ80" si="544">(AM77/100)*AH77</f>
        <v>1246.0019499999999</v>
      </c>
      <c r="AK77" s="76">
        <v>99.94</v>
      </c>
      <c r="AL77" s="76">
        <v>99.89</v>
      </c>
      <c r="AM77" s="76">
        <v>99.74</v>
      </c>
      <c r="AN77" s="77">
        <v>2.3071307233432767</v>
      </c>
      <c r="AO77" s="153">
        <f>IF(OR(ISBLANK(AB77), ISBLANK(DH77)), "", 100*((AB77-DH77)/DH77))</f>
        <v>2.2478460048318022E-2</v>
      </c>
      <c r="AP77" s="115">
        <v>250293.44466296709</v>
      </c>
      <c r="AQ77" s="115">
        <v>208531.89853042769</v>
      </c>
      <c r="AR77" s="115">
        <v>292054.99079550651</v>
      </c>
      <c r="AS77" s="171">
        <f t="shared" ref="AS77:AS80" si="545">$E77-AV77</f>
        <v>0.75</v>
      </c>
      <c r="AT77" s="171">
        <f t="shared" ref="AT77:AT80" si="546">$E77-AW77</f>
        <v>2.1241749999999229</v>
      </c>
      <c r="AU77" s="171">
        <f t="shared" ref="AU77:AU80" si="547">$E77-AX77</f>
        <v>3.9980500000001484</v>
      </c>
      <c r="AV77" s="171">
        <f t="shared" ref="AV77:AV80" si="548">(AY77/100)*E77</f>
        <v>1249.25</v>
      </c>
      <c r="AW77" s="172">
        <f t="shared" ref="AW77:AW80" si="549">(AZ77/100)*AV77</f>
        <v>1247.8758250000001</v>
      </c>
      <c r="AX77" s="172">
        <f t="shared" ref="AX77:AX80" si="550">(BA77/100)*AV77</f>
        <v>1246.0019499999999</v>
      </c>
      <c r="AY77" s="64">
        <v>99.94</v>
      </c>
      <c r="AZ77" s="64">
        <v>99.89</v>
      </c>
      <c r="BA77" s="64">
        <v>99.74</v>
      </c>
      <c r="BB77" s="77">
        <v>2.5099999999999998</v>
      </c>
      <c r="BC77" s="153">
        <f>IF(OR(ISBLANK(AP77), ISBLANK(DH77)), "", 100*((AP77-DH77)/DH77))</f>
        <v>5.9709008713447365E-2</v>
      </c>
      <c r="BD77" s="116">
        <v>56067646.8393365</v>
      </c>
      <c r="BE77" s="61">
        <v>55194152.42320618</v>
      </c>
      <c r="BF77" s="196">
        <v>56941141.255466819</v>
      </c>
      <c r="BG77" s="171">
        <f t="shared" ref="BG77:BG80" si="551">IF(BJ77=0, " ", $E77-BJ77)</f>
        <v>494.875</v>
      </c>
      <c r="BH77" s="171">
        <f t="shared" si="529"/>
        <v>496.15871249999998</v>
      </c>
      <c r="BI77" s="171">
        <f t="shared" si="530"/>
        <v>498.04652499999997</v>
      </c>
      <c r="BJ77" s="171">
        <f t="shared" ref="BJ77:BJ80" si="552">(BM77/100)*$E77</f>
        <v>755.125</v>
      </c>
      <c r="BK77" s="172">
        <f t="shared" ref="BK77:BK80" si="553">(BN77/100)*BJ77</f>
        <v>753.84128750000002</v>
      </c>
      <c r="BL77" s="172">
        <f t="shared" ref="BL77:BL80" si="554">(BO77/100)*BJ77</f>
        <v>751.95347500000003</v>
      </c>
      <c r="BM77" s="32">
        <v>60.41</v>
      </c>
      <c r="BN77" s="32">
        <v>99.83</v>
      </c>
      <c r="BO77" s="32">
        <v>99.58</v>
      </c>
      <c r="BP77" s="28">
        <v>0.13538806626295211</v>
      </c>
      <c r="BQ77" s="46">
        <f>IF(OR(ISBLANK(BD77), ISBLANK(DH77)), "", 100*((BD77-DH77)/DH77))</f>
        <v>22314.140470604914</v>
      </c>
      <c r="BR77" s="104">
        <v>250144.08610879621</v>
      </c>
      <c r="BS77" s="41">
        <v>208384.03898119711</v>
      </c>
      <c r="BT77" s="41">
        <v>291904.13323639531</v>
      </c>
      <c r="BU77" s="171">
        <f t="shared" ref="BU77:BU80" si="555">IF(BX77 = 0, " ", $E77-BX77)</f>
        <v>0.75</v>
      </c>
      <c r="BV77" s="171">
        <f t="shared" si="531"/>
        <v>2.1241749999999229</v>
      </c>
      <c r="BW77" s="171">
        <f t="shared" si="532"/>
        <v>3.9980500000001484</v>
      </c>
      <c r="BX77" s="171">
        <f t="shared" ref="BX77:BX80" si="556">IF(ISBLANK(CA77),"",(CA77/100)*$E77)</f>
        <v>1249.25</v>
      </c>
      <c r="BY77" s="172">
        <f t="shared" ref="BY77:BY80" si="557">(CB77/100)*BX77</f>
        <v>1247.8758250000001</v>
      </c>
      <c r="BZ77" s="172">
        <f t="shared" ref="BZ77:BZ80" si="558">(CC77/100)*BX77</f>
        <v>1246.0019499999999</v>
      </c>
      <c r="CA77" s="41">
        <v>99.94</v>
      </c>
      <c r="CB77" s="41">
        <v>99.89</v>
      </c>
      <c r="CC77" s="41">
        <v>99.74</v>
      </c>
      <c r="CD77" s="31">
        <v>2.5115536470539594</v>
      </c>
      <c r="CE77" s="46">
        <f>IF(OR(ISBLANK(BR77), ISBLANK(DH77)), "", 100*((BR77-DH77)/DH77))</f>
        <v>0</v>
      </c>
      <c r="CF77" s="102">
        <v>250316.37538383939</v>
      </c>
      <c r="CG77" s="42">
        <v>208555.21306954819</v>
      </c>
      <c r="CH77" s="42">
        <v>292077.53769813059</v>
      </c>
      <c r="CI77" s="171">
        <f t="shared" ref="CI77:CI80" si="559">IF(ISBLANK(CL77), " ", $E77-CL77)</f>
        <v>0.75</v>
      </c>
      <c r="CJ77" s="171">
        <f t="shared" ref="CJ77:CJ80" si="560">IF(ISBLANK(CM77), " ", $E77-CM77)</f>
        <v>2.1241749999999229</v>
      </c>
      <c r="CK77" s="171">
        <f t="shared" ref="CK77:CK80" si="561">IF(ISBLANK(CN77), " ", $E77-CN77)</f>
        <v>3.9980500000001484</v>
      </c>
      <c r="CL77" s="171">
        <f t="shared" ref="CL77:CL80" si="562">IF(ISBLANK(CO77),"",(CO77/100)*$E77)</f>
        <v>1249.25</v>
      </c>
      <c r="CM77" s="172">
        <f t="shared" ref="CM77:CM80" si="563">IF(ISBLANK(CL77),"",(CP77/100)*CL77)</f>
        <v>1247.8758250000001</v>
      </c>
      <c r="CN77" s="172">
        <f t="shared" ref="CN77:CN80" si="564">IF(ISBLANK(CL77),"",(CQ77/100)*CL77)</f>
        <v>1246.0019499999999</v>
      </c>
      <c r="CO77" s="32">
        <v>99.94</v>
      </c>
      <c r="CP77" s="32">
        <v>99.89</v>
      </c>
      <c r="CQ77" s="32">
        <v>99.74</v>
      </c>
      <c r="CR77" s="28">
        <v>2.6075212716022897</v>
      </c>
      <c r="CS77" s="46">
        <f>IF(OR(ISBLANK(CF77), ISBLANK(DH77)), "", 100*((CF77-DH77)/DH77))</f>
        <v>6.8876013710051837E-2</v>
      </c>
      <c r="CT77" s="102">
        <v>887858.36372767109</v>
      </c>
      <c r="CU77" s="42">
        <v>776158.37659381074</v>
      </c>
      <c r="CV77" s="42">
        <v>999558.35086153145</v>
      </c>
      <c r="CW77" s="171">
        <f t="shared" ref="CW77:CW80" si="565">IF(ISNUMBER(CZ77), $E77-CZ77,"")</f>
        <v>8.625</v>
      </c>
      <c r="CX77" s="171">
        <f t="shared" ref="CX77:CX80" si="566">IF(ISNUMBER(DA77), $E77-DA77,"")</f>
        <v>9.9905125000000226</v>
      </c>
      <c r="CY77" s="171">
        <f t="shared" ref="CY77:CY80" si="567">IF(ISNUMBER(DB77), $E77-DB77,"")</f>
        <v>11.852575000000115</v>
      </c>
      <c r="CZ77" s="171">
        <f t="shared" ref="CZ77:CZ80" si="568">IF(ISBLANK(DC77),"",(DC77/100)*$E77)</f>
        <v>1241.375</v>
      </c>
      <c r="DA77" s="172">
        <f t="shared" ref="DA77:DA80" si="569">IF(ISNUMBER(CZ77), (DD77/100) * CZ77, "")</f>
        <v>1240.0094875</v>
      </c>
      <c r="DB77" s="172">
        <f t="shared" ref="DB77:DB80" si="570">IF(ISNUMBER(CZ77),(DE77/100)*CZ77,"")</f>
        <v>1238.1474249999999</v>
      </c>
      <c r="DC77" s="32">
        <v>99.31</v>
      </c>
      <c r="DD77" s="32">
        <v>99.89</v>
      </c>
      <c r="DE77" s="32">
        <v>99.74</v>
      </c>
      <c r="DF77" s="28">
        <v>7.2081279403392813</v>
      </c>
      <c r="DG77" s="46">
        <f>IF(OR(ISBLANK(CT77), ISBLANK(DH77)), "", 100*((CT77-DH77)/DH77))</f>
        <v>254.93877850124792</v>
      </c>
      <c r="DH77" s="24">
        <f>MIN(H77,T77,AB77,AP77,BD77,BR77,CF77,CT77)</f>
        <v>250144.08610879621</v>
      </c>
      <c r="DI77" s="85" t="str">
        <f>IF(DH77=H77, $H$2, IF(DH77=T77, $T$2, IF(DH77=AB77, $AB$2, IF(DH77=AP77, $AP$2, IF(DH77=BD77, $BD$2, IF(DH77=BR77, $BR$2, IF(DH77=CF77, $CF$2, $CT$2)))))))</f>
        <v>RSSDDP (AllEnhancements + RQMC + SOM)</v>
      </c>
      <c r="DJ77" s="39">
        <f>IF(OR(ISBLANK(H77), ISBLANK(AP77)), "", IFERROR(((H77-AP77)/H77)*100, ""))</f>
        <v>97.256891167720767</v>
      </c>
      <c r="DK77" s="20">
        <f>IF(OR(ISBLANK(DH77), ISBLANK(T77)), "", IFERROR(((T77-DH77)/DH77)*100, ""))</f>
        <v>0.14148026430684849</v>
      </c>
      <c r="DL77" s="18">
        <f t="shared" si="526"/>
        <v>0</v>
      </c>
    </row>
    <row r="78" spans="1:116" hidden="1" x14ac:dyDescent="0.25">
      <c r="A78" s="276"/>
      <c r="B78" s="276"/>
      <c r="C78" s="276"/>
      <c r="D78" s="276"/>
      <c r="E78" s="167">
        <f>2 * ($C$4*'Data for KPI'!$B$1)</f>
        <v>1250</v>
      </c>
      <c r="F78" s="167">
        <v>3</v>
      </c>
      <c r="G78" s="167">
        <v>18</v>
      </c>
      <c r="H78" s="111">
        <v>9262426.5259617697</v>
      </c>
      <c r="I78" s="74">
        <v>8822214.7831627019</v>
      </c>
      <c r="J78" s="74">
        <v>9702638.2687608376</v>
      </c>
      <c r="K78" s="171">
        <f t="shared" si="533"/>
        <v>99.125</v>
      </c>
      <c r="L78" s="171">
        <f t="shared" si="534"/>
        <v>100.62113750000003</v>
      </c>
      <c r="M78" s="171">
        <f t="shared" si="535"/>
        <v>102.00218749999999</v>
      </c>
      <c r="N78" s="171">
        <f t="shared" si="536"/>
        <v>1150.875</v>
      </c>
      <c r="O78" s="172">
        <f t="shared" si="537"/>
        <v>1149.3788625</v>
      </c>
      <c r="P78" s="172">
        <f t="shared" si="538"/>
        <v>1147.9978125</v>
      </c>
      <c r="Q78" s="75">
        <v>92.07</v>
      </c>
      <c r="R78" s="75">
        <v>99.87</v>
      </c>
      <c r="S78" s="75">
        <v>99.75</v>
      </c>
      <c r="T78" s="115">
        <v>246818.32823582861</v>
      </c>
      <c r="U78" s="115">
        <v>205472.48970122621</v>
      </c>
      <c r="V78" s="115">
        <v>288164.16677043092</v>
      </c>
      <c r="W78" s="64">
        <v>99.94</v>
      </c>
      <c r="X78" s="64">
        <v>99.88</v>
      </c>
      <c r="Y78" s="64">
        <v>99.76</v>
      </c>
      <c r="Z78" s="67">
        <v>1.6274575191088418</v>
      </c>
      <c r="AA78" s="153">
        <f>IF(OR(ISBLANK(T78), ISBLANK(DH78)), "", 100*((T78-DH78)/DH78))</f>
        <v>4.4542469285374392E-2</v>
      </c>
      <c r="AB78" s="115">
        <v>246717.05607830669</v>
      </c>
      <c r="AC78" s="62">
        <v>205371.9839486455</v>
      </c>
      <c r="AD78" s="62">
        <v>288062.12820796779</v>
      </c>
      <c r="AE78" s="171">
        <f t="shared" si="539"/>
        <v>0.75</v>
      </c>
      <c r="AF78" s="171">
        <f t="shared" si="540"/>
        <v>2.2490999999999985</v>
      </c>
      <c r="AG78" s="171">
        <f t="shared" si="541"/>
        <v>3.8731249999998454</v>
      </c>
      <c r="AH78" s="171">
        <f t="shared" si="542"/>
        <v>1249.25</v>
      </c>
      <c r="AI78" s="172">
        <f t="shared" si="543"/>
        <v>1247.7509</v>
      </c>
      <c r="AJ78" s="172">
        <f t="shared" si="544"/>
        <v>1246.1268750000002</v>
      </c>
      <c r="AK78" s="64">
        <v>99.94</v>
      </c>
      <c r="AL78" s="64">
        <v>99.88</v>
      </c>
      <c r="AM78" s="64">
        <v>99.75</v>
      </c>
      <c r="AN78" s="67">
        <v>1.70281616787228</v>
      </c>
      <c r="AO78" s="153">
        <f>IF(OR(ISBLANK(AB78), ISBLANK(DH78)), "", 100*((AB78-DH78)/DH78))</f>
        <v>3.4931406695630149E-3</v>
      </c>
      <c r="AP78" s="116">
        <v>246708.43820551649</v>
      </c>
      <c r="AQ78" s="61">
        <v>205363.18204089621</v>
      </c>
      <c r="AR78" s="61">
        <v>288053.69437013683</v>
      </c>
      <c r="AS78" s="171">
        <f t="shared" si="545"/>
        <v>0.75</v>
      </c>
      <c r="AT78" s="171">
        <f t="shared" si="546"/>
        <v>2.2490999999999985</v>
      </c>
      <c r="AU78" s="171">
        <f t="shared" si="547"/>
        <v>3.9980500000001484</v>
      </c>
      <c r="AV78" s="171">
        <f t="shared" si="548"/>
        <v>1249.25</v>
      </c>
      <c r="AW78" s="172">
        <f t="shared" si="549"/>
        <v>1247.7509</v>
      </c>
      <c r="AX78" s="172">
        <f t="shared" si="550"/>
        <v>1246.0019499999999</v>
      </c>
      <c r="AY78" s="63">
        <v>99.94</v>
      </c>
      <c r="AZ78" s="63">
        <v>99.88</v>
      </c>
      <c r="BA78" s="63">
        <v>99.74</v>
      </c>
      <c r="BB78" s="66">
        <v>1.6144980417366168</v>
      </c>
      <c r="BC78" s="153">
        <f>IF(OR(ISBLANK(AP78), ISBLANK(DH78)), "", 100*((AP78-DH78)/DH78))</f>
        <v>0</v>
      </c>
      <c r="BD78" s="115">
        <v>54332707.141873367</v>
      </c>
      <c r="BE78" s="62">
        <v>53467650.052622862</v>
      </c>
      <c r="BF78" s="195">
        <v>55197764.231123887</v>
      </c>
      <c r="BG78" s="171">
        <f t="shared" si="551"/>
        <v>480.25</v>
      </c>
      <c r="BH78" s="171">
        <f t="shared" si="529"/>
        <v>481.71252500000003</v>
      </c>
      <c r="BI78" s="171">
        <f t="shared" si="530"/>
        <v>483.40597500000001</v>
      </c>
      <c r="BJ78" s="171">
        <f t="shared" si="552"/>
        <v>769.75</v>
      </c>
      <c r="BK78" s="172">
        <f t="shared" si="553"/>
        <v>768.28747499999997</v>
      </c>
      <c r="BL78" s="172">
        <f t="shared" si="554"/>
        <v>766.59402499999999</v>
      </c>
      <c r="BM78" s="34">
        <v>61.58</v>
      </c>
      <c r="BN78" s="34">
        <v>99.81</v>
      </c>
      <c r="BO78" s="34">
        <v>99.59</v>
      </c>
      <c r="BP78" s="29">
        <v>0.13049729369037086</v>
      </c>
      <c r="BQ78" s="46">
        <f>IF(OR(ISBLANK(BD78), ISBLANK(DH78)), "", 100*((BD78-DH78)/DH78))</f>
        <v>21923.043693630123</v>
      </c>
      <c r="BR78" s="102">
        <v>246763.04371336009</v>
      </c>
      <c r="BS78" s="42">
        <v>205417.18175174689</v>
      </c>
      <c r="BT78" s="42">
        <v>288108.90567497339</v>
      </c>
      <c r="BU78" s="171">
        <f t="shared" si="555"/>
        <v>0.75</v>
      </c>
      <c r="BV78" s="171">
        <f t="shared" si="531"/>
        <v>2.2490999999999985</v>
      </c>
      <c r="BW78" s="171">
        <f t="shared" si="532"/>
        <v>3.8731249999998454</v>
      </c>
      <c r="BX78" s="171">
        <f t="shared" si="556"/>
        <v>1249.25</v>
      </c>
      <c r="BY78" s="172">
        <f t="shared" si="557"/>
        <v>1247.7509</v>
      </c>
      <c r="BZ78" s="172">
        <f t="shared" si="558"/>
        <v>1246.1268750000002</v>
      </c>
      <c r="CA78" s="32">
        <v>99.94</v>
      </c>
      <c r="CB78" s="32">
        <v>99.88</v>
      </c>
      <c r="CC78" s="32">
        <v>99.75</v>
      </c>
      <c r="CD78" s="28">
        <v>6.8345410162515732</v>
      </c>
      <c r="CE78" s="46">
        <f>IF(OR(ISBLANK(BR78), ISBLANK(DH78)), "", 100*((BR78-DH78)/DH78))</f>
        <v>2.213361984729343E-2</v>
      </c>
      <c r="CF78" s="103">
        <v>246719.2283352316</v>
      </c>
      <c r="CG78" s="43">
        <v>205373.84724400961</v>
      </c>
      <c r="CH78" s="43">
        <v>288064.60942645371</v>
      </c>
      <c r="CI78" s="171">
        <f t="shared" si="559"/>
        <v>0.75</v>
      </c>
      <c r="CJ78" s="171">
        <f t="shared" si="560"/>
        <v>2.2490999999999985</v>
      </c>
      <c r="CK78" s="171">
        <f t="shared" si="561"/>
        <v>3.9980500000001484</v>
      </c>
      <c r="CL78" s="171">
        <f t="shared" si="562"/>
        <v>1249.25</v>
      </c>
      <c r="CM78" s="172">
        <f t="shared" si="563"/>
        <v>1247.7509</v>
      </c>
      <c r="CN78" s="172">
        <f t="shared" si="564"/>
        <v>1246.0019499999999</v>
      </c>
      <c r="CO78" s="34">
        <v>99.94</v>
      </c>
      <c r="CP78" s="34">
        <v>99.88</v>
      </c>
      <c r="CQ78" s="34">
        <v>99.74</v>
      </c>
      <c r="CR78" s="29">
        <v>1.8903717476160451</v>
      </c>
      <c r="CS78" s="46">
        <f>IF(OR(ISBLANK(CF78), ISBLANK(DH78)), "", 100*((CF78-DH78)/DH78))</f>
        <v>4.3736362621381291E-3</v>
      </c>
      <c r="CT78" s="103">
        <v>246767.94639335261</v>
      </c>
      <c r="CU78" s="43">
        <v>205421.48717126521</v>
      </c>
      <c r="CV78" s="43">
        <v>288114.4056154401</v>
      </c>
      <c r="CW78" s="171">
        <f t="shared" si="565"/>
        <v>0.75</v>
      </c>
      <c r="CX78" s="171">
        <f t="shared" si="566"/>
        <v>2.2490999999999985</v>
      </c>
      <c r="CY78" s="171">
        <f t="shared" si="567"/>
        <v>3.8731249999998454</v>
      </c>
      <c r="CZ78" s="171">
        <f t="shared" si="568"/>
        <v>1249.25</v>
      </c>
      <c r="DA78" s="172">
        <f t="shared" si="569"/>
        <v>1247.7509</v>
      </c>
      <c r="DB78" s="172">
        <f t="shared" si="570"/>
        <v>1246.1268750000002</v>
      </c>
      <c r="DC78" s="34">
        <v>99.94</v>
      </c>
      <c r="DD78" s="34">
        <v>99.88</v>
      </c>
      <c r="DE78" s="34">
        <v>99.75</v>
      </c>
      <c r="DF78" s="29">
        <v>2.0468642447585474</v>
      </c>
      <c r="DG78" s="46">
        <f>IF(OR(ISBLANK(CT78), ISBLANK(DH78)), "", 100*((CT78-DH78)/DH78))</f>
        <v>2.4120856290513686E-2</v>
      </c>
      <c r="DH78" s="24">
        <f>MIN(H78,T78,AB78,AP78,BD78,BR78,CF78,CT78)</f>
        <v>246708.43820551649</v>
      </c>
      <c r="DI78" s="85" t="str">
        <f>IF(DH78=H78, $H$2, IF(DH78=T78, $T$2, IF(DH78=AB78, $AB$2, IF(DH78=AP78, $AP$2, IF(DH78=BD78, $BD$2, IF(DH78=BR78, $BR$2, IF(DH78=CF78, $CF$2, $CT$2)))))))</f>
        <v>RKSDDP++ (AllEnhancements + RQMC + Kmeans++)</v>
      </c>
      <c r="DJ78" s="39">
        <f>IF(OR(ISBLANK(H78), ISBLANK(AP78)), "", IFERROR(((H78-AP78)/H78)*100, ""))</f>
        <v>97.336459970678163</v>
      </c>
      <c r="DK78" s="20">
        <f>IF(OR(ISBLANK(DH78), ISBLANK(T78)), "", IFERROR(((T78-DH78)/DH78)*100, ""))</f>
        <v>4.4542469285374392E-2</v>
      </c>
      <c r="DL78" s="18">
        <f t="shared" si="526"/>
        <v>0</v>
      </c>
    </row>
    <row r="79" spans="1:116" hidden="1" x14ac:dyDescent="0.25">
      <c r="A79" s="276"/>
      <c r="B79" s="276"/>
      <c r="C79" s="276"/>
      <c r="D79" s="276"/>
      <c r="E79" s="167">
        <f>2 * ($C$4*'Data for KPI'!$B$1)</f>
        <v>1250</v>
      </c>
      <c r="F79" s="167">
        <v>4</v>
      </c>
      <c r="G79" s="167">
        <v>19</v>
      </c>
      <c r="H79" s="116">
        <v>3065604.6483315681</v>
      </c>
      <c r="I79" s="61">
        <v>2822643.354142596</v>
      </c>
      <c r="J79" s="61">
        <v>3308565.9425205388</v>
      </c>
      <c r="K79" s="171">
        <f t="shared" si="533"/>
        <v>34.5</v>
      </c>
      <c r="L79" s="171">
        <f t="shared" si="534"/>
        <v>35.95860000000016</v>
      </c>
      <c r="M79" s="171">
        <f t="shared" si="535"/>
        <v>36.80944999999997</v>
      </c>
      <c r="N79" s="171">
        <f t="shared" si="536"/>
        <v>1215.5</v>
      </c>
      <c r="O79" s="172">
        <f t="shared" si="537"/>
        <v>1214.0413999999998</v>
      </c>
      <c r="P79" s="172">
        <f t="shared" si="538"/>
        <v>1213.19055</v>
      </c>
      <c r="Q79" s="66">
        <v>97.24</v>
      </c>
      <c r="R79" s="66">
        <v>99.88</v>
      </c>
      <c r="S79" s="66">
        <v>99.81</v>
      </c>
      <c r="T79" s="116">
        <v>224399.8904269991</v>
      </c>
      <c r="U79" s="116">
        <v>188155.06277008081</v>
      </c>
      <c r="V79" s="116">
        <v>260644.7180839174</v>
      </c>
      <c r="W79" s="63">
        <v>99.96</v>
      </c>
      <c r="X79" s="63">
        <v>99.88</v>
      </c>
      <c r="Y79" s="63">
        <v>99.82</v>
      </c>
      <c r="Z79" s="66">
        <v>2.560569231988175</v>
      </c>
      <c r="AA79" s="153">
        <f>IF(OR(ISBLANK(T79), ISBLANK(DH79)), "", 100*((T79-DH79)/DH79))</f>
        <v>0</v>
      </c>
      <c r="AB79" s="115">
        <v>224487.85066872439</v>
      </c>
      <c r="AC79" s="62">
        <v>188241.9416759403</v>
      </c>
      <c r="AD79" s="62">
        <v>260733.75966150849</v>
      </c>
      <c r="AE79" s="171">
        <f t="shared" si="539"/>
        <v>0.5</v>
      </c>
      <c r="AF79" s="171">
        <f t="shared" si="540"/>
        <v>1.9994000000001506</v>
      </c>
      <c r="AG79" s="171">
        <f t="shared" si="541"/>
        <v>2.7490999999999985</v>
      </c>
      <c r="AH79" s="171">
        <f t="shared" si="542"/>
        <v>1249.5</v>
      </c>
      <c r="AI79" s="172">
        <f t="shared" si="543"/>
        <v>1248.0005999999998</v>
      </c>
      <c r="AJ79" s="172">
        <f t="shared" si="544"/>
        <v>1247.2509</v>
      </c>
      <c r="AK79" s="64">
        <v>99.96</v>
      </c>
      <c r="AL79" s="64">
        <v>99.88</v>
      </c>
      <c r="AM79" s="64">
        <v>99.82</v>
      </c>
      <c r="AN79" s="67">
        <v>1.2175716399428804</v>
      </c>
      <c r="AO79" s="153">
        <f>IF(OR(ISBLANK(AB79), ISBLANK(DH79)), "", 100*((AB79-DH79)/DH79))</f>
        <v>3.9197987823396396E-2</v>
      </c>
      <c r="AP79" s="116">
        <v>224499.13718046661</v>
      </c>
      <c r="AQ79" s="61">
        <v>188252.6346916467</v>
      </c>
      <c r="AR79" s="61">
        <v>260745.63966928641</v>
      </c>
      <c r="AS79" s="171">
        <f t="shared" si="545"/>
        <v>0.5</v>
      </c>
      <c r="AT79" s="171">
        <f t="shared" si="546"/>
        <v>1.9994000000001506</v>
      </c>
      <c r="AU79" s="171">
        <f t="shared" si="547"/>
        <v>2.8740500000001248</v>
      </c>
      <c r="AV79" s="171">
        <f t="shared" si="548"/>
        <v>1249.5</v>
      </c>
      <c r="AW79" s="172">
        <f t="shared" si="549"/>
        <v>1248.0005999999998</v>
      </c>
      <c r="AX79" s="172">
        <f t="shared" si="550"/>
        <v>1247.1259499999999</v>
      </c>
      <c r="AY79" s="63">
        <v>99.96</v>
      </c>
      <c r="AZ79" s="63">
        <v>99.88</v>
      </c>
      <c r="BA79" s="63">
        <v>99.81</v>
      </c>
      <c r="BB79" s="66">
        <v>1.9644086526561653</v>
      </c>
      <c r="BC79" s="153">
        <f>IF(OR(ISBLANK(AP79), ISBLANK(DH79)), "", 100*((AP79-DH79)/DH79))</f>
        <v>4.4227630093159685E-2</v>
      </c>
      <c r="BD79" s="116">
        <v>55309548.716091469</v>
      </c>
      <c r="BE79" s="61">
        <v>54426321.784386411</v>
      </c>
      <c r="BF79" s="196">
        <v>56192775.647796527</v>
      </c>
      <c r="BG79" s="171">
        <f t="shared" si="551"/>
        <v>483.375</v>
      </c>
      <c r="BH79" s="171">
        <f t="shared" si="529"/>
        <v>484.83158749999996</v>
      </c>
      <c r="BI79" s="171">
        <f t="shared" si="530"/>
        <v>486.36483750000002</v>
      </c>
      <c r="BJ79" s="171">
        <f t="shared" si="552"/>
        <v>766.625</v>
      </c>
      <c r="BK79" s="172">
        <f t="shared" si="553"/>
        <v>765.16841250000004</v>
      </c>
      <c r="BL79" s="172">
        <f t="shared" si="554"/>
        <v>763.63516249999998</v>
      </c>
      <c r="BM79" s="32">
        <v>61.33</v>
      </c>
      <c r="BN79" s="32">
        <v>99.81</v>
      </c>
      <c r="BO79" s="32">
        <v>99.61</v>
      </c>
      <c r="BP79" s="28">
        <v>0.24664105120896215</v>
      </c>
      <c r="BQ79" s="46">
        <f>IF(OR(ISBLANK(BD79), ISBLANK(DH79)), "", 100*((BD79-DH79)/DH79))</f>
        <v>24547.761017550296</v>
      </c>
      <c r="BR79" s="103">
        <v>224485.60862465619</v>
      </c>
      <c r="BS79" s="43">
        <v>188240.28920983081</v>
      </c>
      <c r="BT79" s="43">
        <v>260730.92803948151</v>
      </c>
      <c r="BU79" s="171">
        <f t="shared" si="555"/>
        <v>0.5</v>
      </c>
      <c r="BV79" s="171">
        <f t="shared" si="531"/>
        <v>1.9994000000001506</v>
      </c>
      <c r="BW79" s="171">
        <f t="shared" si="532"/>
        <v>2.7490999999999985</v>
      </c>
      <c r="BX79" s="171">
        <f t="shared" si="556"/>
        <v>1249.5</v>
      </c>
      <c r="BY79" s="172">
        <f t="shared" si="557"/>
        <v>1248.0005999999998</v>
      </c>
      <c r="BZ79" s="172">
        <f t="shared" si="558"/>
        <v>1247.2509</v>
      </c>
      <c r="CA79" s="34">
        <v>99.96</v>
      </c>
      <c r="CB79" s="34">
        <v>99.88</v>
      </c>
      <c r="CC79" s="34">
        <v>99.82</v>
      </c>
      <c r="CD79" s="29">
        <v>2.2486979041353892</v>
      </c>
      <c r="CE79" s="46">
        <f>IF(OR(ISBLANK(BR79), ISBLANK(DH79)), "", 100*((BR79-DH79)/DH79))</f>
        <v>3.8198858962888813E-2</v>
      </c>
      <c r="CF79" s="102">
        <v>224484.01129156389</v>
      </c>
      <c r="CG79" s="42">
        <v>188238.16789888509</v>
      </c>
      <c r="CH79" s="42">
        <v>260729.8546842428</v>
      </c>
      <c r="CI79" s="171">
        <f t="shared" si="559"/>
        <v>0.5</v>
      </c>
      <c r="CJ79" s="171">
        <f t="shared" si="560"/>
        <v>1.9994000000001506</v>
      </c>
      <c r="CK79" s="171">
        <f t="shared" si="561"/>
        <v>2.7490999999999985</v>
      </c>
      <c r="CL79" s="171">
        <f t="shared" si="562"/>
        <v>1249.5</v>
      </c>
      <c r="CM79" s="172">
        <f t="shared" si="563"/>
        <v>1248.0005999999998</v>
      </c>
      <c r="CN79" s="172">
        <f t="shared" si="564"/>
        <v>1247.2509</v>
      </c>
      <c r="CO79" s="32">
        <v>99.96</v>
      </c>
      <c r="CP79" s="32">
        <v>99.88</v>
      </c>
      <c r="CQ79" s="32">
        <v>99.82</v>
      </c>
      <c r="CR79" s="28">
        <v>1.6248647570474939</v>
      </c>
      <c r="CS79" s="46">
        <f>IF(OR(ISBLANK(CF79), ISBLANK(DH79)), "", 100*((CF79-DH79)/DH79))</f>
        <v>3.7487034599133016E-2</v>
      </c>
      <c r="CT79" s="102">
        <v>224883.17710141151</v>
      </c>
      <c r="CU79" s="42">
        <v>188636.27158861421</v>
      </c>
      <c r="CV79" s="42">
        <v>261130.08261420889</v>
      </c>
      <c r="CW79" s="171">
        <f t="shared" si="565"/>
        <v>0.5</v>
      </c>
      <c r="CX79" s="171">
        <f t="shared" si="566"/>
        <v>1.9994000000001506</v>
      </c>
      <c r="CY79" s="171">
        <f t="shared" si="567"/>
        <v>2.8740500000001248</v>
      </c>
      <c r="CZ79" s="171">
        <f t="shared" si="568"/>
        <v>1249.5</v>
      </c>
      <c r="DA79" s="172">
        <f t="shared" si="569"/>
        <v>1248.0005999999998</v>
      </c>
      <c r="DB79" s="172">
        <f t="shared" si="570"/>
        <v>1247.1259499999999</v>
      </c>
      <c r="DC79" s="32">
        <v>99.96</v>
      </c>
      <c r="DD79" s="32">
        <v>99.88</v>
      </c>
      <c r="DE79" s="32">
        <v>99.81</v>
      </c>
      <c r="DF79" s="28">
        <v>1.8573911241046392</v>
      </c>
      <c r="DG79" s="46">
        <f>IF(OR(ISBLANK(CT79), ISBLANK(DH79)), "", 100*((CT79-DH79)/DH79))</f>
        <v>0.21536849839488889</v>
      </c>
      <c r="DH79" s="24">
        <f>MIN(H79,T79,AB79,AP79,BD79,BR79,CF79,CT79)</f>
        <v>224399.8904269991</v>
      </c>
      <c r="DI79" s="85" t="str">
        <f>IF(DH79=H79, $H$2, IF(DH79=T79, $T$2, IF(DH79=AB79, $AB$2, IF(DH79=AP79, $AP$2, IF(DH79=BD79, $BD$2, IF(DH79=BR79, $BR$2, IF(DH79=CF79, $CF$2, $CT$2)))))))</f>
        <v>2S-SDDP</v>
      </c>
      <c r="DJ79" s="39">
        <f>IF(OR(ISBLANK(H79), ISBLANK(AP79)), "", IFERROR(((H79-AP79)/H79)*100, ""))</f>
        <v>92.676839875531613</v>
      </c>
      <c r="DK79" s="20">
        <f>IF(OR(ISBLANK(DH79), ISBLANK(T79)), "", IFERROR(((T79-DH79)/DH79)*100, ""))</f>
        <v>0</v>
      </c>
      <c r="DL79" s="18">
        <f t="shared" si="526"/>
        <v>3.7487034599133016E-2</v>
      </c>
    </row>
    <row r="80" spans="1:116" hidden="1" x14ac:dyDescent="0.25">
      <c r="A80" s="276"/>
      <c r="B80" s="276"/>
      <c r="C80" s="276"/>
      <c r="D80" s="276"/>
      <c r="E80" s="167">
        <f>2 * ($C$4*'Data for KPI'!$B$1)</f>
        <v>1250</v>
      </c>
      <c r="F80" s="167">
        <v>5</v>
      </c>
      <c r="G80" s="167">
        <v>15</v>
      </c>
      <c r="H80" s="111">
        <v>1588413.3714494191</v>
      </c>
      <c r="I80" s="74">
        <v>1424411.6611967741</v>
      </c>
      <c r="J80" s="74">
        <v>1752415.081702064</v>
      </c>
      <c r="K80" s="171">
        <f t="shared" si="533"/>
        <v>17.5</v>
      </c>
      <c r="L80" s="171">
        <f t="shared" si="534"/>
        <v>18.855749999999944</v>
      </c>
      <c r="M80" s="171">
        <f t="shared" si="535"/>
        <v>20.088250000000016</v>
      </c>
      <c r="N80" s="171">
        <f t="shared" si="536"/>
        <v>1232.5</v>
      </c>
      <c r="O80" s="172">
        <f t="shared" si="537"/>
        <v>1231.1442500000001</v>
      </c>
      <c r="P80" s="172">
        <f t="shared" si="538"/>
        <v>1229.91175</v>
      </c>
      <c r="Q80" s="75">
        <v>98.6</v>
      </c>
      <c r="R80" s="75">
        <v>99.89</v>
      </c>
      <c r="S80" s="75">
        <v>99.79</v>
      </c>
      <c r="T80" s="115">
        <v>226290.20143419781</v>
      </c>
      <c r="U80" s="115">
        <v>189663.5583739611</v>
      </c>
      <c r="V80" s="115">
        <v>262916.84449443448</v>
      </c>
      <c r="W80" s="64">
        <v>99.96</v>
      </c>
      <c r="X80" s="64">
        <v>99.89</v>
      </c>
      <c r="Y80" s="64">
        <v>99.78</v>
      </c>
      <c r="Z80" s="67">
        <v>2.6966405913603722</v>
      </c>
      <c r="AA80" s="153">
        <f>IF(OR(ISBLANK(T80), ISBLANK(DH80)), "", 100*((T80-DH80)/DH80))</f>
        <v>0.14406799408427221</v>
      </c>
      <c r="AB80" s="115">
        <v>225964.6586830937</v>
      </c>
      <c r="AC80" s="64">
        <v>189338.0605444595</v>
      </c>
      <c r="AD80" s="64">
        <v>262591.25682172802</v>
      </c>
      <c r="AE80" s="171">
        <f t="shared" si="539"/>
        <v>0.5</v>
      </c>
      <c r="AF80" s="171">
        <f t="shared" si="540"/>
        <v>1.8744500000000244</v>
      </c>
      <c r="AG80" s="171">
        <f t="shared" si="541"/>
        <v>2.9990000000000236</v>
      </c>
      <c r="AH80" s="171">
        <f t="shared" si="542"/>
        <v>1249.5</v>
      </c>
      <c r="AI80" s="172">
        <f t="shared" si="543"/>
        <v>1248.12555</v>
      </c>
      <c r="AJ80" s="172">
        <f t="shared" si="544"/>
        <v>1247.001</v>
      </c>
      <c r="AK80" s="64">
        <v>99.96</v>
      </c>
      <c r="AL80" s="64">
        <v>99.89</v>
      </c>
      <c r="AM80" s="64">
        <v>99.8</v>
      </c>
      <c r="AN80" s="67">
        <v>2.3781039285813224</v>
      </c>
      <c r="AO80" s="153">
        <f>IF(OR(ISBLANK(AB80), ISBLANK(DH80)), "", 100*((AB80-DH80)/DH80))</f>
        <v>0</v>
      </c>
      <c r="AP80" s="116">
        <v>225970.87528647049</v>
      </c>
      <c r="AQ80" s="63">
        <v>189344.44607296569</v>
      </c>
      <c r="AR80" s="63">
        <v>262597.30449997529</v>
      </c>
      <c r="AS80" s="171">
        <f t="shared" si="545"/>
        <v>0.5</v>
      </c>
      <c r="AT80" s="171">
        <f t="shared" si="546"/>
        <v>1.8744500000000244</v>
      </c>
      <c r="AU80" s="171">
        <f t="shared" si="547"/>
        <v>2.9990000000000236</v>
      </c>
      <c r="AV80" s="171">
        <f t="shared" si="548"/>
        <v>1249.5</v>
      </c>
      <c r="AW80" s="172">
        <f t="shared" si="549"/>
        <v>1248.12555</v>
      </c>
      <c r="AX80" s="172">
        <f t="shared" si="550"/>
        <v>1247.001</v>
      </c>
      <c r="AY80" s="63">
        <v>99.96</v>
      </c>
      <c r="AZ80" s="63">
        <v>99.89</v>
      </c>
      <c r="BA80" s="63">
        <v>99.8</v>
      </c>
      <c r="BB80" s="66">
        <v>2.6480059616385825</v>
      </c>
      <c r="BC80" s="153">
        <f>IF(OR(ISBLANK(AP80), ISBLANK(DH80)), "", 100*((AP80-DH80)/DH80))</f>
        <v>2.7511396751227191E-3</v>
      </c>
      <c r="BD80" s="115">
        <v>54317385.663679339</v>
      </c>
      <c r="BE80" s="62">
        <v>53445103.943436518</v>
      </c>
      <c r="BF80" s="195">
        <v>55189667.38392216</v>
      </c>
      <c r="BG80" s="171">
        <f t="shared" si="551"/>
        <v>477.375</v>
      </c>
      <c r="BH80" s="171">
        <f t="shared" si="529"/>
        <v>478.68846250000001</v>
      </c>
      <c r="BI80" s="171">
        <f t="shared" si="530"/>
        <v>481.08360000000005</v>
      </c>
      <c r="BJ80" s="171">
        <f t="shared" si="552"/>
        <v>772.625</v>
      </c>
      <c r="BK80" s="172">
        <f t="shared" si="553"/>
        <v>771.31153749999999</v>
      </c>
      <c r="BL80" s="172">
        <f t="shared" si="554"/>
        <v>768.91639999999995</v>
      </c>
      <c r="BM80" s="34">
        <v>61.81</v>
      </c>
      <c r="BN80" s="34">
        <v>99.83</v>
      </c>
      <c r="BO80" s="34">
        <v>99.52</v>
      </c>
      <c r="BP80" s="29">
        <v>0.141190034030093</v>
      </c>
      <c r="BQ80" s="46">
        <f>IF(OR(ISBLANK(BD80), ISBLANK(DH80)), "", 100*((BD80-DH80)/DH80))</f>
        <v>23938.000446723519</v>
      </c>
      <c r="BR80" s="102">
        <v>226165.6340954155</v>
      </c>
      <c r="BS80" s="42">
        <v>189538.92620957681</v>
      </c>
      <c r="BT80" s="42">
        <v>262792.34198125423</v>
      </c>
      <c r="BU80" s="171">
        <f t="shared" si="555"/>
        <v>0.625</v>
      </c>
      <c r="BV80" s="171">
        <f t="shared" si="531"/>
        <v>1.9993125000000873</v>
      </c>
      <c r="BW80" s="171">
        <f t="shared" si="532"/>
        <v>3.3736249999999472</v>
      </c>
      <c r="BX80" s="171">
        <f t="shared" si="556"/>
        <v>1249.375</v>
      </c>
      <c r="BY80" s="172">
        <f t="shared" si="557"/>
        <v>1248.0006874999999</v>
      </c>
      <c r="BZ80" s="172">
        <f t="shared" si="558"/>
        <v>1246.6263750000001</v>
      </c>
      <c r="CA80" s="32">
        <v>99.95</v>
      </c>
      <c r="CB80" s="32">
        <v>99.89</v>
      </c>
      <c r="CC80" s="32">
        <v>99.78</v>
      </c>
      <c r="CD80" s="28">
        <v>2.7961173098653633</v>
      </c>
      <c r="CE80" s="46">
        <f>IF(OR(ISBLANK(BR80), ISBLANK(DH80)), "", 100*((BR80-DH80)/DH80))</f>
        <v>8.8941081978514497E-2</v>
      </c>
      <c r="CF80" s="103">
        <v>226057.2839496792</v>
      </c>
      <c r="CG80" s="43">
        <v>189429.83885160909</v>
      </c>
      <c r="CH80" s="43">
        <v>262684.72904774942</v>
      </c>
      <c r="CI80" s="171">
        <f t="shared" si="559"/>
        <v>0.5</v>
      </c>
      <c r="CJ80" s="171">
        <f t="shared" si="560"/>
        <v>1.8744500000000244</v>
      </c>
      <c r="CK80" s="171">
        <f t="shared" si="561"/>
        <v>3.1239499999999225</v>
      </c>
      <c r="CL80" s="171">
        <f t="shared" si="562"/>
        <v>1249.5</v>
      </c>
      <c r="CM80" s="172">
        <f t="shared" si="563"/>
        <v>1248.12555</v>
      </c>
      <c r="CN80" s="172">
        <f t="shared" si="564"/>
        <v>1246.8760500000001</v>
      </c>
      <c r="CO80" s="34">
        <v>99.96</v>
      </c>
      <c r="CP80" s="34">
        <v>99.89</v>
      </c>
      <c r="CQ80" s="34">
        <v>99.79</v>
      </c>
      <c r="CR80" s="29">
        <v>2.7670895715769066</v>
      </c>
      <c r="CS80" s="46">
        <f>IF(OR(ISBLANK(CF80), ISBLANK(DH80)), "", 100*((CF80-DH80)/DH80))</f>
        <v>4.0991041309429828E-2</v>
      </c>
      <c r="CT80" s="103">
        <v>228039.4795754152</v>
      </c>
      <c r="CU80" s="43">
        <v>191327.12536902621</v>
      </c>
      <c r="CV80" s="43">
        <v>264751.83378180419</v>
      </c>
      <c r="CW80" s="171">
        <f t="shared" si="565"/>
        <v>0.625</v>
      </c>
      <c r="CX80" s="171">
        <f t="shared" si="566"/>
        <v>1.9993125000000873</v>
      </c>
      <c r="CY80" s="171">
        <f t="shared" si="567"/>
        <v>3.4985625000001619</v>
      </c>
      <c r="CZ80" s="171">
        <f t="shared" si="568"/>
        <v>1249.375</v>
      </c>
      <c r="DA80" s="172">
        <f t="shared" si="569"/>
        <v>1248.0006874999999</v>
      </c>
      <c r="DB80" s="172">
        <f t="shared" si="570"/>
        <v>1246.5014374999998</v>
      </c>
      <c r="DC80" s="34">
        <v>99.95</v>
      </c>
      <c r="DD80" s="34">
        <v>99.89</v>
      </c>
      <c r="DE80" s="34">
        <v>99.77</v>
      </c>
      <c r="DF80" s="29">
        <v>2.0495303053144651</v>
      </c>
      <c r="DG80" s="46">
        <f>IF(OR(ISBLANK(CT80), ISBLANK(DH80)), "", 100*((CT80-DH80)/DH80))</f>
        <v>0.91820592849050398</v>
      </c>
      <c r="DH80" s="24">
        <f>MIN(H80,T80,AB80,AP80,BD80,BR80,CF80,CT80)</f>
        <v>225964.6586830937</v>
      </c>
      <c r="DI80" s="85" t="str">
        <f>IF(DH80=H80, $H$2, IF(DH80=T80, $T$2, IF(DH80=AB80, $AB$2, IF(DH80=AP80, $AP$2, IF(DH80=BD80, $BD$2, IF(DH80=BR80, $BR$2, IF(DH80=CF80, $CF$2, $CT$2)))))))</f>
        <v>RNSDDP (AllEnhancements + RQMC + NoScenarioReduction)</v>
      </c>
      <c r="DJ80" s="39">
        <f>IF(OR(ISBLANK(H80), ISBLANK(AP80)), "", IFERROR(((H80-AP80)/H80)*100, ""))</f>
        <v>85.773799229587624</v>
      </c>
      <c r="DK80" s="20">
        <f>IF(OR(ISBLANK(DH80), ISBLANK(T80)), "", IFERROR(((T80-DH80)/DH80)*100, ""))</f>
        <v>0.14406799408427221</v>
      </c>
      <c r="DL80" s="18">
        <f t="shared" si="526"/>
        <v>0</v>
      </c>
    </row>
    <row r="81" spans="1:116" x14ac:dyDescent="0.25">
      <c r="A81" s="276"/>
      <c r="B81" s="276"/>
      <c r="C81" s="276"/>
      <c r="D81" s="276"/>
      <c r="E81" s="167">
        <f>2 * ($C$4*'Data for KPI'!$B$1)</f>
        <v>1250</v>
      </c>
      <c r="F81" s="166" t="s">
        <v>23</v>
      </c>
      <c r="G81" s="166"/>
      <c r="H81" s="113">
        <f>AVERAGE(H76:H80)</f>
        <v>5565362.1040597996</v>
      </c>
      <c r="I81" s="82">
        <f t="shared" ref="I81:DH81" si="571">AVERAGE(I76:I80)</f>
        <v>5246373.5282639805</v>
      </c>
      <c r="J81" s="82">
        <f t="shared" si="571"/>
        <v>5884350.6798556205</v>
      </c>
      <c r="K81" s="159">
        <f t="shared" si="571"/>
        <v>60.800000000000047</v>
      </c>
      <c r="L81" s="159">
        <f t="shared" si="571"/>
        <v>62.249370000000091</v>
      </c>
      <c r="M81" s="159">
        <f t="shared" si="571"/>
        <v>63.668385000000036</v>
      </c>
      <c r="N81" s="159">
        <f t="shared" si="571"/>
        <v>1189.2</v>
      </c>
      <c r="O81" s="159">
        <f t="shared" si="571"/>
        <v>1187.75063</v>
      </c>
      <c r="P81" s="159">
        <f t="shared" si="571"/>
        <v>1186.3316150000001</v>
      </c>
      <c r="Q81" s="106">
        <f t="shared" si="571"/>
        <v>95.135999999999996</v>
      </c>
      <c r="R81" s="106">
        <f t="shared" si="571"/>
        <v>99.878</v>
      </c>
      <c r="S81" s="106">
        <f t="shared" si="571"/>
        <v>99.75800000000001</v>
      </c>
      <c r="T81" s="113">
        <f t="shared" si="571"/>
        <v>236808.67048028592</v>
      </c>
      <c r="U81" s="113">
        <f t="shared" si="571"/>
        <v>197706.7882133192</v>
      </c>
      <c r="V81" s="113">
        <f t="shared" si="571"/>
        <v>275910.55274725269</v>
      </c>
      <c r="W81" s="82">
        <f t="shared" si="571"/>
        <v>99.949999999999989</v>
      </c>
      <c r="X81" s="82">
        <f t="shared" si="571"/>
        <v>99.881999999999991</v>
      </c>
      <c r="Y81" s="82">
        <f t="shared" si="571"/>
        <v>99.785999999999987</v>
      </c>
      <c r="Z81" s="82">
        <f t="shared" si="571"/>
        <v>2.2890103123283492</v>
      </c>
      <c r="AA81" s="82">
        <f>IFERROR(AVERAGE(AA76:AA80), "")</f>
        <v>7.2266732547203588E-2</v>
      </c>
      <c r="AB81" s="113">
        <f t="shared" si="571"/>
        <v>236680.38235207717</v>
      </c>
      <c r="AC81" s="82">
        <f t="shared" si="571"/>
        <v>197578.51737240926</v>
      </c>
      <c r="AD81" s="82">
        <f t="shared" si="571"/>
        <v>275782.24733174511</v>
      </c>
      <c r="AE81" s="159">
        <f t="shared" si="571"/>
        <v>0.625</v>
      </c>
      <c r="AF81" s="159">
        <f t="shared" si="571"/>
        <v>2.0992625000000316</v>
      </c>
      <c r="AG81" s="159">
        <f t="shared" si="571"/>
        <v>3.2986300000000028</v>
      </c>
      <c r="AH81" s="159">
        <f t="shared" si="571"/>
        <v>1249.375</v>
      </c>
      <c r="AI81" s="159">
        <f t="shared" si="571"/>
        <v>1247.9007374999999</v>
      </c>
      <c r="AJ81" s="159">
        <f t="shared" si="571"/>
        <v>1246.70137</v>
      </c>
      <c r="AK81" s="82">
        <f t="shared" si="571"/>
        <v>99.949999999999989</v>
      </c>
      <c r="AL81" s="82">
        <f t="shared" si="571"/>
        <v>99.881999999999991</v>
      </c>
      <c r="AM81" s="82">
        <f t="shared" si="571"/>
        <v>99.786000000000001</v>
      </c>
      <c r="AN81" s="82">
        <f t="shared" si="571"/>
        <v>1.9033821146833767</v>
      </c>
      <c r="AO81" s="106">
        <f>IFERROR(AVERAGE(AO76:AO80), "")</f>
        <v>1.8866338299747792E-2</v>
      </c>
      <c r="AP81" s="113">
        <f t="shared" si="571"/>
        <v>236687.59494704209</v>
      </c>
      <c r="AQ81" s="82">
        <f t="shared" si="571"/>
        <v>197585.24048608722</v>
      </c>
      <c r="AR81" s="82">
        <f t="shared" si="571"/>
        <v>275789.94940799696</v>
      </c>
      <c r="AS81" s="159">
        <f t="shared" si="571"/>
        <v>0.625</v>
      </c>
      <c r="AT81" s="159">
        <f t="shared" si="571"/>
        <v>2.0992625000000316</v>
      </c>
      <c r="AU81" s="159">
        <f t="shared" si="571"/>
        <v>3.3735925000000861</v>
      </c>
      <c r="AV81" s="159">
        <f t="shared" si="571"/>
        <v>1249.375</v>
      </c>
      <c r="AW81" s="159">
        <f t="shared" si="571"/>
        <v>1247.9007374999999</v>
      </c>
      <c r="AX81" s="159">
        <f t="shared" si="571"/>
        <v>1246.6264074999999</v>
      </c>
      <c r="AY81" s="82">
        <f t="shared" si="571"/>
        <v>99.949999999999989</v>
      </c>
      <c r="AZ81" s="82">
        <f t="shared" si="571"/>
        <v>99.881999999999991</v>
      </c>
      <c r="BA81" s="82">
        <f t="shared" si="571"/>
        <v>99.78</v>
      </c>
      <c r="BB81" s="82">
        <f t="shared" si="571"/>
        <v>2.231651149868628</v>
      </c>
      <c r="BC81" s="106">
        <f>IFERROR(AVERAGE(BC76:BC80), "")</f>
        <v>2.1579928545755196E-2</v>
      </c>
      <c r="BD81" s="113">
        <f t="shared" si="571"/>
        <v>53076379.272787362</v>
      </c>
      <c r="BE81" s="82">
        <f t="shared" si="571"/>
        <v>52214423.744132623</v>
      </c>
      <c r="BF81" s="198">
        <f t="shared" si="571"/>
        <v>53938334.801442102</v>
      </c>
      <c r="BG81" s="159">
        <f t="shared" si="571"/>
        <v>470.25</v>
      </c>
      <c r="BH81" s="159">
        <f t="shared" si="571"/>
        <v>471.65372250000001</v>
      </c>
      <c r="BI81" s="159">
        <f t="shared" si="571"/>
        <v>473.40604000000002</v>
      </c>
      <c r="BJ81" s="159">
        <f t="shared" si="571"/>
        <v>779.75</v>
      </c>
      <c r="BK81" s="159">
        <f t="shared" si="571"/>
        <v>778.34627750000004</v>
      </c>
      <c r="BL81" s="159">
        <f t="shared" si="571"/>
        <v>776.59395999999992</v>
      </c>
      <c r="BM81" s="82">
        <f t="shared" si="571"/>
        <v>62.379999999999995</v>
      </c>
      <c r="BN81" s="82">
        <f t="shared" si="571"/>
        <v>99.82</v>
      </c>
      <c r="BO81" s="82">
        <f t="shared" si="571"/>
        <v>99.594000000000008</v>
      </c>
      <c r="BP81" s="82">
        <f t="shared" si="571"/>
        <v>0.20805484118969653</v>
      </c>
      <c r="BQ81" s="226">
        <f t="shared" si="571"/>
        <v>22368.799086269119</v>
      </c>
      <c r="BR81" s="118">
        <f t="shared" si="571"/>
        <v>236710.57207117081</v>
      </c>
      <c r="BS81" s="99">
        <f t="shared" si="571"/>
        <v>197608.42986743129</v>
      </c>
      <c r="BT81" s="99">
        <f t="shared" si="571"/>
        <v>275812.71427491034</v>
      </c>
      <c r="BU81" s="183">
        <f t="shared" si="571"/>
        <v>0.65</v>
      </c>
      <c r="BV81" s="183">
        <f t="shared" si="571"/>
        <v>2.1242350000000441</v>
      </c>
      <c r="BW81" s="183">
        <f t="shared" si="571"/>
        <v>3.3985424999999849</v>
      </c>
      <c r="BX81" s="183">
        <f t="shared" si="571"/>
        <v>1249.3499999999999</v>
      </c>
      <c r="BY81" s="183">
        <f t="shared" si="571"/>
        <v>1247.875765</v>
      </c>
      <c r="BZ81" s="183">
        <f t="shared" si="571"/>
        <v>1246.6014574999999</v>
      </c>
      <c r="CA81" s="99">
        <f t="shared" si="571"/>
        <v>99.947999999999993</v>
      </c>
      <c r="CB81" s="99">
        <f t="shared" si="571"/>
        <v>99.881999999999991</v>
      </c>
      <c r="CC81" s="99">
        <f t="shared" si="571"/>
        <v>99.78</v>
      </c>
      <c r="CD81" s="99">
        <f t="shared" si="571"/>
        <v>3.3935738500406543</v>
      </c>
      <c r="CE81" s="100">
        <f t="shared" si="571"/>
        <v>3.2504952966787251E-2</v>
      </c>
      <c r="CF81" s="118">
        <f t="shared" si="571"/>
        <v>236708.02376124129</v>
      </c>
      <c r="CG81" s="99">
        <f t="shared" si="571"/>
        <v>197605.66405420387</v>
      </c>
      <c r="CH81" s="99">
        <f t="shared" si="571"/>
        <v>275810.3834682788</v>
      </c>
      <c r="CI81" s="159">
        <f t="shared" si="571"/>
        <v>0.625</v>
      </c>
      <c r="CJ81" s="159">
        <f t="shared" si="571"/>
        <v>2.0992625000000316</v>
      </c>
      <c r="CK81" s="159">
        <f t="shared" si="571"/>
        <v>3.3735925000000409</v>
      </c>
      <c r="CL81" s="159">
        <f t="shared" si="571"/>
        <v>1249.375</v>
      </c>
      <c r="CM81" s="159">
        <f t="shared" si="571"/>
        <v>1247.9007374999999</v>
      </c>
      <c r="CN81" s="159">
        <f t="shared" si="571"/>
        <v>1246.6264074999999</v>
      </c>
      <c r="CO81" s="99">
        <f t="shared" si="571"/>
        <v>99.949999999999989</v>
      </c>
      <c r="CP81" s="99">
        <f t="shared" si="571"/>
        <v>99.881999999999991</v>
      </c>
      <c r="CQ81" s="99">
        <f t="shared" si="571"/>
        <v>99.78</v>
      </c>
      <c r="CR81" s="99">
        <f t="shared" si="571"/>
        <v>2.2712323992167014</v>
      </c>
      <c r="CS81" s="100">
        <f>IFERROR(AVERAGE(CS76:CS80), "")</f>
        <v>3.0345545176150561E-2</v>
      </c>
      <c r="CT81" s="118">
        <f t="shared" si="571"/>
        <v>364858.12292112206</v>
      </c>
      <c r="CU81" s="99">
        <f t="shared" si="571"/>
        <v>311750.20102747669</v>
      </c>
      <c r="CV81" s="99">
        <f t="shared" si="571"/>
        <v>417966.04481476737</v>
      </c>
      <c r="CW81" s="159">
        <f t="shared" si="571"/>
        <v>2.2250000000000001</v>
      </c>
      <c r="CX81" s="159">
        <f t="shared" si="571"/>
        <v>3.6975025000000641</v>
      </c>
      <c r="CY81" s="159">
        <f t="shared" si="571"/>
        <v>5.0194250000000462</v>
      </c>
      <c r="CZ81" s="159">
        <f t="shared" si="571"/>
        <v>1247.7750000000001</v>
      </c>
      <c r="DA81" s="159">
        <f t="shared" si="571"/>
        <v>1246.3024975000001</v>
      </c>
      <c r="DB81" s="159">
        <f t="shared" si="571"/>
        <v>1244.980575</v>
      </c>
      <c r="DC81" s="99">
        <f t="shared" si="571"/>
        <v>99.821999999999989</v>
      </c>
      <c r="DD81" s="99">
        <f t="shared" si="571"/>
        <v>99.881999999999991</v>
      </c>
      <c r="DE81" s="99">
        <f t="shared" si="571"/>
        <v>99.775999999999996</v>
      </c>
      <c r="DF81" s="99">
        <f t="shared" si="571"/>
        <v>10.353384708128647</v>
      </c>
      <c r="DG81" s="100">
        <f t="shared" si="571"/>
        <v>51.285273510893617</v>
      </c>
      <c r="DH81" s="118">
        <f t="shared" si="571"/>
        <v>236636.05865405957</v>
      </c>
      <c r="DI81" s="99"/>
      <c r="DJ81" s="100">
        <f t="shared" ref="DJ81:DK81" si="572">AVERAGE(DJ76:DJ80)</f>
        <v>93.62271382777962</v>
      </c>
      <c r="DK81" s="99">
        <f t="shared" si="572"/>
        <v>7.2266732547203588E-2</v>
      </c>
      <c r="DL81" s="18">
        <f t="shared" si="526"/>
        <v>1.8866338299747792E-2</v>
      </c>
    </row>
    <row r="82" spans="1:116" hidden="1" x14ac:dyDescent="0.25">
      <c r="A82" s="276"/>
      <c r="B82" s="276"/>
      <c r="C82" s="276">
        <v>10</v>
      </c>
      <c r="D82" s="276">
        <v>75</v>
      </c>
      <c r="E82" s="167">
        <f>2 * ($C$10*'Data for KPI'!$B$1)</f>
        <v>2500</v>
      </c>
      <c r="F82" s="167">
        <v>1</v>
      </c>
      <c r="G82" s="167"/>
      <c r="H82" s="111">
        <v>3916291.0373411491</v>
      </c>
      <c r="I82" s="74">
        <v>3667919.3807008462</v>
      </c>
      <c r="J82" s="74">
        <v>4164662.6939814519</v>
      </c>
      <c r="K82" s="171">
        <f>E82-N82</f>
        <v>17.5</v>
      </c>
      <c r="L82" s="171">
        <f>E82-O82</f>
        <v>136.41175000000021</v>
      </c>
      <c r="M82" s="171">
        <f>E82-P82</f>
        <v>42.324999999999818</v>
      </c>
      <c r="N82" s="171">
        <f>(Q82/100)*E82</f>
        <v>2482.5</v>
      </c>
      <c r="O82" s="172">
        <f>(R82/100)*N82</f>
        <v>2363.5882499999998</v>
      </c>
      <c r="P82" s="172">
        <f>(S82/100)*N82</f>
        <v>2457.6750000000002</v>
      </c>
      <c r="Q82" s="75">
        <v>99.3</v>
      </c>
      <c r="R82" s="75">
        <v>95.21</v>
      </c>
      <c r="S82" s="75">
        <v>99</v>
      </c>
      <c r="T82" s="116">
        <v>2453316.5379659398</v>
      </c>
      <c r="U82" s="116">
        <v>2377657.1382289901</v>
      </c>
      <c r="V82" s="116">
        <v>2528975.937702891</v>
      </c>
      <c r="W82" s="63">
        <v>99.97</v>
      </c>
      <c r="X82" s="63">
        <v>95.2</v>
      </c>
      <c r="Y82" s="63">
        <v>99.32</v>
      </c>
      <c r="Z82" s="66">
        <v>0.32376458030489375</v>
      </c>
      <c r="AA82" s="153">
        <f>IF(OR(ISBLANK(T82), ISBLANK(DH82)), "", 100*((T82-DH82)/DH82))</f>
        <v>2.7502985431423686E-2</v>
      </c>
      <c r="AB82" s="112">
        <v>2884393.9560622079</v>
      </c>
      <c r="AC82" s="76">
        <v>2742095.8158752569</v>
      </c>
      <c r="AD82" s="76">
        <v>3026692.096249159</v>
      </c>
      <c r="AE82" s="171">
        <f>$E82-AH82</f>
        <v>5.75</v>
      </c>
      <c r="AF82" s="171">
        <f>$E82-AI82</f>
        <v>125.47399999999971</v>
      </c>
      <c r="AG82" s="171">
        <f>$E82-AJ82</f>
        <v>23.958025000000362</v>
      </c>
      <c r="AH82" s="171">
        <f>(AK82/100)*E82</f>
        <v>2494.25</v>
      </c>
      <c r="AI82" s="172">
        <f>(AL82/100)*AH82</f>
        <v>2374.5260000000003</v>
      </c>
      <c r="AJ82" s="172">
        <f>(AM82/100)*AH82</f>
        <v>2476.0419749999996</v>
      </c>
      <c r="AK82" s="76">
        <v>99.77</v>
      </c>
      <c r="AL82" s="76">
        <v>95.2</v>
      </c>
      <c r="AM82" s="76">
        <v>99.27</v>
      </c>
      <c r="AN82" s="77">
        <v>0.16485726718531485</v>
      </c>
      <c r="AO82" s="153">
        <f>IF(OR(ISBLANK(AB82), ISBLANK(DH82)), "", 100*((AB82-DH82)/DH82))</f>
        <v>17.603546295899324</v>
      </c>
      <c r="AP82" s="116">
        <v>2453191.2616319722</v>
      </c>
      <c r="AQ82" s="116">
        <v>2377515.0237882072</v>
      </c>
      <c r="AR82" s="116">
        <v>2528867.4994757371</v>
      </c>
      <c r="AS82" s="171">
        <f>$E82-AV82</f>
        <v>0.75</v>
      </c>
      <c r="AT82" s="171">
        <f>$E82-AW82</f>
        <v>120.71399999999994</v>
      </c>
      <c r="AU82" s="171">
        <f>$E82-AX82</f>
        <v>18.744599999999991</v>
      </c>
      <c r="AV82" s="171">
        <f>(AY82/100)*E82</f>
        <v>2499.25</v>
      </c>
      <c r="AW82" s="172">
        <f>(AZ82/100)*AV82</f>
        <v>2379.2860000000001</v>
      </c>
      <c r="AX82" s="172">
        <f>(BA82/100)*AV82</f>
        <v>2481.2554</v>
      </c>
      <c r="AY82" s="63">
        <v>99.97</v>
      </c>
      <c r="AZ82" s="63">
        <v>95.2</v>
      </c>
      <c r="BA82" s="63">
        <v>99.28</v>
      </c>
      <c r="BB82" s="75">
        <v>0.2</v>
      </c>
      <c r="BC82" s="153">
        <f>IF(OR(ISBLANK(AP82), ISBLANK(DH82)), "", 100*((AP82-DH82)/DH82))</f>
        <v>2.2395173750364969E-2</v>
      </c>
      <c r="BD82" s="116">
        <v>101730464.6783202</v>
      </c>
      <c r="BE82" s="61">
        <v>100259047.6403425</v>
      </c>
      <c r="BF82" s="196">
        <v>103201881.71629781</v>
      </c>
      <c r="BG82" s="171">
        <f>IF(BJ82=0, " ", $E82-BJ82)</f>
        <v>890</v>
      </c>
      <c r="BH82" s="171">
        <f t="shared" ref="BH82:BH86" si="573">IF(BK82=0, " ", $E82-BK82)</f>
        <v>1003.9880000000001</v>
      </c>
      <c r="BI82" s="171">
        <f t="shared" ref="BI82:BI86" si="574">IF(BL82=0, " ", $E82-BL82)</f>
        <v>934.43600000000015</v>
      </c>
      <c r="BJ82" s="171">
        <f>(BM82/100)*$E82</f>
        <v>1610</v>
      </c>
      <c r="BK82" s="172">
        <f>(BN82/100)*BJ82</f>
        <v>1496.0119999999999</v>
      </c>
      <c r="BL82" s="172">
        <f>(BO82/100)*BJ82</f>
        <v>1565.5639999999999</v>
      </c>
      <c r="BM82" s="32">
        <v>64.400000000000006</v>
      </c>
      <c r="BN82" s="32">
        <v>92.92</v>
      </c>
      <c r="BO82" s="32">
        <v>97.24</v>
      </c>
      <c r="BP82" s="28">
        <v>1.0916025059606846</v>
      </c>
      <c r="BQ82" s="46">
        <f>IF(OR(ISBLANK(BD82), ISBLANK(DH82)), "", 100*((BD82-DH82)/DH82))</f>
        <v>4047.7910419814216</v>
      </c>
      <c r="BR82" s="101">
        <v>2452980.5528717302</v>
      </c>
      <c r="BS82" s="36">
        <v>2377307.4653288829</v>
      </c>
      <c r="BT82" s="36">
        <v>2528653.640414577</v>
      </c>
      <c r="BU82" s="171">
        <f>IF(BX82 = 0, " ", $E82-BX82)</f>
        <v>0.75</v>
      </c>
      <c r="BV82" s="171">
        <f t="shared" ref="BV82:BV86" si="575">IF(BY82=0, " ", $E82-BY82)</f>
        <v>120.71399999999994</v>
      </c>
      <c r="BW82" s="171">
        <f t="shared" ref="BW82:BW86" si="576">IF(BZ82=0, " ", $E82-BZ82)</f>
        <v>18.494674999999916</v>
      </c>
      <c r="BX82" s="171">
        <f>IF(ISBLANK(CA82),"",(CA82/100)*$E82)</f>
        <v>2499.25</v>
      </c>
      <c r="BY82" s="172">
        <f>(CB82/100)*BX82</f>
        <v>2379.2860000000001</v>
      </c>
      <c r="BZ82" s="172">
        <f>(CC82/100)*BX82</f>
        <v>2481.5053250000001</v>
      </c>
      <c r="CA82" s="36">
        <v>99.97</v>
      </c>
      <c r="CB82" s="36">
        <v>95.2</v>
      </c>
      <c r="CC82" s="36">
        <v>99.29</v>
      </c>
      <c r="CD82" s="30">
        <v>0.21323918288477825</v>
      </c>
      <c r="CE82" s="46">
        <f>IF(OR(ISBLANK(BR82), ISBLANK(DH82)), "", 100*((BR82-DH82)/DH82))</f>
        <v>1.3804080502513716E-2</v>
      </c>
      <c r="CF82" s="102">
        <v>2452641.988197241</v>
      </c>
      <c r="CG82" s="42">
        <v>2376983.4023204749</v>
      </c>
      <c r="CH82" s="42">
        <v>2528300.5740740071</v>
      </c>
      <c r="CI82" s="171">
        <f>IF(ISBLANK(CL82), " ", $E82-CL82)</f>
        <v>0.75</v>
      </c>
      <c r="CJ82" s="171">
        <f>IF(ISBLANK(CM82), " ", $E82-CM82)</f>
        <v>120.71399999999994</v>
      </c>
      <c r="CK82" s="171">
        <f>IF(ISBLANK(CN82), " ", $E82-CN82)</f>
        <v>17.494975000000068</v>
      </c>
      <c r="CL82" s="171">
        <f>IF(ISBLANK(CO82),"",(CO82/100)*$E82)</f>
        <v>2499.25</v>
      </c>
      <c r="CM82" s="172">
        <f>IF(ISBLANK(CL82),"",(CP82/100)*CL82)</f>
        <v>2379.2860000000001</v>
      </c>
      <c r="CN82" s="172">
        <f>IF(ISBLANK(CL82),"",(CQ82/100)*CL82)</f>
        <v>2482.5050249999999</v>
      </c>
      <c r="CO82" s="32">
        <v>99.97</v>
      </c>
      <c r="CP82" s="32">
        <v>95.2</v>
      </c>
      <c r="CQ82" s="32">
        <v>99.33</v>
      </c>
      <c r="CR82" s="28">
        <v>0.16994459533072509</v>
      </c>
      <c r="CS82" s="46">
        <f>IF(OR(ISBLANK(CF82), ISBLANK(DH82)), "", 100*((CF82-DH82)/DH82))</f>
        <v>0</v>
      </c>
      <c r="CT82" s="102">
        <v>2481834.505471216</v>
      </c>
      <c r="CU82" s="42">
        <v>2402111.0500945188</v>
      </c>
      <c r="CV82" s="42">
        <v>2561557.9608479119</v>
      </c>
      <c r="CW82" s="171">
        <f>IF(ISNUMBER(CZ82), $E82-CZ82,"")</f>
        <v>1</v>
      </c>
      <c r="CX82" s="171">
        <f>IF(ISNUMBER(DA82), $E82-DA82,"")</f>
        <v>120.95199999999977</v>
      </c>
      <c r="CY82" s="171">
        <f>IF(ISNUMBER(DB82), $E82-DB82,"")</f>
        <v>22.991199999999935</v>
      </c>
      <c r="CZ82" s="171">
        <f>IF(ISBLANK(DC82),"",(DC82/100)*$E82)</f>
        <v>2499</v>
      </c>
      <c r="DA82" s="172">
        <f>IF(ISNUMBER(CZ82), (DD82/100) * CZ82, "")</f>
        <v>2379.0480000000002</v>
      </c>
      <c r="DB82" s="172">
        <f>IF(ISNUMBER(CZ82),(DE82/100)*CZ82,"")</f>
        <v>2477.0088000000001</v>
      </c>
      <c r="DC82" s="32">
        <v>99.96</v>
      </c>
      <c r="DD82" s="32">
        <v>95.2</v>
      </c>
      <c r="DE82" s="32">
        <v>99.12</v>
      </c>
      <c r="DF82" s="28">
        <v>3.8953324287656583</v>
      </c>
      <c r="DG82" s="46">
        <f>IF(OR(ISBLANK(CT82), ISBLANK(DH82)), "", 100*((CT82-DH82)/DH82))</f>
        <v>1.1902477986782072</v>
      </c>
      <c r="DH82" s="24">
        <f>MIN(H82,T82,AB82,AP82,BD82,BR82,CF82,CT82)</f>
        <v>2452641.988197241</v>
      </c>
      <c r="DI82" s="85" t="str">
        <f>IF(DH82=H82, $H$2, IF(DH82=T82, $T$2, IF(DH82=AB82, $AB$2, IF(DH82=AP82, $AP$2, IF(DH82=BD82, $BD$2, IF(DH82=BR82, $BR$2, IF(DH82=CF82, $CF$2, $CT$2)))))))</f>
        <v>RKSDDP (AllEnhancements + RQMC + Kmeans)</v>
      </c>
      <c r="DJ82" s="39">
        <f>IF(OR(ISBLANK(H82), ISBLANK(AP82)), "", IFERROR(((H82-AP82)/H82)*100, ""))</f>
        <v>37.35932191348337</v>
      </c>
      <c r="DK82" s="20">
        <f>IF(OR(ISBLANK(DH82), ISBLANK(T82)), "", IFERROR(((T82-DH82)/DH82)*100, ""))</f>
        <v>2.7502985431423686E-2</v>
      </c>
      <c r="DL82" s="18">
        <f t="shared" si="526"/>
        <v>0</v>
      </c>
    </row>
    <row r="83" spans="1:116" hidden="1" x14ac:dyDescent="0.25">
      <c r="A83" s="276"/>
      <c r="B83" s="276"/>
      <c r="C83" s="276"/>
      <c r="D83" s="276"/>
      <c r="E83" s="167">
        <f>2 * ($C$10*'Data for KPI'!$B$1)</f>
        <v>2500</v>
      </c>
      <c r="F83" s="167">
        <v>2</v>
      </c>
      <c r="G83" s="167"/>
      <c r="H83" s="204">
        <v>7382979.4166558674</v>
      </c>
      <c r="I83" s="205">
        <v>6940718.7845352981</v>
      </c>
      <c r="J83" s="205">
        <v>7825240.0487764366</v>
      </c>
      <c r="K83" s="171">
        <f t="shared" ref="K83:K86" si="577">E83-N83</f>
        <v>56.75</v>
      </c>
      <c r="L83" s="171">
        <f t="shared" ref="L83:L86" si="578">E83-O83</f>
        <v>175.00329999999985</v>
      </c>
      <c r="M83" s="171">
        <f t="shared" ref="M83:M86" si="579">E83-P83</f>
        <v>75.318700000000263</v>
      </c>
      <c r="N83" s="171">
        <f t="shared" ref="N83:N86" si="580">(Q83/100)*E83</f>
        <v>2443.25</v>
      </c>
      <c r="O83" s="172">
        <f t="shared" ref="O83:O86" si="581">(R83/100)*N83</f>
        <v>2324.9967000000001</v>
      </c>
      <c r="P83" s="172">
        <f t="shared" ref="P83:P86" si="582">(S83/100)*N83</f>
        <v>2424.6812999999997</v>
      </c>
      <c r="Q83" s="207">
        <v>97.73</v>
      </c>
      <c r="R83" s="207">
        <v>95.16</v>
      </c>
      <c r="S83" s="207">
        <v>99.24</v>
      </c>
      <c r="T83" s="115">
        <v>2491937.572349356</v>
      </c>
      <c r="U83" s="115">
        <v>2414589.8921023239</v>
      </c>
      <c r="V83" s="115">
        <v>2569285.2525963881</v>
      </c>
      <c r="W83" s="64">
        <v>99.97</v>
      </c>
      <c r="X83" s="64">
        <v>95.17</v>
      </c>
      <c r="Y83" s="64">
        <v>99.55</v>
      </c>
      <c r="Z83" s="67">
        <v>0.18930627268048777</v>
      </c>
      <c r="AA83" s="153">
        <f>IF(OR(ISBLANK(T83), ISBLANK(DH83)), "", 100*((T83-DH83)/DH83))</f>
        <v>2.6230172965618269E-2</v>
      </c>
      <c r="AB83" s="115">
        <v>2491546.0428763451</v>
      </c>
      <c r="AC83" s="62">
        <v>2414195.5298889019</v>
      </c>
      <c r="AD83" s="62">
        <v>2568896.5558637879</v>
      </c>
      <c r="AE83" s="171">
        <f t="shared" ref="AE83:AE86" si="583">$E83-AH83</f>
        <v>0.75</v>
      </c>
      <c r="AF83" s="171">
        <f t="shared" ref="AF83:AF86" si="584">$E83-AI83</f>
        <v>121.71369999999979</v>
      </c>
      <c r="AG83" s="171">
        <f t="shared" ref="AG83:AG86" si="585">$E83-AJ83</f>
        <v>12.246549999999843</v>
      </c>
      <c r="AH83" s="171">
        <f t="shared" ref="AH83:AH86" si="586">(AK83/100)*E83</f>
        <v>2499.25</v>
      </c>
      <c r="AI83" s="172">
        <f t="shared" ref="AI83:AI86" si="587">(AL83/100)*AH83</f>
        <v>2378.2863000000002</v>
      </c>
      <c r="AJ83" s="172">
        <f t="shared" ref="AJ83:AJ86" si="588">(AM83/100)*AH83</f>
        <v>2487.7534500000002</v>
      </c>
      <c r="AK83" s="64">
        <v>99.97</v>
      </c>
      <c r="AL83" s="64">
        <v>95.16</v>
      </c>
      <c r="AM83" s="64">
        <v>99.54</v>
      </c>
      <c r="AN83" s="67">
        <v>9.4329456015327245E-2</v>
      </c>
      <c r="AO83" s="153">
        <f>IF(OR(ISBLANK(AB83), ISBLANK(DH83)), "", 100*((AB83-DH83)/DH83))</f>
        <v>1.0514202541059265E-2</v>
      </c>
      <c r="AP83" s="115">
        <v>2491284.1042197542</v>
      </c>
      <c r="AQ83" s="64">
        <v>2413936.2542222692</v>
      </c>
      <c r="AR83" s="64">
        <v>2568631.9542172388</v>
      </c>
      <c r="AS83" s="171">
        <f t="shared" ref="AS83:AS86" si="589">$E83-AV83</f>
        <v>0.75</v>
      </c>
      <c r="AT83" s="171">
        <f t="shared" ref="AT83:AT86" si="590">$E83-AW83</f>
        <v>121.46377500000017</v>
      </c>
      <c r="AU83" s="171">
        <f t="shared" ref="AU83:AU86" si="591">$E83-AX83</f>
        <v>11.996625000000222</v>
      </c>
      <c r="AV83" s="171">
        <f t="shared" ref="AV83:AV86" si="592">(AY83/100)*E83</f>
        <v>2499.25</v>
      </c>
      <c r="AW83" s="172">
        <f t="shared" ref="AW83:AW86" si="593">(AZ83/100)*AV83</f>
        <v>2378.5362249999998</v>
      </c>
      <c r="AX83" s="172">
        <f t="shared" ref="AX83:AX86" si="594">(BA83/100)*AV83</f>
        <v>2488.0033749999998</v>
      </c>
      <c r="AY83" s="64">
        <v>99.97</v>
      </c>
      <c r="AZ83" s="64">
        <v>95.17</v>
      </c>
      <c r="BA83" s="64">
        <v>99.55</v>
      </c>
      <c r="BB83" s="67">
        <v>0.11</v>
      </c>
      <c r="BC83" s="153">
        <f>IF(OR(ISBLANK(AP83), ISBLANK(DH83)), "", 100*((AP83-DH83)/DH83))</f>
        <v>0</v>
      </c>
      <c r="BD83" s="115">
        <v>110755103.5171615</v>
      </c>
      <c r="BE83" s="62">
        <v>109276039.45385119</v>
      </c>
      <c r="BF83" s="195">
        <v>112234167.5804719</v>
      </c>
      <c r="BG83" s="171">
        <f t="shared" ref="BG83:BG86" si="595">IF(BJ83=0, " ", $E83-BJ83)</f>
        <v>956.24999999999977</v>
      </c>
      <c r="BH83" s="171">
        <f t="shared" si="573"/>
        <v>1071.1049999999998</v>
      </c>
      <c r="BI83" s="171">
        <f t="shared" si="574"/>
        <v>998.08562499999971</v>
      </c>
      <c r="BJ83" s="171">
        <f t="shared" ref="BJ83:BJ86" si="596">(BM83/100)*$E83</f>
        <v>1543.7500000000002</v>
      </c>
      <c r="BK83" s="172">
        <f t="shared" ref="BK83:BK86" si="597">(BN83/100)*BJ83</f>
        <v>1428.8950000000002</v>
      </c>
      <c r="BL83" s="172">
        <f t="shared" ref="BL83:BL86" si="598">(BO83/100)*BJ83</f>
        <v>1501.9143750000003</v>
      </c>
      <c r="BM83" s="34">
        <v>61.75</v>
      </c>
      <c r="BN83" s="34">
        <v>92.56</v>
      </c>
      <c r="BO83" s="34">
        <v>97.29</v>
      </c>
      <c r="BP83" s="29">
        <v>0.96646814346116139</v>
      </c>
      <c r="BQ83" s="46">
        <f>IF(OR(ISBLANK(BD83), ISBLANK(DH83)), "", 100*((BD83-DH83)/DH83))</f>
        <v>4345.7034558830028</v>
      </c>
      <c r="BR83" s="102">
        <v>2491313.681983293</v>
      </c>
      <c r="BS83" s="42">
        <v>2413964.893897125</v>
      </c>
      <c r="BT83" s="42">
        <v>2568662.470069461</v>
      </c>
      <c r="BU83" s="171">
        <f t="shared" ref="BU83:BU86" si="599">IF(BX83 = 0, " ", $E83-BX83)</f>
        <v>0.75</v>
      </c>
      <c r="BV83" s="171">
        <f t="shared" si="575"/>
        <v>121.46377500000017</v>
      </c>
      <c r="BW83" s="171">
        <f t="shared" si="576"/>
        <v>11.996625000000222</v>
      </c>
      <c r="BX83" s="171">
        <f t="shared" ref="BX83:BX86" si="600">IF(ISBLANK(CA83),"",(CA83/100)*$E83)</f>
        <v>2499.25</v>
      </c>
      <c r="BY83" s="172">
        <f t="shared" ref="BY83:BY86" si="601">(CB83/100)*BX83</f>
        <v>2378.5362249999998</v>
      </c>
      <c r="BZ83" s="172">
        <f t="shared" ref="BZ83:BZ86" si="602">(CC83/100)*BX83</f>
        <v>2488.0033749999998</v>
      </c>
      <c r="CA83" s="32">
        <v>99.97</v>
      </c>
      <c r="CB83" s="32">
        <v>95.17</v>
      </c>
      <c r="CC83" s="32">
        <v>99.55</v>
      </c>
      <c r="CD83" s="28">
        <v>0.12116048232619105</v>
      </c>
      <c r="CE83" s="46">
        <f>IF(OR(ISBLANK(BR83), ISBLANK(DH83)), "", 100*((BR83-DH83)/DH83))</f>
        <v>1.1872497194803518E-3</v>
      </c>
      <c r="CF83" s="103">
        <v>2491385.4708634219</v>
      </c>
      <c r="CG83" s="43">
        <v>2414036.4000557461</v>
      </c>
      <c r="CH83" s="43">
        <v>2568734.5416710982</v>
      </c>
      <c r="CI83" s="171">
        <f t="shared" ref="CI83:CI86" si="603">IF(ISBLANK(CL83), " ", $E83-CL83)</f>
        <v>0.75</v>
      </c>
      <c r="CJ83" s="171">
        <f t="shared" ref="CJ83:CJ86" si="604">IF(ISBLANK(CM83), " ", $E83-CM83)</f>
        <v>121.46377500000017</v>
      </c>
      <c r="CK83" s="171">
        <f t="shared" ref="CK83:CK86" si="605">IF(ISBLANK(CN83), " ", $E83-CN83)</f>
        <v>11.996625000000222</v>
      </c>
      <c r="CL83" s="171">
        <f t="shared" ref="CL83:CL86" si="606">IF(ISBLANK(CO83),"",(CO83/100)*$E83)</f>
        <v>2499.25</v>
      </c>
      <c r="CM83" s="172">
        <f t="shared" ref="CM83:CM86" si="607">IF(ISBLANK(CL83),"",(CP83/100)*CL83)</f>
        <v>2378.5362249999998</v>
      </c>
      <c r="CN83" s="172">
        <f t="shared" ref="CN83:CN86" si="608">IF(ISBLANK(CL83),"",(CQ83/100)*CL83)</f>
        <v>2488.0033749999998</v>
      </c>
      <c r="CO83" s="34">
        <v>99.97</v>
      </c>
      <c r="CP83" s="34">
        <v>95.17</v>
      </c>
      <c r="CQ83" s="34">
        <v>99.55</v>
      </c>
      <c r="CR83" s="29">
        <v>0.13367401204947812</v>
      </c>
      <c r="CS83" s="46">
        <f>IF(OR(ISBLANK(CF83), ISBLANK(DH83)), "", 100*((CF83-DH83)/DH83))</f>
        <v>4.0688512199789344E-3</v>
      </c>
      <c r="CT83" s="103">
        <v>2817796.1193231759</v>
      </c>
      <c r="CU83" s="43">
        <v>2691226.7933032308</v>
      </c>
      <c r="CV83" s="43">
        <v>2944365.44534312</v>
      </c>
      <c r="CW83" s="171">
        <f t="shared" ref="CW83:CW86" si="609">IF(ISNUMBER(CZ83), $E83-CZ83,"")</f>
        <v>4.75</v>
      </c>
      <c r="CX83" s="171">
        <f t="shared" ref="CX83:CX86" si="610">IF(ISNUMBER(DA83), $E83-DA83,"")</f>
        <v>125.27057500000001</v>
      </c>
      <c r="CY83" s="171">
        <f t="shared" ref="CY83:CY86" si="611">IF(ISNUMBER(DB83), $E83-DB83,"")</f>
        <v>19.971024999999827</v>
      </c>
      <c r="CZ83" s="171">
        <f t="shared" ref="CZ83:CZ86" si="612">IF(ISBLANK(DC83),"",(DC83/100)*$E83)</f>
        <v>2495.25</v>
      </c>
      <c r="DA83" s="172">
        <f t="shared" ref="DA83:DA86" si="613">IF(ISNUMBER(CZ83), (DD83/100) * CZ83, "")</f>
        <v>2374.729425</v>
      </c>
      <c r="DB83" s="172">
        <f t="shared" ref="DB83:DB86" si="614">IF(ISNUMBER(CZ83),(DE83/100)*CZ83,"")</f>
        <v>2480.0289750000002</v>
      </c>
      <c r="DC83" s="34">
        <v>99.81</v>
      </c>
      <c r="DD83" s="34">
        <v>95.17</v>
      </c>
      <c r="DE83" s="34">
        <v>99.39</v>
      </c>
      <c r="DF83" s="29">
        <v>5.9178570789696661</v>
      </c>
      <c r="DG83" s="46">
        <f>IF(OR(ISBLANK(CT83), ISBLANK(DH83)), "", 100*((CT83-DH83)/DH83))</f>
        <v>13.106173420782211</v>
      </c>
      <c r="DH83" s="24">
        <f>MIN(H83,T83,AB83,AP83,BD83,BR83,CF83,CT83)</f>
        <v>2491284.1042197542</v>
      </c>
      <c r="DI83" s="85" t="str">
        <f>IF(DH83=H83, $H$2, IF(DH83=T83, $T$2, IF(DH83=AB83, $AB$2, IF(DH83=AP83, $AP$2, IF(DH83=BD83, $BD$2, IF(DH83=BR83, $BR$2, IF(DH83=CF83, $CF$2, $CT$2)))))))</f>
        <v>RKSDDP++ (AllEnhancements + RQMC + Kmeans++)</v>
      </c>
      <c r="DJ83" s="39">
        <f>IF(OR(ISBLANK(H83), ISBLANK(AP83)), "", IFERROR(((H83-AP83)/H83)*100, ""))</f>
        <v>66.256385618528711</v>
      </c>
      <c r="DK83" s="20">
        <f>IF(OR(ISBLANK(DH83), ISBLANK(T83)), "", IFERROR(((T83-DH83)/DH83)*100, ""))</f>
        <v>2.6230172965618269E-2</v>
      </c>
      <c r="DL83" s="18">
        <f t="shared" si="526"/>
        <v>0</v>
      </c>
    </row>
    <row r="84" spans="1:116" hidden="1" x14ac:dyDescent="0.25">
      <c r="A84" s="276"/>
      <c r="B84" s="276"/>
      <c r="C84" s="276"/>
      <c r="D84" s="276"/>
      <c r="E84" s="167">
        <f>2 * ($C$10*'Data for KPI'!$B$1)</f>
        <v>2500</v>
      </c>
      <c r="F84" s="167">
        <v>3</v>
      </c>
      <c r="G84" s="167">
        <v>11</v>
      </c>
      <c r="H84" s="116">
        <v>3188689.7567389589</v>
      </c>
      <c r="I84" s="61">
        <v>3013788.2512464388</v>
      </c>
      <c r="J84" s="61">
        <v>3363591.2622314789</v>
      </c>
      <c r="K84" s="171">
        <f t="shared" si="577"/>
        <v>10</v>
      </c>
      <c r="L84" s="171">
        <f t="shared" si="578"/>
        <v>128.02599999999984</v>
      </c>
      <c r="M84" s="171">
        <f t="shared" si="579"/>
        <v>27.18100000000004</v>
      </c>
      <c r="N84" s="171">
        <f t="shared" si="580"/>
        <v>2490</v>
      </c>
      <c r="O84" s="172">
        <f t="shared" si="581"/>
        <v>2371.9740000000002</v>
      </c>
      <c r="P84" s="172">
        <f t="shared" si="582"/>
        <v>2472.819</v>
      </c>
      <c r="Q84" s="66">
        <v>99.6</v>
      </c>
      <c r="R84" s="66">
        <v>95.26</v>
      </c>
      <c r="S84" s="66">
        <v>99.31</v>
      </c>
      <c r="T84" s="116">
        <v>2405580.6772603421</v>
      </c>
      <c r="U84" s="116">
        <v>2338276.060070477</v>
      </c>
      <c r="V84" s="116">
        <v>2472885.2944502062</v>
      </c>
      <c r="W84" s="63">
        <v>99.98</v>
      </c>
      <c r="X84" s="63">
        <v>95.25</v>
      </c>
      <c r="Y84" s="63">
        <v>99.51</v>
      </c>
      <c r="Z84" s="66">
        <v>0.11877811011218913</v>
      </c>
      <c r="AA84" s="153">
        <f>IF(OR(ISBLANK(T84), ISBLANK(DH84)), "", 100*((T84-DH84)/DH84))</f>
        <v>5.2499075598306192E-3</v>
      </c>
      <c r="AB84" s="115">
        <v>2479991.0770266242</v>
      </c>
      <c r="AC84" s="64">
        <v>2401230.882064573</v>
      </c>
      <c r="AD84" s="64">
        <v>2558751.2719886759</v>
      </c>
      <c r="AE84" s="171">
        <f t="shared" si="583"/>
        <v>1.25</v>
      </c>
      <c r="AF84" s="171">
        <f t="shared" si="584"/>
        <v>119.94062500000018</v>
      </c>
      <c r="AG84" s="171">
        <f t="shared" si="585"/>
        <v>13.743750000000091</v>
      </c>
      <c r="AH84" s="171">
        <f t="shared" si="586"/>
        <v>2498.75</v>
      </c>
      <c r="AI84" s="172">
        <f t="shared" si="587"/>
        <v>2380.0593749999998</v>
      </c>
      <c r="AJ84" s="172">
        <f t="shared" si="588"/>
        <v>2486.2562499999999</v>
      </c>
      <c r="AK84" s="64">
        <v>99.95</v>
      </c>
      <c r="AL84" s="64">
        <v>95.25</v>
      </c>
      <c r="AM84" s="64">
        <v>99.5</v>
      </c>
      <c r="AN84" s="67">
        <v>7.2160223758863065E-2</v>
      </c>
      <c r="AO84" s="153">
        <f>IF(OR(ISBLANK(AB84), ISBLANK(DH84)), "", 100*((AB84-DH84)/DH84))</f>
        <v>3.0986529659944981</v>
      </c>
      <c r="AP84" s="116">
        <v>2405584.3420046838</v>
      </c>
      <c r="AQ84" s="63">
        <v>2338277.2673056149</v>
      </c>
      <c r="AR84" s="63">
        <v>2472891.4167037532</v>
      </c>
      <c r="AS84" s="171">
        <f t="shared" si="589"/>
        <v>0.5</v>
      </c>
      <c r="AT84" s="171">
        <f t="shared" si="590"/>
        <v>119.22625000000016</v>
      </c>
      <c r="AU84" s="171">
        <f t="shared" si="591"/>
        <v>12.247650000000249</v>
      </c>
      <c r="AV84" s="171">
        <f t="shared" si="592"/>
        <v>2499.5</v>
      </c>
      <c r="AW84" s="172">
        <f t="shared" si="593"/>
        <v>2380.7737499999998</v>
      </c>
      <c r="AX84" s="172">
        <f t="shared" si="594"/>
        <v>2487.7523499999998</v>
      </c>
      <c r="AY84" s="63">
        <v>99.98</v>
      </c>
      <c r="AZ84" s="63">
        <v>95.25</v>
      </c>
      <c r="BA84" s="63">
        <v>99.53</v>
      </c>
      <c r="BB84" s="66">
        <v>9.0650129872105814E-2</v>
      </c>
      <c r="BC84" s="153">
        <f>IF(OR(ISBLANK(AP84), ISBLANK(DH84)), "", 100*((AP84-DH84)/DH84))</f>
        <v>5.4022589971397241E-3</v>
      </c>
      <c r="BD84" s="116">
        <v>90453454.967410132</v>
      </c>
      <c r="BE84" s="61">
        <v>89034576.668583348</v>
      </c>
      <c r="BF84" s="196">
        <v>91872333.266236916</v>
      </c>
      <c r="BG84" s="171">
        <f t="shared" si="595"/>
        <v>795.25000000000023</v>
      </c>
      <c r="BH84" s="171">
        <f t="shared" si="573"/>
        <v>908.44540000000029</v>
      </c>
      <c r="BI84" s="171">
        <f t="shared" si="574"/>
        <v>840.76682500000038</v>
      </c>
      <c r="BJ84" s="171">
        <f t="shared" si="596"/>
        <v>1704.7499999999998</v>
      </c>
      <c r="BK84" s="172">
        <f t="shared" si="597"/>
        <v>1591.5545999999997</v>
      </c>
      <c r="BL84" s="172">
        <f t="shared" si="598"/>
        <v>1659.2331749999996</v>
      </c>
      <c r="BM84" s="32">
        <v>68.19</v>
      </c>
      <c r="BN84" s="32">
        <v>93.36</v>
      </c>
      <c r="BO84" s="32">
        <v>97.33</v>
      </c>
      <c r="BP84" s="28">
        <v>1.0013548728439869</v>
      </c>
      <c r="BQ84" s="46">
        <f>IF(OR(ISBLANK(BD84), ISBLANK(DH84)), "", 100*((BD84-DH84)/DH84))</f>
        <v>3660.3479503003518</v>
      </c>
      <c r="BR84" s="103">
        <v>2405555.8934691399</v>
      </c>
      <c r="BS84" s="43">
        <v>2338249.0181500148</v>
      </c>
      <c r="BT84" s="43">
        <v>2472862.768788266</v>
      </c>
      <c r="BU84" s="171">
        <f t="shared" si="599"/>
        <v>0.5</v>
      </c>
      <c r="BV84" s="171">
        <f t="shared" si="575"/>
        <v>119.22625000000016</v>
      </c>
      <c r="BW84" s="171">
        <f t="shared" si="576"/>
        <v>12.497600000000148</v>
      </c>
      <c r="BX84" s="171">
        <f t="shared" si="600"/>
        <v>2499.5</v>
      </c>
      <c r="BY84" s="172">
        <f t="shared" si="601"/>
        <v>2380.7737499999998</v>
      </c>
      <c r="BZ84" s="172">
        <f t="shared" si="602"/>
        <v>2487.5023999999999</v>
      </c>
      <c r="CA84" s="34">
        <v>99.98</v>
      </c>
      <c r="CB84" s="34">
        <v>95.25</v>
      </c>
      <c r="CC84" s="34">
        <v>99.52</v>
      </c>
      <c r="CD84" s="29">
        <v>8.1694821236060533E-2</v>
      </c>
      <c r="CE84" s="46">
        <f>IF(OR(ISBLANK(BR84), ISBLANK(DH84)), "", 100*((BR84-DH84)/DH84))</f>
        <v>4.2195911558729872E-3</v>
      </c>
      <c r="CF84" s="102">
        <v>2405454.3931283089</v>
      </c>
      <c r="CG84" s="42">
        <v>2338148.151178475</v>
      </c>
      <c r="CH84" s="42">
        <v>2472760.6350781419</v>
      </c>
      <c r="CI84" s="171">
        <f t="shared" si="603"/>
        <v>0.5</v>
      </c>
      <c r="CJ84" s="171">
        <f t="shared" si="604"/>
        <v>119.22625000000016</v>
      </c>
      <c r="CK84" s="171">
        <f t="shared" si="605"/>
        <v>12.497600000000148</v>
      </c>
      <c r="CL84" s="171">
        <f t="shared" si="606"/>
        <v>2499.5</v>
      </c>
      <c r="CM84" s="172">
        <f t="shared" si="607"/>
        <v>2380.7737499999998</v>
      </c>
      <c r="CN84" s="172">
        <f t="shared" si="608"/>
        <v>2487.5023999999999</v>
      </c>
      <c r="CO84" s="32">
        <v>99.98</v>
      </c>
      <c r="CP84" s="32">
        <v>95.25</v>
      </c>
      <c r="CQ84" s="32">
        <v>99.52</v>
      </c>
      <c r="CR84" s="28">
        <v>0.10912608580351602</v>
      </c>
      <c r="CS84" s="46">
        <f>IF(OR(ISBLANK(CF84), ISBLANK(DH84)), "", 100*((CF84-DH84)/DH84))</f>
        <v>0</v>
      </c>
      <c r="CT84" s="102">
        <v>2586832.8741279258</v>
      </c>
      <c r="CU84" s="42">
        <v>2494266.5341639719</v>
      </c>
      <c r="CV84" s="42">
        <v>2679399.2140918798</v>
      </c>
      <c r="CW84" s="171">
        <f t="shared" si="609"/>
        <v>2.4999999999995453</v>
      </c>
      <c r="CX84" s="171">
        <f t="shared" si="610"/>
        <v>121.13124999999945</v>
      </c>
      <c r="CY84" s="171">
        <f t="shared" si="611"/>
        <v>15.986499999999523</v>
      </c>
      <c r="CZ84" s="171">
        <f t="shared" si="612"/>
        <v>2497.5000000000005</v>
      </c>
      <c r="DA84" s="172">
        <f t="shared" si="613"/>
        <v>2378.8687500000005</v>
      </c>
      <c r="DB84" s="172">
        <f t="shared" si="614"/>
        <v>2484.0135000000005</v>
      </c>
      <c r="DC84" s="32">
        <v>99.9</v>
      </c>
      <c r="DD84" s="32">
        <v>95.25</v>
      </c>
      <c r="DE84" s="32">
        <v>99.46</v>
      </c>
      <c r="DF84" s="28">
        <v>8.4737688044910087</v>
      </c>
      <c r="DG84" s="46">
        <f>IF(OR(ISBLANK(CT84), ISBLANK(DH84)), "", 100*((CT84-DH84)/DH84))</f>
        <v>7.5403001411194088</v>
      </c>
      <c r="DH84" s="24">
        <f>MIN(H84,T84,AB84,AP84,BD84,BR84,CF84,CT84)</f>
        <v>2405454.3931283089</v>
      </c>
      <c r="DI84" s="85" t="str">
        <f>IF(DH84=H84, $H$2, IF(DH84=T84, $T$2, IF(DH84=AB84, $AB$2, IF(DH84=AP84, $AP$2, IF(DH84=BD84, $BD$2, IF(DH84=BR84, $BR$2, IF(DH84=CF84, $CF$2, $CT$2)))))))</f>
        <v>RKSDDP (AllEnhancements + RQMC + Kmeans)</v>
      </c>
      <c r="DJ84" s="39">
        <f>IF(OR(ISBLANK(H84), ISBLANK(AP84)), "", IFERROR(((H84-AP84)/H84)*100, ""))</f>
        <v>24.558846249600311</v>
      </c>
      <c r="DK84" s="20">
        <f>IF(OR(ISBLANK(DH84), ISBLANK(T84)), "", IFERROR(((T84-DH84)/DH84)*100, ""))</f>
        <v>5.2499075598306192E-3</v>
      </c>
      <c r="DL84" s="18">
        <f t="shared" si="526"/>
        <v>0</v>
      </c>
    </row>
    <row r="85" spans="1:116" hidden="1" x14ac:dyDescent="0.25">
      <c r="A85" s="276"/>
      <c r="B85" s="276"/>
      <c r="C85" s="276"/>
      <c r="D85" s="276"/>
      <c r="E85" s="167">
        <f>2 * ($C$10*'Data for KPI'!$B$1)</f>
        <v>2500</v>
      </c>
      <c r="F85" s="167">
        <v>4</v>
      </c>
      <c r="G85" s="167"/>
      <c r="H85" s="115">
        <v>3903856.6172403512</v>
      </c>
      <c r="I85" s="64">
        <v>3662521.6482844031</v>
      </c>
      <c r="J85" s="64">
        <v>4145191.5861962992</v>
      </c>
      <c r="K85" s="171">
        <f t="shared" si="577"/>
        <v>18</v>
      </c>
      <c r="L85" s="171">
        <f t="shared" si="578"/>
        <v>33.884799999999814</v>
      </c>
      <c r="M85" s="171">
        <f t="shared" si="579"/>
        <v>135.89499999999998</v>
      </c>
      <c r="N85" s="171">
        <f t="shared" si="580"/>
        <v>2482</v>
      </c>
      <c r="O85" s="172">
        <f t="shared" si="581"/>
        <v>2466.1152000000002</v>
      </c>
      <c r="P85" s="172">
        <f t="shared" si="582"/>
        <v>2364.105</v>
      </c>
      <c r="Q85" s="67">
        <v>99.28</v>
      </c>
      <c r="R85" s="67">
        <v>99.36</v>
      </c>
      <c r="S85" s="67">
        <v>95.25</v>
      </c>
      <c r="T85" s="115">
        <v>2414600.074443731</v>
      </c>
      <c r="U85" s="115">
        <v>2346470.8321964471</v>
      </c>
      <c r="V85" s="115">
        <v>2482729.3166910158</v>
      </c>
      <c r="W85" s="64">
        <v>99.98</v>
      </c>
      <c r="X85" s="64">
        <v>95.24</v>
      </c>
      <c r="Y85" s="64">
        <v>99.55</v>
      </c>
      <c r="Z85" s="67">
        <v>0.15934827646314101</v>
      </c>
      <c r="AA85" s="153">
        <f>IF(OR(ISBLANK(T85), ISBLANK(DH85)), "", 100*((T85-DH85)/DH85))</f>
        <v>3.6258328540274207E-2</v>
      </c>
      <c r="AB85" s="116">
        <v>2415043.967192519</v>
      </c>
      <c r="AC85" s="61">
        <v>2346863.6262154789</v>
      </c>
      <c r="AD85" s="61">
        <v>2483224.3081695591</v>
      </c>
      <c r="AE85" s="171">
        <f t="shared" si="583"/>
        <v>0.5</v>
      </c>
      <c r="AF85" s="171">
        <f t="shared" si="584"/>
        <v>119.47620000000006</v>
      </c>
      <c r="AG85" s="171">
        <f t="shared" si="585"/>
        <v>11.747749999999996</v>
      </c>
      <c r="AH85" s="171">
        <f t="shared" si="586"/>
        <v>2499.5</v>
      </c>
      <c r="AI85" s="172">
        <f t="shared" si="587"/>
        <v>2380.5237999999999</v>
      </c>
      <c r="AJ85" s="172">
        <f t="shared" si="588"/>
        <v>2488.25225</v>
      </c>
      <c r="AK85" s="63">
        <v>99.98</v>
      </c>
      <c r="AL85" s="63">
        <v>95.24</v>
      </c>
      <c r="AM85" s="63">
        <v>99.55</v>
      </c>
      <c r="AN85" s="66">
        <v>7.2705548025753436E-2</v>
      </c>
      <c r="AO85" s="153">
        <f>IF(OR(ISBLANK(AB85), ISBLANK(DH85)), "", 100*((AB85-DH85)/DH85))</f>
        <v>5.4648690637050044E-2</v>
      </c>
      <c r="AP85" s="115">
        <v>2413854.7540266952</v>
      </c>
      <c r="AQ85" s="64">
        <v>2345728.5257092682</v>
      </c>
      <c r="AR85" s="64">
        <v>2481980.9823441221</v>
      </c>
      <c r="AS85" s="171">
        <f t="shared" si="589"/>
        <v>0.5</v>
      </c>
      <c r="AT85" s="171">
        <f t="shared" si="590"/>
        <v>119.47620000000006</v>
      </c>
      <c r="AU85" s="171">
        <f t="shared" si="591"/>
        <v>11.497800000000097</v>
      </c>
      <c r="AV85" s="171">
        <f t="shared" si="592"/>
        <v>2499.5</v>
      </c>
      <c r="AW85" s="172">
        <f t="shared" si="593"/>
        <v>2380.5237999999999</v>
      </c>
      <c r="AX85" s="172">
        <f t="shared" si="594"/>
        <v>2488.5021999999999</v>
      </c>
      <c r="AY85" s="64">
        <v>99.98</v>
      </c>
      <c r="AZ85" s="64">
        <v>95.24</v>
      </c>
      <c r="BA85" s="64">
        <v>99.56</v>
      </c>
      <c r="BB85" s="67">
        <v>8.5410029610133081E-2</v>
      </c>
      <c r="BC85" s="153">
        <f>IF(OR(ISBLANK(AP85), ISBLANK(DH85)), "", 100*((AP85-DH85)/DH85))</f>
        <v>5.3798958899691435E-3</v>
      </c>
      <c r="BD85" s="115">
        <v>73978041.055692181</v>
      </c>
      <c r="BE85" s="62">
        <v>72630406.39530997</v>
      </c>
      <c r="BF85" s="195">
        <v>75325675.716074392</v>
      </c>
      <c r="BG85" s="171">
        <f t="shared" si="595"/>
        <v>675.75</v>
      </c>
      <c r="BH85" s="171">
        <f t="shared" si="573"/>
        <v>788.67107499999997</v>
      </c>
      <c r="BI85" s="171">
        <f t="shared" si="574"/>
        <v>716.06592499999988</v>
      </c>
      <c r="BJ85" s="171">
        <f t="shared" si="596"/>
        <v>1824.25</v>
      </c>
      <c r="BK85" s="172">
        <f t="shared" si="597"/>
        <v>1711.328925</v>
      </c>
      <c r="BL85" s="172">
        <f t="shared" si="598"/>
        <v>1783.9340750000001</v>
      </c>
      <c r="BM85" s="34">
        <v>72.97</v>
      </c>
      <c r="BN85" s="34">
        <v>93.81</v>
      </c>
      <c r="BO85" s="34">
        <v>97.79</v>
      </c>
      <c r="BP85" s="29">
        <v>0.96576091385783525</v>
      </c>
      <c r="BQ85" s="46">
        <f>IF(OR(ISBLANK(BD85), ISBLANK(DH85)), "", 100*((BD85-DH85)/DH85))</f>
        <v>2964.8911610720816</v>
      </c>
      <c r="BR85" s="102">
        <v>2413991.158113183</v>
      </c>
      <c r="BS85" s="42">
        <v>2345860.36436276</v>
      </c>
      <c r="BT85" s="42">
        <v>2482121.951863606</v>
      </c>
      <c r="BU85" s="171">
        <f t="shared" si="599"/>
        <v>0.5</v>
      </c>
      <c r="BV85" s="171">
        <f t="shared" si="575"/>
        <v>119.47620000000006</v>
      </c>
      <c r="BW85" s="171">
        <f t="shared" si="576"/>
        <v>11.747749999999996</v>
      </c>
      <c r="BX85" s="171">
        <f t="shared" si="600"/>
        <v>2499.5</v>
      </c>
      <c r="BY85" s="172">
        <f t="shared" si="601"/>
        <v>2380.5237999999999</v>
      </c>
      <c r="BZ85" s="172">
        <f t="shared" si="602"/>
        <v>2488.25225</v>
      </c>
      <c r="CA85" s="32">
        <v>99.98</v>
      </c>
      <c r="CB85" s="32">
        <v>95.24</v>
      </c>
      <c r="CC85" s="32">
        <v>99.55</v>
      </c>
      <c r="CD85" s="28">
        <v>0.13797259100315554</v>
      </c>
      <c r="CE85" s="46">
        <f>IF(OR(ISBLANK(BR85), ISBLANK(DH85)), "", 100*((BR85-DH85)/DH85))</f>
        <v>1.1031082012834245E-2</v>
      </c>
      <c r="CF85" s="103">
        <v>2413724.898140105</v>
      </c>
      <c r="CG85" s="43">
        <v>2345598.6009694962</v>
      </c>
      <c r="CH85" s="43">
        <v>2481851.1953107151</v>
      </c>
      <c r="CI85" s="171">
        <f t="shared" si="603"/>
        <v>0.5</v>
      </c>
      <c r="CJ85" s="171">
        <f t="shared" si="604"/>
        <v>119.47620000000006</v>
      </c>
      <c r="CK85" s="171">
        <f t="shared" si="605"/>
        <v>11.497800000000097</v>
      </c>
      <c r="CL85" s="171">
        <f t="shared" si="606"/>
        <v>2499.5</v>
      </c>
      <c r="CM85" s="172">
        <f t="shared" si="607"/>
        <v>2380.5237999999999</v>
      </c>
      <c r="CN85" s="172">
        <f t="shared" si="608"/>
        <v>2488.5021999999999</v>
      </c>
      <c r="CO85" s="34">
        <v>99.98</v>
      </c>
      <c r="CP85" s="34">
        <v>95.24</v>
      </c>
      <c r="CQ85" s="34">
        <v>99.56</v>
      </c>
      <c r="CR85" s="29">
        <v>8.5878456411883908E-2</v>
      </c>
      <c r="CS85" s="46">
        <f>IF(OR(ISBLANK(CF85), ISBLANK(DH85)), "", 100*((CF85-DH85)/DH85))</f>
        <v>0</v>
      </c>
      <c r="CT85" s="103">
        <v>2421592.212237136</v>
      </c>
      <c r="CU85" s="43">
        <v>2352689.0537198042</v>
      </c>
      <c r="CV85" s="43">
        <v>2490495.3707544678</v>
      </c>
      <c r="CW85" s="171">
        <f t="shared" si="609"/>
        <v>0.5</v>
      </c>
      <c r="CX85" s="171">
        <f t="shared" si="610"/>
        <v>119.22625000000016</v>
      </c>
      <c r="CY85" s="171">
        <f t="shared" si="611"/>
        <v>14.747149999999692</v>
      </c>
      <c r="CZ85" s="171">
        <f t="shared" si="612"/>
        <v>2499.5</v>
      </c>
      <c r="DA85" s="172">
        <f t="shared" si="613"/>
        <v>2380.7737499999998</v>
      </c>
      <c r="DB85" s="172">
        <f t="shared" si="614"/>
        <v>2485.2528500000003</v>
      </c>
      <c r="DC85" s="34">
        <v>99.98</v>
      </c>
      <c r="DD85" s="34">
        <v>95.25</v>
      </c>
      <c r="DE85" s="34">
        <v>99.43</v>
      </c>
      <c r="DF85" s="29">
        <v>8.9546560441269705</v>
      </c>
      <c r="DG85" s="46">
        <f>IF(OR(ISBLANK(CT85), ISBLANK(DH85)), "", 100*((CT85-DH85)/DH85))</f>
        <v>0.32594079396095121</v>
      </c>
      <c r="DH85" s="24">
        <f>MIN(H85,T85,AB85,AP85,BD85,BR85,CF85,CT85)</f>
        <v>2413724.898140105</v>
      </c>
      <c r="DI85" s="85" t="str">
        <f>IF(DH85=H85, $H$2, IF(DH85=T85, $T$2, IF(DH85=AB85, $AB$2, IF(DH85=AP85, $AP$2, IF(DH85=BD85, $BD$2, IF(DH85=BR85, $BR$2, IF(DH85=CF85, $CF$2, $CT$2)))))))</f>
        <v>RKSDDP (AllEnhancements + RQMC + Kmeans)</v>
      </c>
      <c r="DJ85" s="39">
        <f>IF(OR(ISBLANK(H85), ISBLANK(AP85)), "", IFERROR(((H85-AP85)/H85)*100, ""))</f>
        <v>38.167433113026142</v>
      </c>
      <c r="DK85" s="20">
        <f>IF(OR(ISBLANK(DH85), ISBLANK(T85)), "", IFERROR(((T85-DH85)/DH85)*100, ""))</f>
        <v>3.6258328540274207E-2</v>
      </c>
      <c r="DL85" s="18">
        <f t="shared" si="526"/>
        <v>0</v>
      </c>
    </row>
    <row r="86" spans="1:116" hidden="1" x14ac:dyDescent="0.25">
      <c r="A86" s="276"/>
      <c r="B86" s="276"/>
      <c r="C86" s="276"/>
      <c r="D86" s="276"/>
      <c r="E86" s="167">
        <f>2 * ($C$10*'Data for KPI'!$B$1)</f>
        <v>2500</v>
      </c>
      <c r="F86" s="167">
        <v>5</v>
      </c>
      <c r="G86" s="167">
        <v>13</v>
      </c>
      <c r="H86" s="115">
        <v>3609990.7300966079</v>
      </c>
      <c r="I86" s="62">
        <v>3412463.1929058391</v>
      </c>
      <c r="J86" s="62">
        <v>3807518.2672873768</v>
      </c>
      <c r="K86" s="171">
        <f t="shared" si="577"/>
        <v>14</v>
      </c>
      <c r="L86" s="171">
        <f t="shared" si="578"/>
        <v>133.82519999999977</v>
      </c>
      <c r="M86" s="171">
        <f t="shared" si="579"/>
        <v>31.402000000000044</v>
      </c>
      <c r="N86" s="171">
        <f t="shared" si="580"/>
        <v>2486</v>
      </c>
      <c r="O86" s="172">
        <f t="shared" si="581"/>
        <v>2366.1748000000002</v>
      </c>
      <c r="P86" s="172">
        <f t="shared" si="582"/>
        <v>2468.598</v>
      </c>
      <c r="Q86" s="67">
        <v>99.44</v>
      </c>
      <c r="R86" s="67">
        <v>95.18</v>
      </c>
      <c r="S86" s="67">
        <v>99.3</v>
      </c>
      <c r="T86" s="116">
        <v>2504754.392536703</v>
      </c>
      <c r="U86" s="116">
        <v>2429378.8637899351</v>
      </c>
      <c r="V86" s="116">
        <v>2580129.92128347</v>
      </c>
      <c r="W86" s="63">
        <v>99.97</v>
      </c>
      <c r="X86" s="63">
        <v>95.17</v>
      </c>
      <c r="Y86" s="63">
        <v>99.54</v>
      </c>
      <c r="Z86" s="66">
        <v>0.10048548980757638</v>
      </c>
      <c r="AA86" s="153">
        <f>IF(OR(ISBLANK(T86), ISBLANK(DH86)), "", 100*((T86-DH86)/DH86))</f>
        <v>8.1771750182264638E-3</v>
      </c>
      <c r="AB86" s="115">
        <v>2528355.3405099418</v>
      </c>
      <c r="AC86" s="64">
        <v>2449824.5856691799</v>
      </c>
      <c r="AD86" s="64">
        <v>2606886.0953507051</v>
      </c>
      <c r="AE86" s="171">
        <f t="shared" si="583"/>
        <v>1</v>
      </c>
      <c r="AF86" s="171">
        <f t="shared" si="584"/>
        <v>121.70170000000007</v>
      </c>
      <c r="AG86" s="171">
        <f t="shared" si="585"/>
        <v>12.745300000000043</v>
      </c>
      <c r="AH86" s="171">
        <f t="shared" si="586"/>
        <v>2499</v>
      </c>
      <c r="AI86" s="172">
        <f t="shared" si="587"/>
        <v>2378.2982999999999</v>
      </c>
      <c r="AJ86" s="172">
        <f t="shared" si="588"/>
        <v>2487.2547</v>
      </c>
      <c r="AK86" s="64">
        <v>99.96</v>
      </c>
      <c r="AL86" s="64">
        <v>95.17</v>
      </c>
      <c r="AM86" s="64">
        <v>99.53</v>
      </c>
      <c r="AN86" s="67">
        <v>3.7509957196834601E-2</v>
      </c>
      <c r="AO86" s="153">
        <f>IF(OR(ISBLANK(AB86), ISBLANK(DH86)), "", 100*((AB86-DH86)/DH86))</f>
        <v>0.95050022011952928</v>
      </c>
      <c r="AP86" s="116">
        <v>2504549.5911332178</v>
      </c>
      <c r="AQ86" s="116">
        <v>2429172.951113204</v>
      </c>
      <c r="AR86" s="116">
        <v>2579926.2311532311</v>
      </c>
      <c r="AS86" s="171">
        <f t="shared" si="589"/>
        <v>0.75</v>
      </c>
      <c r="AT86" s="171">
        <f t="shared" si="590"/>
        <v>121.46377500000017</v>
      </c>
      <c r="AU86" s="171">
        <f t="shared" si="591"/>
        <v>11.996625000000222</v>
      </c>
      <c r="AV86" s="171">
        <f t="shared" si="592"/>
        <v>2499.25</v>
      </c>
      <c r="AW86" s="172">
        <f t="shared" si="593"/>
        <v>2378.5362249999998</v>
      </c>
      <c r="AX86" s="172">
        <f t="shared" si="594"/>
        <v>2488.0033749999998</v>
      </c>
      <c r="AY86" s="63">
        <v>99.97</v>
      </c>
      <c r="AZ86" s="63">
        <v>95.17</v>
      </c>
      <c r="BA86" s="63">
        <v>99.55</v>
      </c>
      <c r="BB86" s="66">
        <v>0.06</v>
      </c>
      <c r="BC86" s="153">
        <f>IF(OR(ISBLANK(AP86), ISBLANK(DH86)), "", 100*((AP86-DH86)/DH86))</f>
        <v>0</v>
      </c>
      <c r="BD86" s="116">
        <v>83010394.004992709</v>
      </c>
      <c r="BE86" s="61">
        <v>81700209.185425103</v>
      </c>
      <c r="BF86" s="196">
        <v>84320578.824560314</v>
      </c>
      <c r="BG86" s="171">
        <f t="shared" si="595"/>
        <v>739.25</v>
      </c>
      <c r="BH86" s="171">
        <f t="shared" si="573"/>
        <v>853.52267499999994</v>
      </c>
      <c r="BI86" s="171">
        <f t="shared" si="574"/>
        <v>777.63435000000004</v>
      </c>
      <c r="BJ86" s="171">
        <f t="shared" si="596"/>
        <v>1760.75</v>
      </c>
      <c r="BK86" s="172">
        <f t="shared" si="597"/>
        <v>1646.4773250000001</v>
      </c>
      <c r="BL86" s="172">
        <f t="shared" si="598"/>
        <v>1722.36565</v>
      </c>
      <c r="BM86" s="32">
        <v>70.430000000000007</v>
      </c>
      <c r="BN86" s="32">
        <v>93.51</v>
      </c>
      <c r="BO86" s="32">
        <v>97.82</v>
      </c>
      <c r="BP86" s="28">
        <v>0.94087738327905279</v>
      </c>
      <c r="BQ86" s="46">
        <f>IF(OR(ISBLANK(BD86), ISBLANK(DH86)), "", 100*((BD86-DH86)/DH86))</f>
        <v>3214.3841231521997</v>
      </c>
      <c r="BR86" s="103">
        <v>2504892.2297832342</v>
      </c>
      <c r="BS86" s="43">
        <v>2429512.6200551852</v>
      </c>
      <c r="BT86" s="43">
        <v>2580271.8395112832</v>
      </c>
      <c r="BU86" s="171">
        <f t="shared" si="599"/>
        <v>0.75</v>
      </c>
      <c r="BV86" s="171">
        <f t="shared" si="575"/>
        <v>121.46377500000017</v>
      </c>
      <c r="BW86" s="171">
        <f t="shared" si="576"/>
        <v>12.496474999999919</v>
      </c>
      <c r="BX86" s="171">
        <f t="shared" si="600"/>
        <v>2499.25</v>
      </c>
      <c r="BY86" s="172">
        <f t="shared" si="601"/>
        <v>2378.5362249999998</v>
      </c>
      <c r="BZ86" s="172">
        <f t="shared" si="602"/>
        <v>2487.5035250000001</v>
      </c>
      <c r="CA86" s="34">
        <v>99.97</v>
      </c>
      <c r="CB86" s="34">
        <v>95.17</v>
      </c>
      <c r="CC86" s="34">
        <v>99.53</v>
      </c>
      <c r="CD86" s="29">
        <v>6.0335160367370327E-2</v>
      </c>
      <c r="CE86" s="46">
        <f>IF(OR(ISBLANK(BR86), ISBLANK(DH86)), "", 100*((BR86-DH86)/DH86))</f>
        <v>1.3680649456070939E-2</v>
      </c>
      <c r="CF86" s="102">
        <v>2504628.7122643059</v>
      </c>
      <c r="CG86" s="42">
        <v>2429251.224524247</v>
      </c>
      <c r="CH86" s="42">
        <v>2580006.2000043662</v>
      </c>
      <c r="CI86" s="171">
        <f t="shared" si="603"/>
        <v>0.75</v>
      </c>
      <c r="CJ86" s="171">
        <f t="shared" si="604"/>
        <v>121.46377500000017</v>
      </c>
      <c r="CK86" s="171">
        <f t="shared" si="605"/>
        <v>11.746699999999691</v>
      </c>
      <c r="CL86" s="171">
        <f t="shared" si="606"/>
        <v>2499.25</v>
      </c>
      <c r="CM86" s="172">
        <f t="shared" si="607"/>
        <v>2378.5362249999998</v>
      </c>
      <c r="CN86" s="172">
        <f t="shared" si="608"/>
        <v>2488.2533000000003</v>
      </c>
      <c r="CO86" s="32">
        <v>99.97</v>
      </c>
      <c r="CP86" s="32">
        <v>95.17</v>
      </c>
      <c r="CQ86" s="32">
        <v>99.56</v>
      </c>
      <c r="CR86" s="28">
        <v>7.1632269681375371E-2</v>
      </c>
      <c r="CS86" s="46">
        <f>IF(OR(ISBLANK(CF86), ISBLANK(DH86)), "", 100*((CF86-DH86)/DH86))</f>
        <v>3.1590962050912939E-3</v>
      </c>
      <c r="CT86" s="102">
        <v>2509692.736718683</v>
      </c>
      <c r="CU86" s="42">
        <v>2434310.084485943</v>
      </c>
      <c r="CV86" s="42">
        <v>2585075.3889514231</v>
      </c>
      <c r="CW86" s="171">
        <f t="shared" si="609"/>
        <v>0.75</v>
      </c>
      <c r="CX86" s="171">
        <f t="shared" si="610"/>
        <v>121.46377500000017</v>
      </c>
      <c r="CY86" s="171">
        <f t="shared" si="611"/>
        <v>13.996024999999918</v>
      </c>
      <c r="CZ86" s="171">
        <f t="shared" si="612"/>
        <v>2499.25</v>
      </c>
      <c r="DA86" s="172">
        <f t="shared" si="613"/>
        <v>2378.5362249999998</v>
      </c>
      <c r="DB86" s="172">
        <f t="shared" si="614"/>
        <v>2486.0039750000001</v>
      </c>
      <c r="DC86" s="32">
        <v>99.97</v>
      </c>
      <c r="DD86" s="32">
        <v>95.17</v>
      </c>
      <c r="DE86" s="32">
        <v>99.47</v>
      </c>
      <c r="DF86" s="28">
        <v>6.7601254549370688</v>
      </c>
      <c r="DG86" s="46">
        <f>IF(OR(ISBLANK(CT86), ISBLANK(DH86)), "", 100*((CT86-DH86)/DH86))</f>
        <v>0.20535211615187698</v>
      </c>
      <c r="DH86" s="24">
        <f>MIN(H86,T86,AB86,AP86,BD86,BR86,CF86,CT86)</f>
        <v>2504549.5911332178</v>
      </c>
      <c r="DI86" s="85" t="str">
        <f>IF(DH86=H86, $H$2, IF(DH86=T86, $T$2, IF(DH86=AB86, $AB$2, IF(DH86=AP86, $AP$2, IF(DH86=BD86, $BD$2, IF(DH86=BR86, $BR$2, IF(DH86=CF86, $CF$2, $CT$2)))))))</f>
        <v>RKSDDP++ (AllEnhancements + RQMC + Kmeans++)</v>
      </c>
      <c r="DJ86" s="39">
        <f>IF(OR(ISBLANK(H86), ISBLANK(AP86)), "", IFERROR(((H86-AP86)/H86)*100, ""))</f>
        <v>30.621716830109619</v>
      </c>
      <c r="DK86" s="20">
        <f>IF(OR(ISBLANK(DH86), ISBLANK(T86)), "", IFERROR(((T86-DH86)/DH86)*100, ""))</f>
        <v>8.1771750182264638E-3</v>
      </c>
      <c r="DL86" s="18">
        <f t="shared" si="526"/>
        <v>0</v>
      </c>
    </row>
    <row r="87" spans="1:116" x14ac:dyDescent="0.25">
      <c r="A87" s="276"/>
      <c r="B87" s="276"/>
      <c r="C87" s="276"/>
      <c r="D87" s="276"/>
      <c r="E87" s="167">
        <f>2 * ($C$10*'Data for KPI'!$B$1)</f>
        <v>2500</v>
      </c>
      <c r="F87" s="166" t="s">
        <v>23</v>
      </c>
      <c r="G87" s="166"/>
      <c r="H87" s="113">
        <f>AVERAGE(H82:H86)</f>
        <v>4400361.5116145872</v>
      </c>
      <c r="I87" s="82">
        <f t="shared" ref="I87:DH87" si="615">AVERAGE(I82:I86)</f>
        <v>4139482.2515345654</v>
      </c>
      <c r="J87" s="82">
        <f t="shared" si="615"/>
        <v>4661240.771694609</v>
      </c>
      <c r="K87" s="159">
        <f t="shared" si="615"/>
        <v>23.25</v>
      </c>
      <c r="L87" s="159">
        <f t="shared" si="615"/>
        <v>121.4302099999999</v>
      </c>
      <c r="M87" s="159">
        <f t="shared" si="615"/>
        <v>62.424340000000029</v>
      </c>
      <c r="N87" s="159">
        <f t="shared" si="615"/>
        <v>2476.75</v>
      </c>
      <c r="O87" s="159">
        <f t="shared" si="615"/>
        <v>2378.5697900000005</v>
      </c>
      <c r="P87" s="159">
        <f t="shared" si="615"/>
        <v>2437.5756599999995</v>
      </c>
      <c r="Q87" s="106">
        <f t="shared" si="615"/>
        <v>99.07</v>
      </c>
      <c r="R87" s="106">
        <f t="shared" si="615"/>
        <v>96.034000000000006</v>
      </c>
      <c r="S87" s="106">
        <f t="shared" si="615"/>
        <v>98.42</v>
      </c>
      <c r="T87" s="113">
        <f t="shared" si="615"/>
        <v>2454037.8509112145</v>
      </c>
      <c r="U87" s="113">
        <f t="shared" si="615"/>
        <v>2381274.5572776347</v>
      </c>
      <c r="V87" s="113">
        <f t="shared" si="615"/>
        <v>2526801.1445447942</v>
      </c>
      <c r="W87" s="82">
        <f t="shared" si="615"/>
        <v>99.974000000000004</v>
      </c>
      <c r="X87" s="82">
        <f t="shared" si="615"/>
        <v>95.206000000000003</v>
      </c>
      <c r="Y87" s="82">
        <f t="shared" si="615"/>
        <v>99.494</v>
      </c>
      <c r="Z87" s="82">
        <f t="shared" si="615"/>
        <v>0.1783365458736576</v>
      </c>
      <c r="AA87" s="82">
        <f>IFERROR(AVERAGE(AA82:AA86), "")</f>
        <v>2.0683713903074646E-2</v>
      </c>
      <c r="AB87" s="113">
        <f t="shared" si="615"/>
        <v>2559866.0767335277</v>
      </c>
      <c r="AC87" s="82">
        <f t="shared" si="615"/>
        <v>2470842.087942678</v>
      </c>
      <c r="AD87" s="82">
        <f t="shared" si="615"/>
        <v>2648890.0655243774</v>
      </c>
      <c r="AE87" s="159">
        <f t="shared" si="615"/>
        <v>1.85</v>
      </c>
      <c r="AF87" s="159">
        <f t="shared" si="615"/>
        <v>121.66124499999997</v>
      </c>
      <c r="AG87" s="159">
        <f t="shared" si="615"/>
        <v>14.888275000000068</v>
      </c>
      <c r="AH87" s="159">
        <f t="shared" si="615"/>
        <v>2498.15</v>
      </c>
      <c r="AI87" s="159">
        <f t="shared" si="615"/>
        <v>2378.3387550000002</v>
      </c>
      <c r="AJ87" s="159">
        <f t="shared" si="615"/>
        <v>2485.1117249999998</v>
      </c>
      <c r="AK87" s="82">
        <f t="shared" si="615"/>
        <v>99.926000000000002</v>
      </c>
      <c r="AL87" s="82">
        <f t="shared" si="615"/>
        <v>95.204000000000008</v>
      </c>
      <c r="AM87" s="82">
        <f t="shared" si="615"/>
        <v>99.477999999999994</v>
      </c>
      <c r="AN87" s="82">
        <f t="shared" si="615"/>
        <v>8.8312490436418617E-2</v>
      </c>
      <c r="AO87" s="106">
        <f>IFERROR(AVERAGE(AO82:AO86), "")</f>
        <v>4.3435724750382931</v>
      </c>
      <c r="AP87" s="113">
        <f t="shared" si="615"/>
        <v>2453692.8106032647</v>
      </c>
      <c r="AQ87" s="82">
        <f t="shared" si="615"/>
        <v>2380926.0044277124</v>
      </c>
      <c r="AR87" s="82">
        <f t="shared" si="615"/>
        <v>2526459.6167788166</v>
      </c>
      <c r="AS87" s="159">
        <f t="shared" si="615"/>
        <v>0.65</v>
      </c>
      <c r="AT87" s="159">
        <f t="shared" si="615"/>
        <v>120.4688000000001</v>
      </c>
      <c r="AU87" s="159">
        <f t="shared" si="615"/>
        <v>13.296660000000156</v>
      </c>
      <c r="AV87" s="159">
        <f t="shared" si="615"/>
        <v>2499.35</v>
      </c>
      <c r="AW87" s="159">
        <f t="shared" si="615"/>
        <v>2379.5311999999999</v>
      </c>
      <c r="AX87" s="159">
        <f t="shared" si="615"/>
        <v>2486.70334</v>
      </c>
      <c r="AY87" s="82">
        <f t="shared" si="615"/>
        <v>99.974000000000004</v>
      </c>
      <c r="AZ87" s="82">
        <f t="shared" si="615"/>
        <v>95.206000000000003</v>
      </c>
      <c r="BA87" s="82">
        <f t="shared" si="615"/>
        <v>99.494</v>
      </c>
      <c r="BB87" s="82">
        <f t="shared" si="615"/>
        <v>0.10921203189644779</v>
      </c>
      <c r="BC87" s="106">
        <f t="shared" si="615"/>
        <v>6.6354657274947677E-3</v>
      </c>
      <c r="BD87" s="113">
        <f t="shared" si="615"/>
        <v>91985491.644715354</v>
      </c>
      <c r="BE87" s="82">
        <f t="shared" si="615"/>
        <v>90580055.868702427</v>
      </c>
      <c r="BF87" s="198">
        <f t="shared" si="615"/>
        <v>93390927.420728281</v>
      </c>
      <c r="BG87" s="159">
        <f t="shared" si="615"/>
        <v>811.3</v>
      </c>
      <c r="BH87" s="159">
        <f t="shared" si="615"/>
        <v>925.14643000000012</v>
      </c>
      <c r="BI87" s="159">
        <f t="shared" si="615"/>
        <v>853.39774499999999</v>
      </c>
      <c r="BJ87" s="159">
        <f t="shared" si="615"/>
        <v>1688.7</v>
      </c>
      <c r="BK87" s="159">
        <f t="shared" si="615"/>
        <v>1574.8535699999998</v>
      </c>
      <c r="BL87" s="159">
        <f t="shared" si="615"/>
        <v>1646.6022550000002</v>
      </c>
      <c r="BM87" s="82">
        <f t="shared" si="615"/>
        <v>67.548000000000002</v>
      </c>
      <c r="BN87" s="82">
        <f t="shared" si="615"/>
        <v>93.231999999999999</v>
      </c>
      <c r="BO87" s="82">
        <f t="shared" si="615"/>
        <v>97.494</v>
      </c>
      <c r="BP87" s="82">
        <f t="shared" si="615"/>
        <v>0.99321276388054414</v>
      </c>
      <c r="BQ87" s="226">
        <f t="shared" si="615"/>
        <v>3646.623546477811</v>
      </c>
      <c r="BR87" s="118">
        <f t="shared" si="615"/>
        <v>2453746.7032441162</v>
      </c>
      <c r="BS87" s="99">
        <f t="shared" si="615"/>
        <v>2380978.8723587939</v>
      </c>
      <c r="BT87" s="99">
        <f t="shared" si="615"/>
        <v>2526514.5341294385</v>
      </c>
      <c r="BU87" s="183">
        <f t="shared" si="615"/>
        <v>0.65</v>
      </c>
      <c r="BV87" s="183">
        <f t="shared" si="615"/>
        <v>120.4688000000001</v>
      </c>
      <c r="BW87" s="183">
        <f t="shared" si="615"/>
        <v>13.44662500000004</v>
      </c>
      <c r="BX87" s="183">
        <f t="shared" si="615"/>
        <v>2499.35</v>
      </c>
      <c r="BY87" s="183">
        <f t="shared" si="615"/>
        <v>2379.5311999999999</v>
      </c>
      <c r="BZ87" s="183">
        <f t="shared" si="615"/>
        <v>2486.553375</v>
      </c>
      <c r="CA87" s="99">
        <f t="shared" si="615"/>
        <v>99.974000000000004</v>
      </c>
      <c r="CB87" s="99">
        <f t="shared" si="615"/>
        <v>95.206000000000003</v>
      </c>
      <c r="CC87" s="99">
        <f t="shared" si="615"/>
        <v>99.488000000000014</v>
      </c>
      <c r="CD87" s="99">
        <f t="shared" si="615"/>
        <v>0.12288044756351113</v>
      </c>
      <c r="CE87" s="100">
        <f t="shared" si="615"/>
        <v>8.7845305693544477E-3</v>
      </c>
      <c r="CF87" s="118">
        <f t="shared" si="615"/>
        <v>2453567.092518677</v>
      </c>
      <c r="CG87" s="99">
        <f t="shared" si="615"/>
        <v>2380803.5558096874</v>
      </c>
      <c r="CH87" s="99">
        <f t="shared" si="615"/>
        <v>2526330.6292276657</v>
      </c>
      <c r="CI87" s="159">
        <f t="shared" si="615"/>
        <v>0.65</v>
      </c>
      <c r="CJ87" s="159">
        <f t="shared" si="615"/>
        <v>120.4688000000001</v>
      </c>
      <c r="CK87" s="159">
        <f t="shared" si="615"/>
        <v>13.046740000000046</v>
      </c>
      <c r="CL87" s="159">
        <f t="shared" si="615"/>
        <v>2499.35</v>
      </c>
      <c r="CM87" s="159">
        <f t="shared" si="615"/>
        <v>2379.5311999999999</v>
      </c>
      <c r="CN87" s="159">
        <f t="shared" si="615"/>
        <v>2486.9532599999998</v>
      </c>
      <c r="CO87" s="99">
        <f t="shared" si="615"/>
        <v>99.974000000000004</v>
      </c>
      <c r="CP87" s="99">
        <f t="shared" si="615"/>
        <v>95.206000000000003</v>
      </c>
      <c r="CQ87" s="99">
        <f t="shared" si="615"/>
        <v>99.503999999999991</v>
      </c>
      <c r="CR87" s="99">
        <f t="shared" si="615"/>
        <v>0.11405108385539568</v>
      </c>
      <c r="CS87" s="100">
        <f>IFERROR(AVERAGE(CS82:CS86), "")</f>
        <v>1.4455894850140456E-3</v>
      </c>
      <c r="CT87" s="118">
        <f t="shared" si="615"/>
        <v>2563549.6895756274</v>
      </c>
      <c r="CU87" s="99">
        <f t="shared" si="615"/>
        <v>2474920.7031534938</v>
      </c>
      <c r="CV87" s="99">
        <f t="shared" si="615"/>
        <v>2652178.6759977606</v>
      </c>
      <c r="CW87" s="159">
        <f t="shared" si="615"/>
        <v>1.8999999999999091</v>
      </c>
      <c r="CX87" s="159">
        <f t="shared" si="615"/>
        <v>121.60876999999991</v>
      </c>
      <c r="CY87" s="159">
        <f t="shared" si="615"/>
        <v>17.53837999999978</v>
      </c>
      <c r="CZ87" s="159">
        <f t="shared" si="615"/>
        <v>2498.1</v>
      </c>
      <c r="DA87" s="159">
        <f t="shared" si="615"/>
        <v>2378.3912300000002</v>
      </c>
      <c r="DB87" s="159">
        <f t="shared" si="615"/>
        <v>2482.4616200000005</v>
      </c>
      <c r="DC87" s="99">
        <f t="shared" si="615"/>
        <v>99.924000000000007</v>
      </c>
      <c r="DD87" s="99">
        <f t="shared" si="615"/>
        <v>95.207999999999998</v>
      </c>
      <c r="DE87" s="99">
        <f t="shared" si="615"/>
        <v>99.373999999999995</v>
      </c>
      <c r="DF87" s="99">
        <f t="shared" si="615"/>
        <v>6.8003479622580745</v>
      </c>
      <c r="DG87" s="100">
        <f t="shared" si="615"/>
        <v>4.4736028541385311</v>
      </c>
      <c r="DH87" s="118">
        <f t="shared" si="615"/>
        <v>2453530.9949637251</v>
      </c>
      <c r="DI87" s="99"/>
      <c r="DJ87" s="100">
        <f t="shared" ref="DJ87:DK87" si="616">AVERAGE(DJ82:DJ86)</f>
        <v>39.392740744949627</v>
      </c>
      <c r="DK87" s="99">
        <f t="shared" si="616"/>
        <v>2.0683713903074646E-2</v>
      </c>
      <c r="DL87" s="18">
        <f t="shared" si="526"/>
        <v>1.4455894850140456E-3</v>
      </c>
    </row>
    <row r="88" spans="1:116" hidden="1" x14ac:dyDescent="0.25">
      <c r="A88" s="276"/>
      <c r="B88" s="276"/>
      <c r="C88" s="276">
        <v>15</v>
      </c>
      <c r="D88" s="276">
        <v>75</v>
      </c>
      <c r="E88" s="167">
        <f>2 * ($C$16*'Data for KPI'!$B$1)</f>
        <v>3750</v>
      </c>
      <c r="F88" s="167">
        <v>1</v>
      </c>
      <c r="G88" s="167"/>
      <c r="H88" s="111">
        <v>10357290.2700765</v>
      </c>
      <c r="I88" s="74">
        <v>9935860.2798907794</v>
      </c>
      <c r="J88" s="74">
        <v>10778720.260262219</v>
      </c>
      <c r="K88" s="171">
        <f>E88-N88</f>
        <v>30.75</v>
      </c>
      <c r="L88" s="171">
        <f>E88-O88</f>
        <v>391.51724999999988</v>
      </c>
      <c r="M88" s="171">
        <f>E88-P88</f>
        <v>108.48232499999995</v>
      </c>
      <c r="N88" s="171">
        <f>(Q88/100)*E88</f>
        <v>3719.25</v>
      </c>
      <c r="O88" s="172">
        <f>(R88/100)*N88</f>
        <v>3358.4827500000001</v>
      </c>
      <c r="P88" s="172">
        <f>(S88/100)*N88</f>
        <v>3641.5176750000001</v>
      </c>
      <c r="Q88" s="75">
        <v>99.18</v>
      </c>
      <c r="R88" s="75">
        <v>90.3</v>
      </c>
      <c r="S88" s="75">
        <v>97.91</v>
      </c>
      <c r="T88" s="115">
        <v>7531178.301929309</v>
      </c>
      <c r="U88" s="115">
        <v>7409952.5478227446</v>
      </c>
      <c r="V88" s="115">
        <v>7652404.0560358725</v>
      </c>
      <c r="W88" s="64">
        <v>99.99</v>
      </c>
      <c r="X88" s="64">
        <v>90.25</v>
      </c>
      <c r="Y88" s="64">
        <v>97.63</v>
      </c>
      <c r="Z88" s="67">
        <v>1.156622565662546</v>
      </c>
      <c r="AA88" s="153">
        <f>IF(OR(ISBLANK(T88), ISBLANK(DH88)), "", 100*((T88-DH88)/DH88))</f>
        <v>7.4417297388507497E-2</v>
      </c>
      <c r="AB88" s="111">
        <v>7527496.3541041333</v>
      </c>
      <c r="AC88" s="74">
        <v>7406275.4897911362</v>
      </c>
      <c r="AD88" s="74">
        <v>7648717.2184171304</v>
      </c>
      <c r="AE88" s="171">
        <f>$E88-AH88</f>
        <v>0.37500000000045475</v>
      </c>
      <c r="AF88" s="171">
        <f>$E88-AI88</f>
        <v>367.46328750000066</v>
      </c>
      <c r="AG88" s="171">
        <f>$E88-AJ88</f>
        <v>76.867350000000897</v>
      </c>
      <c r="AH88" s="171">
        <f>(AK88/100)*E88</f>
        <v>3749.6249999999995</v>
      </c>
      <c r="AI88" s="172">
        <f>(AL88/100)*AH88</f>
        <v>3382.5367124999993</v>
      </c>
      <c r="AJ88" s="172">
        <f>(AM88/100)*AH88</f>
        <v>3673.1326499999991</v>
      </c>
      <c r="AK88" s="74">
        <v>99.99</v>
      </c>
      <c r="AL88" s="74">
        <v>90.21</v>
      </c>
      <c r="AM88" s="74">
        <v>97.96</v>
      </c>
      <c r="AN88" s="75">
        <v>4.9002521021480918</v>
      </c>
      <c r="AO88" s="153">
        <f>IF(OR(ISBLANK(AB88), ISBLANK(DH88)), "", 100*((AB88-DH88)/DH88))</f>
        <v>2.5491516009854828E-2</v>
      </c>
      <c r="AP88" s="116">
        <v>7525577.970191028</v>
      </c>
      <c r="AQ88" s="116">
        <v>7404396.8784605898</v>
      </c>
      <c r="AR88" s="116">
        <v>7646759.0619214661</v>
      </c>
      <c r="AS88" s="171">
        <f>$E88-AV88</f>
        <v>0.37500000000045475</v>
      </c>
      <c r="AT88" s="171">
        <f>$E88-AW88</f>
        <v>365.96343750000051</v>
      </c>
      <c r="AU88" s="171">
        <f>$E88-AX88</f>
        <v>76.867350000000897</v>
      </c>
      <c r="AV88" s="171">
        <f>(AY88/100)*E88</f>
        <v>3749.6249999999995</v>
      </c>
      <c r="AW88" s="172">
        <f>(AZ88/100)*AV88</f>
        <v>3384.0365624999995</v>
      </c>
      <c r="AX88" s="172">
        <f>(BA88/100)*AV88</f>
        <v>3673.1326499999991</v>
      </c>
      <c r="AY88" s="63">
        <v>99.99</v>
      </c>
      <c r="AZ88" s="63">
        <v>90.25</v>
      </c>
      <c r="BA88" s="63">
        <v>97.96</v>
      </c>
      <c r="BB88" s="75">
        <v>0</v>
      </c>
      <c r="BC88" s="153">
        <f>IF(OR(ISBLANK(AP88), ISBLANK(DH88)), "", 100*((AP88-DH88)/DH88))</f>
        <v>0</v>
      </c>
      <c r="BD88" s="115">
        <v>132111832.9722427</v>
      </c>
      <c r="BE88" s="62">
        <v>130088187.7943332</v>
      </c>
      <c r="BF88" s="195">
        <v>134135478.15015221</v>
      </c>
      <c r="BG88" s="171">
        <f>IF(BJ88=0, " ", $E88-BJ88)</f>
        <v>1150.5000000000005</v>
      </c>
      <c r="BH88" s="171">
        <f t="shared" ref="BH88:BH92" si="617">IF(BK88=0, " ", $E88-BK88)</f>
        <v>1483.4959500000004</v>
      </c>
      <c r="BI88" s="171">
        <f t="shared" ref="BI88:BI92" si="618">IF(BL88=0, " ", $E88-BL88)</f>
        <v>1310.8891500000004</v>
      </c>
      <c r="BJ88" s="171">
        <f>(BM88/100)*$E88</f>
        <v>2599.4999999999995</v>
      </c>
      <c r="BK88" s="172">
        <f>(BN88/100)*BJ88</f>
        <v>2266.5040499999996</v>
      </c>
      <c r="BL88" s="172">
        <f>(BO88/100)*BJ88</f>
        <v>2439.1108499999996</v>
      </c>
      <c r="BM88" s="34">
        <v>69.319999999999993</v>
      </c>
      <c r="BN88" s="34">
        <v>87.19</v>
      </c>
      <c r="BO88" s="34">
        <v>93.83</v>
      </c>
      <c r="BP88" s="29">
        <v>11.191753793744322</v>
      </c>
      <c r="BQ88" s="46">
        <f>IF(OR(ISBLANK(BD88), ISBLANK(DH88)), "", 100*((BD88-DH88)/DH88))</f>
        <v>1655.5041419481724</v>
      </c>
      <c r="BR88" s="102">
        <v>7552716.0732822996</v>
      </c>
      <c r="BS88" s="32">
        <v>7426789.8569211196</v>
      </c>
      <c r="BT88" s="32">
        <v>7678642.2896434804</v>
      </c>
      <c r="BU88" s="171">
        <f>IF(BX88 = 0, " ", $E88-BX88)</f>
        <v>0.75</v>
      </c>
      <c r="BV88" s="171">
        <f t="shared" ref="BV88:BV92" si="619">IF(BY88=0, " ", $E88-BY88)</f>
        <v>365.55202500000041</v>
      </c>
      <c r="BW88" s="171">
        <f t="shared" ref="BW88:BW92" si="620">IF(BZ88=0, " ", $E88-BZ88)</f>
        <v>83.608424999999443</v>
      </c>
      <c r="BX88" s="171">
        <f>IF(ISBLANK(CA88),"",(CA88/100)*$E88)</f>
        <v>3749.25</v>
      </c>
      <c r="BY88" s="172">
        <f>(CB88/100)*BX88</f>
        <v>3384.4479749999996</v>
      </c>
      <c r="BZ88" s="172">
        <f>(CC88/100)*BX88</f>
        <v>3666.3915750000006</v>
      </c>
      <c r="CA88" s="32">
        <v>99.98</v>
      </c>
      <c r="CB88" s="32">
        <v>90.27</v>
      </c>
      <c r="CC88" s="32">
        <v>97.79</v>
      </c>
      <c r="CD88" s="28">
        <v>7.5002895634521547</v>
      </c>
      <c r="CE88" s="46">
        <f>IF(OR(ISBLANK(BR88), ISBLANK(DH88)), "", 100*((BR88-DH88)/DH88))</f>
        <v>0.36061154636582321</v>
      </c>
      <c r="CF88" s="103">
        <v>7539344.7423653994</v>
      </c>
      <c r="CG88" s="43">
        <v>7418051.4885028247</v>
      </c>
      <c r="CH88" s="43">
        <v>7660637.9962279741</v>
      </c>
      <c r="CI88" s="171">
        <f>IF(ISBLANK(CL88), " ", $E88-CL88)</f>
        <v>0.37500000000045475</v>
      </c>
      <c r="CJ88" s="171">
        <f>IF(ISBLANK(CM88), " ", $E88-CM88)</f>
        <v>364.8385500000004</v>
      </c>
      <c r="CK88" s="171">
        <f>IF(ISBLANK(CN88), " ", $E88-CN88)</f>
        <v>132.36180000000058</v>
      </c>
      <c r="CL88" s="171">
        <f>IF(ISBLANK(CO88),"",(CO88/100)*$E88)</f>
        <v>3749.6249999999995</v>
      </c>
      <c r="CM88" s="172">
        <f>IF(ISBLANK(CL88),"",(CP88/100)*CL88)</f>
        <v>3385.1614499999996</v>
      </c>
      <c r="CN88" s="172">
        <f>IF(ISBLANK(CL88),"",(CQ88/100)*CL88)</f>
        <v>3617.6381999999994</v>
      </c>
      <c r="CO88" s="34">
        <v>99.99</v>
      </c>
      <c r="CP88" s="34">
        <v>90.28</v>
      </c>
      <c r="CQ88" s="34">
        <v>96.48</v>
      </c>
      <c r="CR88" s="29">
        <v>10.170089472541456</v>
      </c>
      <c r="CS88" s="46">
        <f>IF(OR(ISBLANK(CF88), ISBLANK(DH88)), "", 100*((CF88-DH88)/DH88))</f>
        <v>0.1829330880485443</v>
      </c>
      <c r="CT88" s="103">
        <v>7542156.1360884476</v>
      </c>
      <c r="CU88" s="43">
        <v>7420844.8735204786</v>
      </c>
      <c r="CV88" s="43">
        <v>7663467.3986564167</v>
      </c>
      <c r="CW88" s="171">
        <f>IF(ISNUMBER(CZ88), $E88-CZ88,"")</f>
        <v>0.37500000000045475</v>
      </c>
      <c r="CX88" s="171">
        <f>IF(ISNUMBER(DA88), $E88-DA88,"")</f>
        <v>365.96343750000051</v>
      </c>
      <c r="CY88" s="171">
        <f>IF(ISNUMBER(DB88), $E88-DB88,"")</f>
        <v>174.35760000000028</v>
      </c>
      <c r="CZ88" s="171">
        <f>IF(ISBLANK(DC88),"",(DC88/100)*$E88)</f>
        <v>3749.6249999999995</v>
      </c>
      <c r="DA88" s="172">
        <f>IF(ISNUMBER(CZ88), (DD88/100) * CZ88, "")</f>
        <v>3384.0365624999995</v>
      </c>
      <c r="DB88" s="172">
        <f>IF(ISNUMBER(CZ88),(DE88/100)*CZ88,"")</f>
        <v>3575.6423999999997</v>
      </c>
      <c r="DC88" s="34">
        <v>99.99</v>
      </c>
      <c r="DD88" s="34">
        <v>90.25</v>
      </c>
      <c r="DE88" s="34">
        <v>95.36</v>
      </c>
      <c r="DF88" s="29">
        <v>1.0227168136912288</v>
      </c>
      <c r="DG88" s="46">
        <f>IF(OR(ISBLANK(CT88), ISBLANK(DH88)), "", 100*((CT88-DH88)/DH88))</f>
        <v>0.22029093264445787</v>
      </c>
      <c r="DH88" s="24">
        <f>MIN(H88,T88,AB88,AP88,BD88,BR88,CF88,CT88)</f>
        <v>7525577.970191028</v>
      </c>
      <c r="DI88" s="85" t="str">
        <f>IF(DH88=H88, $H$2, IF(DH88=T88, $T$2, IF(DH88=AB88, $AB$2, IF(DH88=AP88, $AP$2, IF(DH88=BD88, $BD$2, IF(DH88=BR88, $BR$2, IF(DH88=CF88, $CF$2, $CT$2)))))))</f>
        <v>RKSDDP++ (AllEnhancements + RQMC + Kmeans++)</v>
      </c>
      <c r="DJ88" s="39">
        <f>IF(OR(ISBLANK(H88), ISBLANK(AP88)), "", IFERROR(((H88-AP88)/H88)*100, ""))</f>
        <v>27.340281348169231</v>
      </c>
      <c r="DK88" s="20">
        <f>IF(OR(ISBLANK(DH88), ISBLANK(T88)), "", IFERROR(((T88-DH88)/DH88)*100, ""))</f>
        <v>7.4417297388507497E-2</v>
      </c>
      <c r="DL88" s="18">
        <f t="shared" si="526"/>
        <v>0</v>
      </c>
    </row>
    <row r="89" spans="1:116" hidden="1" x14ac:dyDescent="0.25">
      <c r="A89" s="276"/>
      <c r="B89" s="276"/>
      <c r="C89" s="276"/>
      <c r="D89" s="276"/>
      <c r="E89" s="167">
        <f>2 * ($C$16*'Data for KPI'!$B$1)</f>
        <v>3750</v>
      </c>
      <c r="F89" s="167">
        <v>2</v>
      </c>
      <c r="G89" s="167">
        <v>13</v>
      </c>
      <c r="H89" s="116">
        <v>11693060.973332141</v>
      </c>
      <c r="I89" s="61">
        <v>11181513.27380274</v>
      </c>
      <c r="J89" s="61">
        <v>12204608.67286153</v>
      </c>
      <c r="K89" s="171">
        <f t="shared" ref="K89:K92" si="621">E89-N89</f>
        <v>45.75</v>
      </c>
      <c r="L89" s="171">
        <f t="shared" ref="L89:L92" si="622">E89-O89</f>
        <v>405.43267500000002</v>
      </c>
      <c r="M89" s="171">
        <f t="shared" ref="M89:M92" si="623">E89-P89</f>
        <v>137.61540000000014</v>
      </c>
      <c r="N89" s="171">
        <f t="shared" ref="N89:N92" si="624">(Q89/100)*E89</f>
        <v>3704.25</v>
      </c>
      <c r="O89" s="172">
        <f t="shared" ref="O89:O92" si="625">(R89/100)*N89</f>
        <v>3344.567325</v>
      </c>
      <c r="P89" s="172">
        <f t="shared" ref="P89:P92" si="626">(S89/100)*N89</f>
        <v>3612.3845999999999</v>
      </c>
      <c r="Q89" s="66">
        <v>98.78</v>
      </c>
      <c r="R89" s="66">
        <v>90.29</v>
      </c>
      <c r="S89" s="66">
        <v>97.52</v>
      </c>
      <c r="T89" s="116">
        <v>7478457.6674005706</v>
      </c>
      <c r="U89" s="116">
        <v>7359469.2177089052</v>
      </c>
      <c r="V89" s="116">
        <v>7597446.1170922359</v>
      </c>
      <c r="W89" s="63">
        <v>99.99</v>
      </c>
      <c r="X89" s="63">
        <v>90.24</v>
      </c>
      <c r="Y89" s="63">
        <v>98</v>
      </c>
      <c r="Z89" s="66">
        <v>1.1506769889894646</v>
      </c>
      <c r="AA89" s="153">
        <f>IF(OR(ISBLANK(T89), ISBLANK(DH89)), "", 100*((T89-DH89)/DH89))</f>
        <v>3.5606605118630237E-2</v>
      </c>
      <c r="AB89" s="115">
        <v>7476412.4415534977</v>
      </c>
      <c r="AC89" s="64">
        <v>7357434.818677051</v>
      </c>
      <c r="AD89" s="64">
        <v>7595390.0644299444</v>
      </c>
      <c r="AE89" s="171">
        <f t="shared" ref="AE89:AE92" si="627">$E89-AH89</f>
        <v>0.37500000000045475</v>
      </c>
      <c r="AF89" s="171">
        <f t="shared" ref="AF89:AF92" si="628">$E89-AI89</f>
        <v>367.08832500000062</v>
      </c>
      <c r="AG89" s="171">
        <f t="shared" ref="AG89:AG92" si="629">$E89-AJ89</f>
        <v>74.242612500000178</v>
      </c>
      <c r="AH89" s="171">
        <f t="shared" ref="AH89:AH92" si="630">(AK89/100)*E89</f>
        <v>3749.6249999999995</v>
      </c>
      <c r="AI89" s="172">
        <f t="shared" ref="AI89:AI92" si="631">(AL89/100)*AH89</f>
        <v>3382.9116749999994</v>
      </c>
      <c r="AJ89" s="172">
        <f t="shared" ref="AJ89:AJ92" si="632">(AM89/100)*AH89</f>
        <v>3675.7573874999998</v>
      </c>
      <c r="AK89" s="64">
        <v>99.99</v>
      </c>
      <c r="AL89" s="64">
        <v>90.22</v>
      </c>
      <c r="AM89" s="64">
        <v>98.03</v>
      </c>
      <c r="AN89" s="67">
        <v>0</v>
      </c>
      <c r="AO89" s="153">
        <f>IF(OR(ISBLANK(AB89), ISBLANK(DH89)), "", 100*((AB89-DH89)/DH89))</f>
        <v>8.2486367572849259E-3</v>
      </c>
      <c r="AP89" s="115">
        <v>7476706.4912230736</v>
      </c>
      <c r="AQ89" s="64">
        <v>7357722.3830567719</v>
      </c>
      <c r="AR89" s="64">
        <v>7595690.5993893771</v>
      </c>
      <c r="AS89" s="171">
        <f t="shared" ref="AS89:AS92" si="633">$E89-AV89</f>
        <v>0.37500000000045475</v>
      </c>
      <c r="AT89" s="171">
        <f t="shared" ref="AT89:AT92" si="634">$E89-AW89</f>
        <v>366.33840000000055</v>
      </c>
      <c r="AU89" s="171">
        <f t="shared" ref="AU89:AU92" si="635">$E89-AX89</f>
        <v>76.492387500000405</v>
      </c>
      <c r="AV89" s="171">
        <f t="shared" ref="AV89:AV92" si="636">(AY89/100)*E89</f>
        <v>3749.6249999999995</v>
      </c>
      <c r="AW89" s="172">
        <f t="shared" ref="AW89:AW92" si="637">(AZ89/100)*AV89</f>
        <v>3383.6615999999995</v>
      </c>
      <c r="AX89" s="172">
        <f t="shared" ref="AX89:AX92" si="638">(BA89/100)*AV89</f>
        <v>3673.5076124999996</v>
      </c>
      <c r="AY89" s="64">
        <v>99.99</v>
      </c>
      <c r="AZ89" s="64">
        <v>90.24</v>
      </c>
      <c r="BA89" s="64">
        <v>97.97</v>
      </c>
      <c r="BB89" s="67">
        <v>0</v>
      </c>
      <c r="BC89" s="153">
        <f>IF(OR(ISBLANK(AP89), ISBLANK(DH89)), "", 100*((AP89-DH89)/DH89))</f>
        <v>1.2181992855064654E-2</v>
      </c>
      <c r="BD89" s="116">
        <v>15205565.128315439</v>
      </c>
      <c r="BE89" s="61">
        <v>14510295.920196149</v>
      </c>
      <c r="BF89" s="196">
        <v>15900834.336434729</v>
      </c>
      <c r="BG89" s="171">
        <f t="shared" ref="BG89:BG92" si="639">IF(BJ89=0, " ", $E89-BJ89)</f>
        <v>80.625000000000455</v>
      </c>
      <c r="BH89" s="171">
        <f t="shared" si="617"/>
        <v>435.82050000000072</v>
      </c>
      <c r="BI89" s="171">
        <f t="shared" si="618"/>
        <v>252.71868750000021</v>
      </c>
      <c r="BJ89" s="171">
        <f t="shared" ref="BJ89:BJ92" si="640">(BM89/100)*$E89</f>
        <v>3669.3749999999995</v>
      </c>
      <c r="BK89" s="172">
        <f t="shared" ref="BK89:BK92" si="641">(BN89/100)*BJ89</f>
        <v>3314.1794999999993</v>
      </c>
      <c r="BL89" s="172">
        <f t="shared" ref="BL89:BL92" si="642">(BO89/100)*BJ89</f>
        <v>3497.2813124999998</v>
      </c>
      <c r="BM89" s="32">
        <v>97.85</v>
      </c>
      <c r="BN89" s="32">
        <v>90.32</v>
      </c>
      <c r="BO89" s="32">
        <v>95.31</v>
      </c>
      <c r="BP89" s="28">
        <v>22.175235652820689</v>
      </c>
      <c r="BQ89" s="46">
        <f>IF(OR(ISBLANK(BD89), ISBLANK(DH89)), "", 100*((BD89-DH89)/DH89))</f>
        <v>103.39727775892999</v>
      </c>
      <c r="BR89" s="102">
        <v>7477763.031659605</v>
      </c>
      <c r="BS89" s="42">
        <v>7358781.4391617104</v>
      </c>
      <c r="BT89" s="42">
        <v>7596744.6241575005</v>
      </c>
      <c r="BU89" s="171">
        <f t="shared" ref="BU89:BU92" si="643">IF(BX89 = 0, " ", $E89-BX89)</f>
        <v>0.37500000000045475</v>
      </c>
      <c r="BV89" s="171">
        <f t="shared" si="619"/>
        <v>367.08832500000062</v>
      </c>
      <c r="BW89" s="171">
        <f t="shared" si="620"/>
        <v>74.242612500000178</v>
      </c>
      <c r="BX89" s="171">
        <f t="shared" ref="BX89:BX92" si="644">IF(ISBLANK(CA89),"",(CA89/100)*$E89)</f>
        <v>3749.6249999999995</v>
      </c>
      <c r="BY89" s="172">
        <f t="shared" ref="BY89:BY92" si="645">(CB89/100)*BX89</f>
        <v>3382.9116749999994</v>
      </c>
      <c r="BZ89" s="172">
        <f t="shared" ref="BZ89:BZ92" si="646">(CC89/100)*BX89</f>
        <v>3675.7573874999998</v>
      </c>
      <c r="CA89" s="32">
        <v>99.99</v>
      </c>
      <c r="CB89" s="32">
        <v>90.22</v>
      </c>
      <c r="CC89" s="32">
        <v>98.03</v>
      </c>
      <c r="CD89" s="28">
        <v>3.5185387356643553E-2</v>
      </c>
      <c r="CE89" s="46">
        <f>IF(OR(ISBLANK(BR89), ISBLANK(DH89)), "", 100*((BR89-DH89)/DH89))</f>
        <v>2.6314808493238133E-2</v>
      </c>
      <c r="CF89" s="102">
        <v>7475795.7903140383</v>
      </c>
      <c r="CG89" s="42">
        <v>7356821.8951511215</v>
      </c>
      <c r="CH89" s="42">
        <v>7594769.685476955</v>
      </c>
      <c r="CI89" s="171">
        <f t="shared" ref="CI89:CI92" si="647">IF(ISBLANK(CL89), " ", $E89-CL89)</f>
        <v>0.37500000000045475</v>
      </c>
      <c r="CJ89" s="171">
        <f t="shared" ref="CJ89:CJ92" si="648">IF(ISBLANK(CM89), " ", $E89-CM89)</f>
        <v>367.08832500000062</v>
      </c>
      <c r="CK89" s="171">
        <f t="shared" ref="CK89:CK92" si="649">IF(ISBLANK(CN89), " ", $E89-CN89)</f>
        <v>74.242612500000178</v>
      </c>
      <c r="CL89" s="171">
        <f t="shared" ref="CL89:CL92" si="650">IF(ISBLANK(CO89),"",(CO89/100)*$E89)</f>
        <v>3749.6249999999995</v>
      </c>
      <c r="CM89" s="172">
        <f t="shared" ref="CM89:CM92" si="651">IF(ISBLANK(CL89),"",(CP89/100)*CL89)</f>
        <v>3382.9116749999994</v>
      </c>
      <c r="CN89" s="172">
        <f t="shared" ref="CN89:CN92" si="652">IF(ISBLANK(CL89),"",(CQ89/100)*CL89)</f>
        <v>3675.7573874999998</v>
      </c>
      <c r="CO89" s="32">
        <v>99.99</v>
      </c>
      <c r="CP89" s="32">
        <v>90.22</v>
      </c>
      <c r="CQ89" s="32">
        <v>98.03</v>
      </c>
      <c r="CR89" s="28">
        <v>0</v>
      </c>
      <c r="CS89" s="46">
        <f>IF(OR(ISBLANK(CF89), ISBLANK(DH89)), "", 100*((CF89-DH89)/DH89))</f>
        <v>0</v>
      </c>
      <c r="CT89" s="102">
        <v>7481577.7498320024</v>
      </c>
      <c r="CU89" s="42">
        <v>7362523.6917778188</v>
      </c>
      <c r="CV89" s="42">
        <v>7600631.8078861861</v>
      </c>
      <c r="CW89" s="171">
        <f t="shared" ref="CW89:CW92" si="653">IF(ISNUMBER(CZ89), $E89-CZ89,"")</f>
        <v>0.37500000000045475</v>
      </c>
      <c r="CX89" s="171">
        <f t="shared" ref="CX89:CX92" si="654">IF(ISNUMBER(DA89), $E89-DA89,"")</f>
        <v>367.46328750000066</v>
      </c>
      <c r="CY89" s="171">
        <f t="shared" ref="CY89:CY92" si="655">IF(ISNUMBER(DB89), $E89-DB89,"")</f>
        <v>77.24231250000048</v>
      </c>
      <c r="CZ89" s="171">
        <f t="shared" ref="CZ89:CZ92" si="656">IF(ISBLANK(DC89),"",(DC89/100)*$E89)</f>
        <v>3749.6249999999995</v>
      </c>
      <c r="DA89" s="172">
        <f t="shared" ref="DA89:DA92" si="657">IF(ISNUMBER(CZ89), (DD89/100) * CZ89, "")</f>
        <v>3382.5367124999993</v>
      </c>
      <c r="DB89" s="172">
        <f t="shared" ref="DB89:DB92" si="658">IF(ISNUMBER(CZ89),(DE89/100)*CZ89,"")</f>
        <v>3672.7576874999995</v>
      </c>
      <c r="DC89" s="32">
        <v>99.99</v>
      </c>
      <c r="DD89" s="32">
        <v>90.21</v>
      </c>
      <c r="DE89" s="32">
        <v>97.95</v>
      </c>
      <c r="DF89" s="28">
        <v>1.7115652722393231</v>
      </c>
      <c r="DG89" s="46">
        <f>IF(OR(ISBLANK(CT89), ISBLANK(DH89)), "", 100*((CT89-DH89)/DH89))</f>
        <v>7.7342395112711834E-2</v>
      </c>
      <c r="DH89" s="24">
        <f>MIN(H89,T89,AB89,AP89,BD89,BR89,CF89,CT89)</f>
        <v>7475795.7903140383</v>
      </c>
      <c r="DI89" s="85" t="str">
        <f>IF(DH89=H89, $H$2, IF(DH89=T89, $T$2, IF(DH89=AB89, $AB$2, IF(DH89=AP89, $AP$2, IF(DH89=BD89, $BD$2, IF(DH89=BR89, $BR$2, IF(DH89=CF89, $CF$2, $CT$2)))))))</f>
        <v>RKSDDP (AllEnhancements + RQMC + Kmeans)</v>
      </c>
      <c r="DJ89" s="39">
        <f>IF(OR(ISBLANK(H89), ISBLANK(AP89)), "", IFERROR(((H89-AP89)/H89)*100, ""))</f>
        <v>36.058603403549547</v>
      </c>
      <c r="DK89" s="20">
        <f>IF(OR(ISBLANK(DH89), ISBLANK(T89)), "", IFERROR(((T89-DH89)/DH89)*100, ""))</f>
        <v>3.5606605118630237E-2</v>
      </c>
      <c r="DL89" s="18">
        <f t="shared" si="526"/>
        <v>0</v>
      </c>
    </row>
    <row r="90" spans="1:116" hidden="1" x14ac:dyDescent="0.25">
      <c r="A90" s="276"/>
      <c r="B90" s="276"/>
      <c r="C90" s="276"/>
      <c r="D90" s="276"/>
      <c r="E90" s="167">
        <f>2 * ($C$16*'Data for KPI'!$B$1)</f>
        <v>3750</v>
      </c>
      <c r="F90" s="167">
        <v>3</v>
      </c>
      <c r="G90" s="167"/>
      <c r="H90" s="112">
        <v>15980280.690166781</v>
      </c>
      <c r="I90" s="76">
        <v>15252604.532736169</v>
      </c>
      <c r="J90" s="76">
        <v>16707956.847597379</v>
      </c>
      <c r="K90" s="171">
        <f t="shared" si="621"/>
        <v>90.75</v>
      </c>
      <c r="L90" s="171">
        <f t="shared" si="622"/>
        <v>444.9654000000005</v>
      </c>
      <c r="M90" s="171">
        <f t="shared" si="623"/>
        <v>169.78980000000001</v>
      </c>
      <c r="N90" s="171">
        <f t="shared" si="624"/>
        <v>3659.25</v>
      </c>
      <c r="O90" s="172">
        <f t="shared" si="625"/>
        <v>3305.0345999999995</v>
      </c>
      <c r="P90" s="172">
        <f t="shared" si="626"/>
        <v>3580.2102</v>
      </c>
      <c r="Q90" s="77">
        <v>97.58</v>
      </c>
      <c r="R90" s="77">
        <v>90.32</v>
      </c>
      <c r="S90" s="77">
        <v>97.84</v>
      </c>
      <c r="T90" s="115">
        <v>7509007.9446597556</v>
      </c>
      <c r="U90" s="115">
        <v>7387817.7731753178</v>
      </c>
      <c r="V90" s="115">
        <v>7630198.1161441952</v>
      </c>
      <c r="W90" s="64">
        <v>99.99</v>
      </c>
      <c r="X90" s="64">
        <v>90.24</v>
      </c>
      <c r="Y90" s="64">
        <v>97.97</v>
      </c>
      <c r="Z90" s="67">
        <v>0</v>
      </c>
      <c r="AA90" s="153">
        <f>IF(OR(ISBLANK(T90), ISBLANK(DH90)), "", 100*((T90-DH90)/DH90))</f>
        <v>5.8850506248066488E-2</v>
      </c>
      <c r="AB90" s="112">
        <v>7506665.5883373534</v>
      </c>
      <c r="AC90" s="76">
        <v>7385467.4540326297</v>
      </c>
      <c r="AD90" s="76">
        <v>7627863.7226420771</v>
      </c>
      <c r="AE90" s="171">
        <f t="shared" si="627"/>
        <v>0.37500000000045475</v>
      </c>
      <c r="AF90" s="171">
        <f t="shared" si="628"/>
        <v>366.71336250000058</v>
      </c>
      <c r="AG90" s="171">
        <f t="shared" si="629"/>
        <v>76.492387500000405</v>
      </c>
      <c r="AH90" s="171">
        <f t="shared" si="630"/>
        <v>3749.6249999999995</v>
      </c>
      <c r="AI90" s="172">
        <f t="shared" si="631"/>
        <v>3383.2866374999994</v>
      </c>
      <c r="AJ90" s="172">
        <f t="shared" si="632"/>
        <v>3673.5076124999996</v>
      </c>
      <c r="AK90" s="76">
        <v>99.99</v>
      </c>
      <c r="AL90" s="76">
        <v>90.23</v>
      </c>
      <c r="AM90" s="76">
        <v>97.97</v>
      </c>
      <c r="AN90" s="77">
        <v>4.1199697082881253</v>
      </c>
      <c r="AO90" s="153">
        <f>IF(OR(ISBLANK(AB90), ISBLANK(DH90)), "", 100*((AB90-DH90)/DH90))</f>
        <v>2.7638196603051196E-2</v>
      </c>
      <c r="AP90" s="116">
        <v>7504591.4545968762</v>
      </c>
      <c r="AQ90" s="63">
        <v>7383413.0728383968</v>
      </c>
      <c r="AR90" s="63">
        <v>7625769.8363553556</v>
      </c>
      <c r="AS90" s="171">
        <f t="shared" si="633"/>
        <v>0.37500000000045475</v>
      </c>
      <c r="AT90" s="171">
        <f t="shared" si="634"/>
        <v>367.46328750000066</v>
      </c>
      <c r="AU90" s="171">
        <f t="shared" si="635"/>
        <v>75.367500000000291</v>
      </c>
      <c r="AV90" s="171">
        <f t="shared" si="636"/>
        <v>3749.6249999999995</v>
      </c>
      <c r="AW90" s="172">
        <f t="shared" si="637"/>
        <v>3382.5367124999993</v>
      </c>
      <c r="AX90" s="172">
        <f t="shared" si="638"/>
        <v>3674.6324999999997</v>
      </c>
      <c r="AY90" s="63">
        <v>99.99</v>
      </c>
      <c r="AZ90" s="63">
        <v>90.21</v>
      </c>
      <c r="BA90" s="63">
        <v>98</v>
      </c>
      <c r="BB90" s="66">
        <v>3.4781339436196408</v>
      </c>
      <c r="BC90" s="153">
        <f>IF(OR(ISBLANK(AP90), ISBLANK(DH90)), "", 100*((AP90-DH90)/DH90))</f>
        <v>0</v>
      </c>
      <c r="BD90" s="115">
        <v>10068057.159104461</v>
      </c>
      <c r="BE90" s="62">
        <v>9660583.6518828273</v>
      </c>
      <c r="BF90" s="195">
        <v>10475530.666326091</v>
      </c>
      <c r="BG90" s="171">
        <f t="shared" si="639"/>
        <v>28.125</v>
      </c>
      <c r="BH90" s="171">
        <f t="shared" si="617"/>
        <v>388.4025000000006</v>
      </c>
      <c r="BI90" s="171">
        <f t="shared" si="618"/>
        <v>215.70750000000044</v>
      </c>
      <c r="BJ90" s="171">
        <f t="shared" si="640"/>
        <v>3721.875</v>
      </c>
      <c r="BK90" s="172">
        <f t="shared" si="641"/>
        <v>3361.5974999999994</v>
      </c>
      <c r="BL90" s="172">
        <f t="shared" si="642"/>
        <v>3534.2924999999996</v>
      </c>
      <c r="BM90" s="34">
        <v>99.25</v>
      </c>
      <c r="BN90" s="34">
        <v>90.32</v>
      </c>
      <c r="BO90" s="34">
        <v>94.96</v>
      </c>
      <c r="BP90" s="29">
        <v>7.4813013824894785</v>
      </c>
      <c r="BQ90" s="46">
        <f>IF(OR(ISBLANK(BD90), ISBLANK(DH90)), "", 100*((BD90-DH90)/DH90))</f>
        <v>34.158631019645377</v>
      </c>
      <c r="BR90" s="127">
        <v>11429968.8817212</v>
      </c>
      <c r="BS90" s="34">
        <v>10933103.5889327</v>
      </c>
      <c r="BT90" s="34">
        <v>11926834.1745097</v>
      </c>
      <c r="BU90" s="171">
        <f t="shared" si="643"/>
        <v>42.75</v>
      </c>
      <c r="BV90" s="171">
        <f t="shared" si="619"/>
        <v>403.09469999999965</v>
      </c>
      <c r="BW90" s="171">
        <f t="shared" si="620"/>
        <v>122.08514999999989</v>
      </c>
      <c r="BX90" s="171">
        <f t="shared" si="644"/>
        <v>3707.25</v>
      </c>
      <c r="BY90" s="172">
        <f t="shared" si="645"/>
        <v>3346.9053000000004</v>
      </c>
      <c r="BZ90" s="172">
        <f t="shared" si="646"/>
        <v>3627.9148500000001</v>
      </c>
      <c r="CA90" s="34">
        <v>98.86</v>
      </c>
      <c r="CB90" s="34">
        <v>90.28</v>
      </c>
      <c r="CC90" s="34">
        <v>97.86</v>
      </c>
      <c r="CD90" s="29">
        <v>25.008813986511917</v>
      </c>
      <c r="CE90" s="46">
        <f>IF(OR(ISBLANK(BR90), ISBLANK(DH90)), "", 100*((BR90-DH90)/DH90))</f>
        <v>52.3063440678022</v>
      </c>
      <c r="CF90" s="103">
        <v>7507648.8928145962</v>
      </c>
      <c r="CG90" s="43">
        <v>7386460.2658241419</v>
      </c>
      <c r="CH90" s="43">
        <v>7628837.5198050505</v>
      </c>
      <c r="CI90" s="171">
        <f t="shared" si="647"/>
        <v>0.37500000000045475</v>
      </c>
      <c r="CJ90" s="171">
        <f t="shared" si="648"/>
        <v>367.08832500000062</v>
      </c>
      <c r="CK90" s="171">
        <f t="shared" si="649"/>
        <v>76.117425000000367</v>
      </c>
      <c r="CL90" s="171">
        <f t="shared" si="650"/>
        <v>3749.6249999999995</v>
      </c>
      <c r="CM90" s="172">
        <f t="shared" si="651"/>
        <v>3382.9116749999994</v>
      </c>
      <c r="CN90" s="172">
        <f t="shared" si="652"/>
        <v>3673.8825749999996</v>
      </c>
      <c r="CO90" s="34">
        <v>99.99</v>
      </c>
      <c r="CP90" s="34">
        <v>90.22</v>
      </c>
      <c r="CQ90" s="34">
        <v>97.98</v>
      </c>
      <c r="CR90" s="29">
        <v>6.1870995971506995</v>
      </c>
      <c r="CS90" s="46">
        <f>IF(OR(ISBLANK(CF90), ISBLANK(DH90)), "", 100*((CF90-DH90)/DH90))</f>
        <v>4.0740901569627862E-2</v>
      </c>
      <c r="CT90" s="103">
        <v>7526406.0358944656</v>
      </c>
      <c r="CU90" s="43">
        <v>7404928.9608769519</v>
      </c>
      <c r="CV90" s="43">
        <v>7647883.1109119793</v>
      </c>
      <c r="CW90" s="171">
        <f t="shared" si="653"/>
        <v>0.37500000000045475</v>
      </c>
      <c r="CX90" s="171">
        <f t="shared" si="654"/>
        <v>363.71366250000028</v>
      </c>
      <c r="CY90" s="171">
        <f t="shared" si="655"/>
        <v>169.10812500000065</v>
      </c>
      <c r="CZ90" s="171">
        <f t="shared" si="656"/>
        <v>3749.6249999999995</v>
      </c>
      <c r="DA90" s="172">
        <f t="shared" si="657"/>
        <v>3386.2863374999997</v>
      </c>
      <c r="DB90" s="172">
        <f t="shared" si="658"/>
        <v>3580.8918749999993</v>
      </c>
      <c r="DC90" s="34">
        <v>99.99</v>
      </c>
      <c r="DD90" s="34">
        <v>90.31</v>
      </c>
      <c r="DE90" s="34">
        <v>95.5</v>
      </c>
      <c r="DF90" s="29">
        <v>0.7142547729157831</v>
      </c>
      <c r="DG90" s="46">
        <f>IF(OR(ISBLANK(CT90), ISBLANK(DH90)), "", 100*((CT90-DH90)/DH90))</f>
        <v>0.29068312951569303</v>
      </c>
      <c r="DH90" s="24">
        <f>MIN(H90,T90,AB90,AP90,BD90,BR90,CF90,CT90)</f>
        <v>7504591.4545968762</v>
      </c>
      <c r="DI90" s="85" t="str">
        <f>IF(DH90=H90, $H$2, IF(DH90=T90, $T$2, IF(DH90=AB90, $AB$2, IF(DH90=AP90, $AP$2, IF(DH90=BD90, $BD$2, IF(DH90=BR90, $BR$2, IF(DH90=CF90, $CF$2, $CT$2)))))))</f>
        <v>RKSDDP++ (AllEnhancements + RQMC + Kmeans++)</v>
      </c>
      <c r="DJ90" s="39">
        <f>IF(OR(ISBLANK(H90), ISBLANK(AP90)), "", IFERROR(((H90-AP90)/H90)*100, ""))</f>
        <v>53.038425293651379</v>
      </c>
      <c r="DK90" s="20">
        <f>IF(OR(ISBLANK(DH90), ISBLANK(T90)), "", IFERROR(((T90-DH90)/DH90)*100, ""))</f>
        <v>5.8850506248066488E-2</v>
      </c>
      <c r="DL90" s="18">
        <f t="shared" si="526"/>
        <v>0</v>
      </c>
    </row>
    <row r="91" spans="1:116" hidden="1" x14ac:dyDescent="0.25">
      <c r="A91" s="276"/>
      <c r="B91" s="276"/>
      <c r="C91" s="276"/>
      <c r="D91" s="276"/>
      <c r="E91" s="167">
        <f>2 * ($C$16*'Data for KPI'!$B$1)</f>
        <v>3750</v>
      </c>
      <c r="F91" s="167">
        <v>4</v>
      </c>
      <c r="G91" s="167"/>
      <c r="H91" s="111">
        <v>12120868.25046641</v>
      </c>
      <c r="I91" s="74">
        <v>11573928.97929021</v>
      </c>
      <c r="J91" s="74">
        <v>12667807.521642599</v>
      </c>
      <c r="K91" s="171">
        <f t="shared" si="621"/>
        <v>49.125</v>
      </c>
      <c r="L91" s="171">
        <f t="shared" si="622"/>
        <v>405.88935000000038</v>
      </c>
      <c r="M91" s="171">
        <f t="shared" si="623"/>
        <v>142.75713749999977</v>
      </c>
      <c r="N91" s="171">
        <f t="shared" si="624"/>
        <v>3700.875</v>
      </c>
      <c r="O91" s="172">
        <f t="shared" si="625"/>
        <v>3344.1106499999996</v>
      </c>
      <c r="P91" s="172">
        <f t="shared" si="626"/>
        <v>3607.2428625000002</v>
      </c>
      <c r="Q91" s="75">
        <v>98.69</v>
      </c>
      <c r="R91" s="75">
        <v>90.36</v>
      </c>
      <c r="S91" s="75">
        <v>97.47</v>
      </c>
      <c r="T91" s="116">
        <v>7475299.2278231746</v>
      </c>
      <c r="U91" s="116">
        <v>7356056.1957599157</v>
      </c>
      <c r="V91" s="116">
        <v>7594542.2598864352</v>
      </c>
      <c r="W91" s="63">
        <v>99.99</v>
      </c>
      <c r="X91" s="63">
        <v>90.27</v>
      </c>
      <c r="Y91" s="63">
        <v>97.93</v>
      </c>
      <c r="Z91" s="66">
        <v>0</v>
      </c>
      <c r="AA91" s="153">
        <f>IF(OR(ISBLANK(T91), ISBLANK(DH91)), "", 100*((T91-DH91)/DH91))</f>
        <v>0</v>
      </c>
      <c r="AB91" s="111">
        <v>7484143.4261561353</v>
      </c>
      <c r="AC91" s="74">
        <v>7364863.0931925327</v>
      </c>
      <c r="AD91" s="74">
        <v>7603423.7591197379</v>
      </c>
      <c r="AE91" s="171">
        <f t="shared" si="627"/>
        <v>0.37500000000045475</v>
      </c>
      <c r="AF91" s="171">
        <f t="shared" si="628"/>
        <v>366.71336250000058</v>
      </c>
      <c r="AG91" s="171">
        <f t="shared" si="629"/>
        <v>79.117125000000215</v>
      </c>
      <c r="AH91" s="171">
        <f t="shared" si="630"/>
        <v>3749.6249999999995</v>
      </c>
      <c r="AI91" s="172">
        <f t="shared" si="631"/>
        <v>3383.2866374999994</v>
      </c>
      <c r="AJ91" s="172">
        <f t="shared" si="632"/>
        <v>3670.8828749999998</v>
      </c>
      <c r="AK91" s="74">
        <v>99.99</v>
      </c>
      <c r="AL91" s="74">
        <v>90.23</v>
      </c>
      <c r="AM91" s="74">
        <v>97.9</v>
      </c>
      <c r="AN91" s="75">
        <v>4.1577487529329717</v>
      </c>
      <c r="AO91" s="153">
        <f>IF(OR(ISBLANK(AB91), ISBLANK(DH91)), "", 100*((AB91-DH91)/DH91))</f>
        <v>0.11831229845679594</v>
      </c>
      <c r="AP91" s="115">
        <v>7478715.5354247112</v>
      </c>
      <c r="AQ91" s="64">
        <v>7359443.8286951305</v>
      </c>
      <c r="AR91" s="64">
        <v>7597987.2421542918</v>
      </c>
      <c r="AS91" s="171">
        <f t="shared" si="633"/>
        <v>0.37500000000045475</v>
      </c>
      <c r="AT91" s="171">
        <f t="shared" si="634"/>
        <v>365.21351250000043</v>
      </c>
      <c r="AU91" s="171">
        <f t="shared" si="635"/>
        <v>80.991937500000859</v>
      </c>
      <c r="AV91" s="171">
        <f t="shared" si="636"/>
        <v>3749.6249999999995</v>
      </c>
      <c r="AW91" s="172">
        <f t="shared" si="637"/>
        <v>3384.7864874999996</v>
      </c>
      <c r="AX91" s="172">
        <f t="shared" si="638"/>
        <v>3669.0080624999991</v>
      </c>
      <c r="AY91" s="64">
        <v>99.99</v>
      </c>
      <c r="AZ91" s="64">
        <v>90.27</v>
      </c>
      <c r="BA91" s="64">
        <v>97.85</v>
      </c>
      <c r="BB91" s="67">
        <v>0</v>
      </c>
      <c r="BC91" s="153">
        <f>IF(OR(ISBLANK(AP91), ISBLANK(DH91)), "", 100*((AP91-DH91)/DH91))</f>
        <v>4.5701282282066734E-2</v>
      </c>
      <c r="BD91" s="116">
        <v>7944443.0630237004</v>
      </c>
      <c r="BE91" s="61">
        <v>7747007.8414905556</v>
      </c>
      <c r="BF91" s="196">
        <v>8141878.2845568452</v>
      </c>
      <c r="BG91" s="171">
        <f t="shared" si="639"/>
        <v>5.625</v>
      </c>
      <c r="BH91" s="171">
        <f t="shared" si="617"/>
        <v>369.57825000000003</v>
      </c>
      <c r="BI91" s="171">
        <f t="shared" si="618"/>
        <v>168.50531249999995</v>
      </c>
      <c r="BJ91" s="171">
        <f t="shared" si="640"/>
        <v>3744.375</v>
      </c>
      <c r="BK91" s="172">
        <f t="shared" si="641"/>
        <v>3380.42175</v>
      </c>
      <c r="BL91" s="172">
        <f t="shared" si="642"/>
        <v>3581.4946875000001</v>
      </c>
      <c r="BM91" s="32">
        <v>99.85</v>
      </c>
      <c r="BN91" s="32">
        <v>90.28</v>
      </c>
      <c r="BO91" s="32">
        <v>95.65</v>
      </c>
      <c r="BP91" s="28">
        <v>11.075369870437154</v>
      </c>
      <c r="BQ91" s="46">
        <f>IF(OR(ISBLANK(BD91), ISBLANK(DH91)), "", 100*((BD91-DH91)/DH91))</f>
        <v>6.2759204802714184</v>
      </c>
      <c r="BR91" s="127">
        <v>7478670.8354738373</v>
      </c>
      <c r="BS91" s="32">
        <v>7359408.012899599</v>
      </c>
      <c r="BT91" s="32">
        <v>7597933.6580480756</v>
      </c>
      <c r="BU91" s="171">
        <f t="shared" si="643"/>
        <v>0.37500000000045475</v>
      </c>
      <c r="BV91" s="171">
        <f t="shared" si="619"/>
        <v>366.33840000000055</v>
      </c>
      <c r="BW91" s="171">
        <f t="shared" si="620"/>
        <v>79.86705000000029</v>
      </c>
      <c r="BX91" s="171">
        <f t="shared" si="644"/>
        <v>3749.6249999999995</v>
      </c>
      <c r="BY91" s="172">
        <f t="shared" si="645"/>
        <v>3383.6615999999995</v>
      </c>
      <c r="BZ91" s="172">
        <f t="shared" si="646"/>
        <v>3670.1329499999997</v>
      </c>
      <c r="CA91" s="32">
        <v>99.99</v>
      </c>
      <c r="CB91" s="32">
        <v>90.24</v>
      </c>
      <c r="CC91" s="32">
        <v>97.88</v>
      </c>
      <c r="CD91" s="28">
        <v>3.05654435505781</v>
      </c>
      <c r="CE91" s="46">
        <f>IF(OR(ISBLANK(BR91), ISBLANK(DH91)), "", 100*((BR91-DH91)/DH91))</f>
        <v>4.5103313565209517E-2</v>
      </c>
      <c r="CF91" s="102">
        <v>7477964.1963443141</v>
      </c>
      <c r="CG91" s="42">
        <v>7358710.8852414116</v>
      </c>
      <c r="CH91" s="42">
        <v>7597217.5074472167</v>
      </c>
      <c r="CI91" s="171">
        <f t="shared" si="647"/>
        <v>0.37500000000045475</v>
      </c>
      <c r="CJ91" s="171">
        <f t="shared" si="648"/>
        <v>365.21351250000043</v>
      </c>
      <c r="CK91" s="171">
        <f t="shared" si="649"/>
        <v>79.117125000000215</v>
      </c>
      <c r="CL91" s="171">
        <f t="shared" si="650"/>
        <v>3749.6249999999995</v>
      </c>
      <c r="CM91" s="172">
        <f t="shared" si="651"/>
        <v>3384.7864874999996</v>
      </c>
      <c r="CN91" s="172">
        <f t="shared" si="652"/>
        <v>3670.8828749999998</v>
      </c>
      <c r="CO91" s="32">
        <v>99.99</v>
      </c>
      <c r="CP91" s="32">
        <v>90.27</v>
      </c>
      <c r="CQ91" s="32">
        <v>97.9</v>
      </c>
      <c r="CR91" s="28">
        <v>0.76490241212895294</v>
      </c>
      <c r="CS91" s="46">
        <f>IF(OR(ISBLANK(CF91), ISBLANK(DH91)), "", 100*((CF91-DH91)/DH91))</f>
        <v>3.5650325691586125E-2</v>
      </c>
      <c r="CT91" s="102">
        <v>7489159.1192381633</v>
      </c>
      <c r="CU91" s="42">
        <v>7369845.4223298887</v>
      </c>
      <c r="CV91" s="42">
        <v>7608472.816146438</v>
      </c>
      <c r="CW91" s="171">
        <f t="shared" si="653"/>
        <v>0.37500000000045475</v>
      </c>
      <c r="CX91" s="171">
        <f t="shared" si="654"/>
        <v>366.71336250000058</v>
      </c>
      <c r="CY91" s="171">
        <f t="shared" si="655"/>
        <v>168.73316250000016</v>
      </c>
      <c r="CZ91" s="171">
        <f t="shared" si="656"/>
        <v>3749.6249999999995</v>
      </c>
      <c r="DA91" s="172">
        <f t="shared" si="657"/>
        <v>3383.2866374999994</v>
      </c>
      <c r="DB91" s="172">
        <f t="shared" si="658"/>
        <v>3581.2668374999998</v>
      </c>
      <c r="DC91" s="32">
        <v>99.99</v>
      </c>
      <c r="DD91" s="32">
        <v>90.23</v>
      </c>
      <c r="DE91" s="32">
        <v>95.51</v>
      </c>
      <c r="DF91" s="28">
        <v>1.1128489566027266</v>
      </c>
      <c r="DG91" s="46">
        <f>IF(OR(ISBLANK(CT91), ISBLANK(DH91)), "", 100*((CT91-DH91)/DH91))</f>
        <v>0.18540918554005256</v>
      </c>
      <c r="DH91" s="24">
        <f>MIN(H91,T91,AB91,AP91,BD91,BR91,CF91,CT91)</f>
        <v>7475299.2278231746</v>
      </c>
      <c r="DI91" s="85" t="str">
        <f>IF(DH91=H91, $H$2, IF(DH91=T91, $T$2, IF(DH91=AB91, $AB$2, IF(DH91=AP91, $AP$2, IF(DH91=BD91, $BD$2, IF(DH91=BR91, $BR$2, IF(DH91=CF91, $CF$2, $CT$2)))))))</f>
        <v>2S-SDDP</v>
      </c>
      <c r="DJ91" s="39">
        <f>IF(OR(ISBLANK(H91), ISBLANK(AP91)), "", IFERROR(((H91-AP91)/H91)*100, ""))</f>
        <v>38.298846411956248</v>
      </c>
      <c r="DK91" s="20">
        <f>IF(OR(ISBLANK(DH91), ISBLANK(T91)), "", IFERROR(((T91-DH91)/DH91)*100, ""))</f>
        <v>0</v>
      </c>
      <c r="DL91" s="18">
        <f t="shared" si="526"/>
        <v>3.5650325691586125E-2</v>
      </c>
    </row>
    <row r="92" spans="1:116" hidden="1" x14ac:dyDescent="0.25">
      <c r="A92" s="276"/>
      <c r="B92" s="276"/>
      <c r="C92" s="276"/>
      <c r="D92" s="276"/>
      <c r="E92" s="167">
        <f>2 * ($C$16*'Data for KPI'!$B$1)</f>
        <v>3750</v>
      </c>
      <c r="F92" s="167">
        <v>5</v>
      </c>
      <c r="G92" s="167"/>
      <c r="H92" s="112">
        <v>11361923.41676867</v>
      </c>
      <c r="I92" s="76">
        <v>10865340.020104211</v>
      </c>
      <c r="J92" s="76">
        <v>11858506.813433129</v>
      </c>
      <c r="K92" s="171">
        <f t="shared" si="621"/>
        <v>41.625</v>
      </c>
      <c r="L92" s="171">
        <f t="shared" si="622"/>
        <v>402.82072499999958</v>
      </c>
      <c r="M92" s="171">
        <f t="shared" si="623"/>
        <v>116.90501249999988</v>
      </c>
      <c r="N92" s="171">
        <f t="shared" si="624"/>
        <v>3708.375</v>
      </c>
      <c r="O92" s="172">
        <f t="shared" si="625"/>
        <v>3347.1792750000004</v>
      </c>
      <c r="P92" s="172">
        <f t="shared" si="626"/>
        <v>3633.0949875000001</v>
      </c>
      <c r="Q92" s="77">
        <v>98.89</v>
      </c>
      <c r="R92" s="77">
        <v>90.26</v>
      </c>
      <c r="S92" s="77">
        <v>97.97</v>
      </c>
      <c r="T92" s="115">
        <v>7516246.086992844</v>
      </c>
      <c r="U92" s="115">
        <v>7394660.6424335884</v>
      </c>
      <c r="V92" s="115">
        <v>7637831.5315520996</v>
      </c>
      <c r="W92" s="64">
        <v>99.99</v>
      </c>
      <c r="X92" s="64">
        <v>90.24</v>
      </c>
      <c r="Y92" s="64">
        <v>97.72</v>
      </c>
      <c r="Z92" s="67">
        <v>10.663150438149968</v>
      </c>
      <c r="AA92" s="153">
        <f>IF(OR(ISBLANK(T92), ISBLANK(DH92)), "", 100*((T92-DH92)/DH92))</f>
        <v>0.15470137212390817</v>
      </c>
      <c r="AB92" s="112">
        <v>7507173.1892321259</v>
      </c>
      <c r="AC92" s="76">
        <v>7385637.5514098275</v>
      </c>
      <c r="AD92" s="76">
        <v>7628708.8270544242</v>
      </c>
      <c r="AE92" s="171">
        <f t="shared" si="627"/>
        <v>0.37500000000045475</v>
      </c>
      <c r="AF92" s="171">
        <f t="shared" si="628"/>
        <v>367.83825000000024</v>
      </c>
      <c r="AG92" s="171">
        <f t="shared" si="629"/>
        <v>75.742462500000329</v>
      </c>
      <c r="AH92" s="171">
        <f t="shared" si="630"/>
        <v>3749.6249999999995</v>
      </c>
      <c r="AI92" s="172">
        <f t="shared" si="631"/>
        <v>3382.1617499999998</v>
      </c>
      <c r="AJ92" s="172">
        <f t="shared" si="632"/>
        <v>3674.2575374999997</v>
      </c>
      <c r="AK92" s="76">
        <v>99.99</v>
      </c>
      <c r="AL92" s="76">
        <v>90.2</v>
      </c>
      <c r="AM92" s="76">
        <v>97.99</v>
      </c>
      <c r="AN92" s="77">
        <v>4.5758627668631613</v>
      </c>
      <c r="AO92" s="153">
        <f>IF(OR(ISBLANK(AB92), ISBLANK(DH92)), "", 100*((AB92-DH92)/DH92))</f>
        <v>3.3804137615173112E-2</v>
      </c>
      <c r="AP92" s="116">
        <v>7509500.6297685392</v>
      </c>
      <c r="AQ92" s="116">
        <v>7387975.8140523722</v>
      </c>
      <c r="AR92" s="116">
        <v>7631025.4454847062</v>
      </c>
      <c r="AS92" s="171">
        <f t="shared" si="633"/>
        <v>0.37500000000045475</v>
      </c>
      <c r="AT92" s="171">
        <f t="shared" si="634"/>
        <v>367.83825000000024</v>
      </c>
      <c r="AU92" s="171">
        <f t="shared" si="635"/>
        <v>76.867350000000897</v>
      </c>
      <c r="AV92" s="171">
        <f t="shared" si="636"/>
        <v>3749.6249999999995</v>
      </c>
      <c r="AW92" s="172">
        <f t="shared" si="637"/>
        <v>3382.1617499999998</v>
      </c>
      <c r="AX92" s="172">
        <f t="shared" si="638"/>
        <v>3673.1326499999991</v>
      </c>
      <c r="AY92" s="63">
        <v>99.99</v>
      </c>
      <c r="AZ92" s="63">
        <v>90.2</v>
      </c>
      <c r="BA92" s="63">
        <v>97.96</v>
      </c>
      <c r="BB92" s="66">
        <v>3.8571725476556713</v>
      </c>
      <c r="BC92" s="153">
        <f>IF(OR(ISBLANK(AP92), ISBLANK(DH92)), "", 100*((AP92-DH92)/DH92))</f>
        <v>6.4817506414958662E-2</v>
      </c>
      <c r="BD92" s="115">
        <v>7522498.2610098086</v>
      </c>
      <c r="BE92" s="62">
        <v>7400649.5132259894</v>
      </c>
      <c r="BF92" s="195">
        <v>7644347.0087936278</v>
      </c>
      <c r="BG92" s="171">
        <f t="shared" si="639"/>
        <v>0.37500000000045475</v>
      </c>
      <c r="BH92" s="171">
        <f t="shared" si="617"/>
        <v>367.08832500000062</v>
      </c>
      <c r="BI92" s="171">
        <f t="shared" si="618"/>
        <v>144.36060000000043</v>
      </c>
      <c r="BJ92" s="171">
        <f t="shared" si="640"/>
        <v>3749.6249999999995</v>
      </c>
      <c r="BK92" s="172">
        <f t="shared" si="641"/>
        <v>3382.9116749999994</v>
      </c>
      <c r="BL92" s="172">
        <f t="shared" si="642"/>
        <v>3605.6393999999996</v>
      </c>
      <c r="BM92" s="34">
        <v>99.99</v>
      </c>
      <c r="BN92" s="34">
        <v>90.22</v>
      </c>
      <c r="BO92" s="34">
        <v>96.16</v>
      </c>
      <c r="BP92" s="29">
        <v>17.837400082915991</v>
      </c>
      <c r="BQ92" s="46">
        <f>IF(OR(ISBLANK(BD92), ISBLANK(DH92)), "", 100*((BD92-DH92)/DH92))</f>
        <v>0.23801219169370386</v>
      </c>
      <c r="BR92" s="127">
        <v>7504636.3116458189</v>
      </c>
      <c r="BS92" s="34">
        <v>7383124.5571886124</v>
      </c>
      <c r="BT92" s="34">
        <v>7626148.0661030253</v>
      </c>
      <c r="BU92" s="171">
        <f t="shared" si="643"/>
        <v>0.37500000000045475</v>
      </c>
      <c r="BV92" s="171">
        <f t="shared" si="619"/>
        <v>367.46328750000066</v>
      </c>
      <c r="BW92" s="171">
        <f t="shared" si="620"/>
        <v>75.742462500000329</v>
      </c>
      <c r="BX92" s="171">
        <f t="shared" si="644"/>
        <v>3749.6249999999995</v>
      </c>
      <c r="BY92" s="172">
        <f t="shared" si="645"/>
        <v>3382.5367124999993</v>
      </c>
      <c r="BZ92" s="172">
        <f t="shared" si="646"/>
        <v>3674.2575374999997</v>
      </c>
      <c r="CA92" s="34">
        <v>99.99</v>
      </c>
      <c r="CB92" s="34">
        <v>90.21</v>
      </c>
      <c r="CC92" s="34">
        <v>97.99</v>
      </c>
      <c r="CD92" s="35">
        <v>0.8093467898009129</v>
      </c>
      <c r="CE92" s="46">
        <f>IF(OR(ISBLANK(BR92), ISBLANK(DH92)), "", 100*((BR92-DH92)/DH92))</f>
        <v>0</v>
      </c>
      <c r="CF92" s="103">
        <v>7504845.5396597013</v>
      </c>
      <c r="CG92" s="43">
        <v>7383326.9799192064</v>
      </c>
      <c r="CH92" s="43">
        <v>7626364.0994001962</v>
      </c>
      <c r="CI92" s="171">
        <f t="shared" si="647"/>
        <v>0.37500000000045475</v>
      </c>
      <c r="CJ92" s="171">
        <f t="shared" si="648"/>
        <v>368.21321250000074</v>
      </c>
      <c r="CK92" s="171">
        <f t="shared" si="649"/>
        <v>75.367500000000291</v>
      </c>
      <c r="CL92" s="171">
        <f t="shared" si="650"/>
        <v>3749.6249999999995</v>
      </c>
      <c r="CM92" s="172">
        <f t="shared" si="651"/>
        <v>3381.7867874999993</v>
      </c>
      <c r="CN92" s="172">
        <f t="shared" si="652"/>
        <v>3674.6324999999997</v>
      </c>
      <c r="CO92" s="34">
        <v>99.99</v>
      </c>
      <c r="CP92" s="34">
        <v>90.19</v>
      </c>
      <c r="CQ92" s="34">
        <v>98</v>
      </c>
      <c r="CR92" s="29">
        <v>1.6657220809910167</v>
      </c>
      <c r="CS92" s="46">
        <f>IF(OR(ISBLANK(CF92), ISBLANK(DH92)), "", 100*((CF92-DH92)/DH92))</f>
        <v>2.7879833904506475E-3</v>
      </c>
      <c r="CT92" s="103">
        <v>7514356.7949027075</v>
      </c>
      <c r="CU92" s="43">
        <v>7392793.5761633664</v>
      </c>
      <c r="CV92" s="43">
        <v>7635920.0136420485</v>
      </c>
      <c r="CW92" s="171">
        <f t="shared" si="653"/>
        <v>0.37500000000045475</v>
      </c>
      <c r="CX92" s="171">
        <f t="shared" si="654"/>
        <v>367.46328750000066</v>
      </c>
      <c r="CY92" s="171">
        <f t="shared" si="655"/>
        <v>124.86254999999983</v>
      </c>
      <c r="CZ92" s="171">
        <f t="shared" si="656"/>
        <v>3749.6249999999995</v>
      </c>
      <c r="DA92" s="172">
        <f t="shared" si="657"/>
        <v>3382.5367124999993</v>
      </c>
      <c r="DB92" s="172">
        <f t="shared" si="658"/>
        <v>3625.1374500000002</v>
      </c>
      <c r="DC92" s="34">
        <v>99.99</v>
      </c>
      <c r="DD92" s="34">
        <v>90.21</v>
      </c>
      <c r="DE92" s="34">
        <v>96.68</v>
      </c>
      <c r="DF92" s="29">
        <v>4.805121777970828</v>
      </c>
      <c r="DG92" s="46">
        <f>IF(OR(ISBLANK(CT92), ISBLANK(DH92)), "", 100*((CT92-DH92)/DH92))</f>
        <v>0.12952637347401058</v>
      </c>
      <c r="DH92" s="24">
        <f>MIN(H92,T92,AB92,AP92,BD92,BR92,CF92,CT92)</f>
        <v>7504636.3116458189</v>
      </c>
      <c r="DI92" s="85" t="str">
        <f>IF(DH92=H92, $H$2, IF(DH92=T92, $T$2, IF(DH92=AB92, $AB$2, IF(DH92=AP92, $AP$2, IF(DH92=BD92, $BD$2, IF(DH92=BR92, $BR$2, IF(DH92=CF92, $CF$2, $CT$2)))))))</f>
        <v>RSSDDP (AllEnhancements + RQMC + SOM)</v>
      </c>
      <c r="DJ92" s="39">
        <f>IF(OR(ISBLANK(H92), ISBLANK(AP92)), "", IFERROR(((H92-AP92)/H92)*100, ""))</f>
        <v>33.906431558185588</v>
      </c>
      <c r="DK92" s="20">
        <f>IF(OR(ISBLANK(DH92), ISBLANK(T92)), "", IFERROR(((T92-DH92)/DH92)*100, ""))</f>
        <v>0.15470137212390817</v>
      </c>
      <c r="DL92" s="18">
        <f t="shared" si="526"/>
        <v>0</v>
      </c>
    </row>
    <row r="93" spans="1:116" x14ac:dyDescent="0.25">
      <c r="A93" s="276"/>
      <c r="B93" s="276"/>
      <c r="C93" s="276"/>
      <c r="D93" s="276"/>
      <c r="E93" s="167">
        <f>2 * ($C$16*'Data for KPI'!$B$1)</f>
        <v>3750</v>
      </c>
      <c r="F93" s="166" t="s">
        <v>23</v>
      </c>
      <c r="G93" s="166"/>
      <c r="H93" s="113">
        <f>AVERAGE(H88:H92)</f>
        <v>12302684.720162099</v>
      </c>
      <c r="I93" s="82">
        <f t="shared" ref="I93:DH93" si="659">AVERAGE(I88:I92)</f>
        <v>11761849.417164821</v>
      </c>
      <c r="J93" s="82">
        <f t="shared" si="659"/>
        <v>12843520.02315937</v>
      </c>
      <c r="K93" s="159">
        <f t="shared" si="659"/>
        <v>51.6</v>
      </c>
      <c r="L93" s="159">
        <f t="shared" si="659"/>
        <v>410.12508000000008</v>
      </c>
      <c r="M93" s="159">
        <f t="shared" si="659"/>
        <v>135.10993499999995</v>
      </c>
      <c r="N93" s="159">
        <f t="shared" si="659"/>
        <v>3698.4</v>
      </c>
      <c r="O93" s="159">
        <f t="shared" si="659"/>
        <v>3339.8749200000007</v>
      </c>
      <c r="P93" s="159">
        <f t="shared" si="659"/>
        <v>3614.8900650000005</v>
      </c>
      <c r="Q93" s="106">
        <f t="shared" si="659"/>
        <v>98.623999999999995</v>
      </c>
      <c r="R93" s="106">
        <f t="shared" si="659"/>
        <v>90.305999999999997</v>
      </c>
      <c r="S93" s="106">
        <f t="shared" si="659"/>
        <v>97.742000000000004</v>
      </c>
      <c r="T93" s="113">
        <f t="shared" si="659"/>
        <v>7502037.8457611306</v>
      </c>
      <c r="U93" s="113">
        <f t="shared" si="659"/>
        <v>7381591.2753800945</v>
      </c>
      <c r="V93" s="113">
        <f t="shared" si="659"/>
        <v>7622484.4161421685</v>
      </c>
      <c r="W93" s="82">
        <f t="shared" si="659"/>
        <v>99.99</v>
      </c>
      <c r="X93" s="82">
        <f t="shared" si="659"/>
        <v>90.248000000000005</v>
      </c>
      <c r="Y93" s="82">
        <f t="shared" si="659"/>
        <v>97.85</v>
      </c>
      <c r="Z93" s="82">
        <f t="shared" si="659"/>
        <v>2.5940899985603956</v>
      </c>
      <c r="AA93" s="82">
        <f>IFERROR(AVERAGE(AA88:AA92), "")</f>
        <v>6.4715156175822477E-2</v>
      </c>
      <c r="AB93" s="113">
        <f t="shared" si="659"/>
        <v>7500378.1998766493</v>
      </c>
      <c r="AC93" s="82">
        <f t="shared" si="659"/>
        <v>7379935.6814206345</v>
      </c>
      <c r="AD93" s="82">
        <f t="shared" si="659"/>
        <v>7620820.7183326632</v>
      </c>
      <c r="AE93" s="159">
        <f t="shared" si="659"/>
        <v>0.37500000000045475</v>
      </c>
      <c r="AF93" s="159">
        <f t="shared" si="659"/>
        <v>367.16331750000052</v>
      </c>
      <c r="AG93" s="159">
        <f t="shared" si="659"/>
        <v>76.492387500000405</v>
      </c>
      <c r="AH93" s="159">
        <f t="shared" si="659"/>
        <v>3749.6249999999991</v>
      </c>
      <c r="AI93" s="159">
        <f t="shared" si="659"/>
        <v>3382.8366824999998</v>
      </c>
      <c r="AJ93" s="159">
        <f t="shared" si="659"/>
        <v>3673.5076124999991</v>
      </c>
      <c r="AK93" s="82">
        <f t="shared" si="659"/>
        <v>99.99</v>
      </c>
      <c r="AL93" s="82">
        <f t="shared" si="659"/>
        <v>90.218000000000004</v>
      </c>
      <c r="AM93" s="82">
        <f t="shared" si="659"/>
        <v>97.97</v>
      </c>
      <c r="AN93" s="82">
        <f t="shared" si="659"/>
        <v>3.5507666660464698</v>
      </c>
      <c r="AO93" s="106">
        <f>IFERROR(AVERAGE(AO88:AO92), "")</f>
        <v>4.2698957088432007E-2</v>
      </c>
      <c r="AP93" s="113">
        <f t="shared" si="659"/>
        <v>7499018.4162408467</v>
      </c>
      <c r="AQ93" s="82">
        <f t="shared" si="659"/>
        <v>7378590.395420651</v>
      </c>
      <c r="AR93" s="82">
        <f t="shared" si="659"/>
        <v>7619446.4370610397</v>
      </c>
      <c r="AS93" s="159">
        <f t="shared" si="659"/>
        <v>0.37500000000045475</v>
      </c>
      <c r="AT93" s="159">
        <f t="shared" si="659"/>
        <v>366.56337750000046</v>
      </c>
      <c r="AU93" s="159">
        <f t="shared" si="659"/>
        <v>77.317305000000673</v>
      </c>
      <c r="AV93" s="159">
        <f t="shared" si="659"/>
        <v>3749.6249999999991</v>
      </c>
      <c r="AW93" s="159">
        <f t="shared" si="659"/>
        <v>3383.4366224999999</v>
      </c>
      <c r="AX93" s="159">
        <f t="shared" si="659"/>
        <v>3672.6826949999995</v>
      </c>
      <c r="AY93" s="82">
        <f t="shared" si="659"/>
        <v>99.99</v>
      </c>
      <c r="AZ93" s="82">
        <f t="shared" si="659"/>
        <v>90.233999999999995</v>
      </c>
      <c r="BA93" s="82">
        <f t="shared" si="659"/>
        <v>97.947999999999993</v>
      </c>
      <c r="BB93" s="82">
        <f t="shared" si="659"/>
        <v>1.4670612982550624</v>
      </c>
      <c r="BC93" s="106">
        <f>IFERROR(AVERAGE(BC88:BC92), "")</f>
        <v>2.4540156310418011E-2</v>
      </c>
      <c r="BD93" s="113">
        <f t="shared" si="659"/>
        <v>34570479.316739216</v>
      </c>
      <c r="BE93" s="82">
        <f t="shared" si="659"/>
        <v>33881344.944225751</v>
      </c>
      <c r="BF93" s="198">
        <f t="shared" si="659"/>
        <v>35259613.689252697</v>
      </c>
      <c r="BG93" s="159">
        <f t="shared" si="659"/>
        <v>253.05000000000027</v>
      </c>
      <c r="BH93" s="159">
        <f t="shared" si="659"/>
        <v>608.87710500000048</v>
      </c>
      <c r="BI93" s="159">
        <f t="shared" si="659"/>
        <v>418.43625000000031</v>
      </c>
      <c r="BJ93" s="159">
        <f t="shared" si="659"/>
        <v>3496.95</v>
      </c>
      <c r="BK93" s="159">
        <f t="shared" si="659"/>
        <v>3141.1228949999995</v>
      </c>
      <c r="BL93" s="159">
        <f t="shared" si="659"/>
        <v>3331.5637499999998</v>
      </c>
      <c r="BM93" s="82">
        <f t="shared" si="659"/>
        <v>93.251999999999995</v>
      </c>
      <c r="BN93" s="82">
        <f t="shared" si="659"/>
        <v>89.666000000000011</v>
      </c>
      <c r="BO93" s="82">
        <f t="shared" si="659"/>
        <v>95.181999999999988</v>
      </c>
      <c r="BP93" s="82">
        <f t="shared" si="659"/>
        <v>13.952212156481528</v>
      </c>
      <c r="BQ93" s="226">
        <f t="shared" si="659"/>
        <v>359.91479667974261</v>
      </c>
      <c r="BR93" s="118">
        <f t="shared" si="659"/>
        <v>8288751.026756552</v>
      </c>
      <c r="BS93" s="99">
        <f t="shared" si="659"/>
        <v>8092241.4910207493</v>
      </c>
      <c r="BT93" s="99">
        <f t="shared" si="659"/>
        <v>8485260.5624923576</v>
      </c>
      <c r="BU93" s="183">
        <f t="shared" si="659"/>
        <v>8.9250000000002725</v>
      </c>
      <c r="BV93" s="183">
        <f t="shared" si="659"/>
        <v>373.90734750000036</v>
      </c>
      <c r="BW93" s="183">
        <f t="shared" si="659"/>
        <v>87.109140000000025</v>
      </c>
      <c r="BX93" s="183">
        <f t="shared" si="659"/>
        <v>3741.0749999999998</v>
      </c>
      <c r="BY93" s="183">
        <f t="shared" si="659"/>
        <v>3376.0926524999995</v>
      </c>
      <c r="BZ93" s="183">
        <f t="shared" si="659"/>
        <v>3662.8908599999995</v>
      </c>
      <c r="CA93" s="99">
        <f t="shared" si="659"/>
        <v>99.762</v>
      </c>
      <c r="CB93" s="99">
        <f t="shared" si="659"/>
        <v>90.244</v>
      </c>
      <c r="CC93" s="99">
        <f t="shared" si="659"/>
        <v>97.91</v>
      </c>
      <c r="CD93" s="99">
        <f>IFERROR(AVERAGE(CD88:CD92),"")</f>
        <v>7.282036016435887</v>
      </c>
      <c r="CE93" s="100">
        <f t="shared" si="659"/>
        <v>10.547674747245294</v>
      </c>
      <c r="CF93" s="118">
        <f t="shared" si="659"/>
        <v>7501119.8322996097</v>
      </c>
      <c r="CG93" s="99">
        <f t="shared" si="659"/>
        <v>7380674.3029277418</v>
      </c>
      <c r="CH93" s="99">
        <f t="shared" si="659"/>
        <v>7621565.3616714776</v>
      </c>
      <c r="CI93" s="159">
        <f t="shared" si="659"/>
        <v>0.37500000000045475</v>
      </c>
      <c r="CJ93" s="159">
        <f t="shared" si="659"/>
        <v>366.48838500000056</v>
      </c>
      <c r="CK93" s="159">
        <f t="shared" si="659"/>
        <v>87.44129250000033</v>
      </c>
      <c r="CL93" s="159">
        <f t="shared" si="659"/>
        <v>3749.6249999999991</v>
      </c>
      <c r="CM93" s="159">
        <f t="shared" si="659"/>
        <v>3383.5116149999994</v>
      </c>
      <c r="CN93" s="159">
        <f t="shared" si="659"/>
        <v>3662.5587074999994</v>
      </c>
      <c r="CO93" s="99">
        <f t="shared" si="659"/>
        <v>99.99</v>
      </c>
      <c r="CP93" s="99">
        <f t="shared" si="659"/>
        <v>90.236000000000004</v>
      </c>
      <c r="CQ93" s="99">
        <f t="shared" si="659"/>
        <v>97.677999999999997</v>
      </c>
      <c r="CR93" s="99">
        <f t="shared" si="659"/>
        <v>3.7575627125624251</v>
      </c>
      <c r="CS93" s="100">
        <f>IFERROR(AVERAGE(CS88:CS92), "")</f>
        <v>5.2422459740041796E-2</v>
      </c>
      <c r="CT93" s="118">
        <f t="shared" si="659"/>
        <v>7510731.1671911571</v>
      </c>
      <c r="CU93" s="99">
        <f t="shared" si="659"/>
        <v>7390187.3049336998</v>
      </c>
      <c r="CV93" s="99">
        <f t="shared" si="659"/>
        <v>7631275.0294486135</v>
      </c>
      <c r="CW93" s="159">
        <f t="shared" si="659"/>
        <v>0.37500000000045475</v>
      </c>
      <c r="CX93" s="159">
        <f t="shared" si="659"/>
        <v>366.26340750000054</v>
      </c>
      <c r="CY93" s="159">
        <f t="shared" si="659"/>
        <v>142.86075000000028</v>
      </c>
      <c r="CZ93" s="159">
        <f t="shared" si="659"/>
        <v>3749.6249999999991</v>
      </c>
      <c r="DA93" s="159">
        <f t="shared" si="659"/>
        <v>3383.736592499999</v>
      </c>
      <c r="DB93" s="159">
        <f t="shared" si="659"/>
        <v>3607.1392500000002</v>
      </c>
      <c r="DC93" s="99">
        <f t="shared" si="659"/>
        <v>99.99</v>
      </c>
      <c r="DD93" s="99">
        <f t="shared" si="659"/>
        <v>90.24199999999999</v>
      </c>
      <c r="DE93" s="99">
        <f t="shared" si="659"/>
        <v>96.2</v>
      </c>
      <c r="DF93" s="99">
        <f t="shared" si="659"/>
        <v>1.8733015186839779</v>
      </c>
      <c r="DG93" s="100">
        <f t="shared" si="659"/>
        <v>0.18065040325738518</v>
      </c>
      <c r="DH93" s="118">
        <f t="shared" si="659"/>
        <v>7497180.1509141875</v>
      </c>
      <c r="DI93" s="99"/>
      <c r="DJ93" s="100">
        <f t="shared" ref="DJ93:DK93" si="660">AVERAGE(DJ88:DJ92)</f>
        <v>37.728517603102397</v>
      </c>
      <c r="DK93" s="99">
        <f t="shared" si="660"/>
        <v>6.4715156175822477E-2</v>
      </c>
      <c r="DL93" s="18">
        <f t="shared" si="526"/>
        <v>2.4540156310418011E-2</v>
      </c>
    </row>
    <row r="94" spans="1:116" hidden="1" x14ac:dyDescent="0.25">
      <c r="A94" s="276"/>
      <c r="B94" s="276"/>
      <c r="C94" s="276">
        <v>20</v>
      </c>
      <c r="D94" s="276">
        <v>75</v>
      </c>
      <c r="E94" s="167">
        <f>2 * ($C$22*'Data for KPI'!$B$1)</f>
        <v>5000</v>
      </c>
      <c r="F94" s="167">
        <v>1</v>
      </c>
      <c r="G94" s="167">
        <v>18</v>
      </c>
      <c r="H94" s="116">
        <v>24131319.118371651</v>
      </c>
      <c r="I94" s="61">
        <v>23356801.464142729</v>
      </c>
      <c r="J94" s="61">
        <v>24905836.772600569</v>
      </c>
      <c r="K94" s="171">
        <f>E94-N94</f>
        <v>77.5</v>
      </c>
      <c r="L94" s="171">
        <f>E94-O94</f>
        <v>808.49125000000004</v>
      </c>
      <c r="M94" s="171">
        <f>E94-P94</f>
        <v>387.61749999999938</v>
      </c>
      <c r="N94" s="171">
        <f>(Q94/100)*E94</f>
        <v>4922.5</v>
      </c>
      <c r="O94" s="172">
        <f>(R94/100)*N94</f>
        <v>4191.50875</v>
      </c>
      <c r="P94" s="172">
        <f>(S94/100)*N94</f>
        <v>4612.3825000000006</v>
      </c>
      <c r="Q94" s="66">
        <v>98.45</v>
      </c>
      <c r="R94" s="66">
        <v>85.15</v>
      </c>
      <c r="S94" s="66">
        <v>93.7</v>
      </c>
      <c r="T94" s="116">
        <v>16601410.239977811</v>
      </c>
      <c r="U94" s="116">
        <v>16413857.15773285</v>
      </c>
      <c r="V94" s="116">
        <v>16788963.322222769</v>
      </c>
      <c r="W94" s="63">
        <v>99.98</v>
      </c>
      <c r="X94" s="63">
        <v>85.1</v>
      </c>
      <c r="Y94" s="63">
        <v>93.46</v>
      </c>
      <c r="Z94" s="66">
        <v>0</v>
      </c>
      <c r="AA94" s="153">
        <f>IF(OR(ISBLANK(T94), ISBLANK(DH94)), "", 100*((T94-DH94)/DH94))</f>
        <v>2.89787249234311E-3</v>
      </c>
      <c r="AB94" s="115">
        <v>16602972.808022769</v>
      </c>
      <c r="AC94" s="62">
        <v>16415395.71980067</v>
      </c>
      <c r="AD94" s="62">
        <v>16790549.896244861</v>
      </c>
      <c r="AE94" s="171">
        <f>$E94-AH94</f>
        <v>1</v>
      </c>
      <c r="AF94" s="171">
        <f>$E94-AI94</f>
        <v>745.85099999999966</v>
      </c>
      <c r="AG94" s="171">
        <f>$E94-AJ94</f>
        <v>329.43429999999989</v>
      </c>
      <c r="AH94" s="171">
        <f>(AK94/100)*E94</f>
        <v>4999</v>
      </c>
      <c r="AI94" s="172">
        <f>(AL94/100)*AH94</f>
        <v>4254.1490000000003</v>
      </c>
      <c r="AJ94" s="172">
        <f>(AM94/100)*AH94</f>
        <v>4670.5657000000001</v>
      </c>
      <c r="AK94" s="64">
        <v>99.98</v>
      </c>
      <c r="AL94" s="64">
        <v>85.1</v>
      </c>
      <c r="AM94" s="64">
        <v>93.43</v>
      </c>
      <c r="AN94" s="165">
        <v>0</v>
      </c>
      <c r="AO94" s="153">
        <f>IF(OR(ISBLANK(AB94), ISBLANK(DH94)), "", 100*((AB94-DH94)/DH94))</f>
        <v>1.2310406148220489E-2</v>
      </c>
      <c r="AP94" s="116">
        <v>16605211.06400241</v>
      </c>
      <c r="AQ94" s="61">
        <v>16417586.422400501</v>
      </c>
      <c r="AR94" s="61">
        <v>16792835.705604319</v>
      </c>
      <c r="AS94" s="171">
        <f>$E94-AV94</f>
        <v>1</v>
      </c>
      <c r="AT94" s="171">
        <f>$E94-AW94</f>
        <v>745.85099999999966</v>
      </c>
      <c r="AU94" s="171">
        <f>$E94-AX94</f>
        <v>334.9332000000004</v>
      </c>
      <c r="AV94" s="171">
        <f>(AY94/100)*E94</f>
        <v>4999</v>
      </c>
      <c r="AW94" s="172">
        <f>(AZ94/100)*AV94</f>
        <v>4254.1490000000003</v>
      </c>
      <c r="AX94" s="172">
        <f>(BA94/100)*AV94</f>
        <v>4665.0667999999996</v>
      </c>
      <c r="AY94" s="63">
        <v>99.98</v>
      </c>
      <c r="AZ94" s="63">
        <v>85.1</v>
      </c>
      <c r="BA94" s="63">
        <v>93.32</v>
      </c>
      <c r="BB94" s="67">
        <v>0</v>
      </c>
      <c r="BC94" s="153">
        <f>IF(OR(ISBLANK(AP94), ISBLANK(DH94)), "", 100*((AP94-DH94)/DH94))</f>
        <v>2.579312122536892E-2</v>
      </c>
      <c r="BD94" s="116">
        <v>58030275.184834279</v>
      </c>
      <c r="BE94" s="61">
        <v>56417750.301018879</v>
      </c>
      <c r="BF94" s="196">
        <v>59642800.068649679</v>
      </c>
      <c r="BG94" s="171">
        <f>IF(BJ94=0, " ", $E94-BJ94)</f>
        <v>425</v>
      </c>
      <c r="BH94" s="171">
        <f t="shared" ref="BH94:BH98" si="661">IF(BK94=0, " ", $E94-BK94)</f>
        <v>1119.9424999999997</v>
      </c>
      <c r="BI94" s="171">
        <f t="shared" ref="BI94:BI98" si="662">IF(BL94=0, " ", $E94-BL94)</f>
        <v>1006.94</v>
      </c>
      <c r="BJ94" s="171">
        <f>(BM94/100)*$E94</f>
        <v>4575</v>
      </c>
      <c r="BK94" s="172">
        <f>(BN94/100)*BJ94</f>
        <v>3880.0575000000003</v>
      </c>
      <c r="BL94" s="172">
        <f>(BO94/100)*BJ94</f>
        <v>3993.06</v>
      </c>
      <c r="BM94" s="32">
        <v>91.5</v>
      </c>
      <c r="BN94" s="32">
        <v>84.81</v>
      </c>
      <c r="BO94" s="32">
        <v>87.28</v>
      </c>
      <c r="BP94" s="28">
        <v>6.3820261639489058</v>
      </c>
      <c r="BQ94" s="46">
        <f>IF(OR(ISBLANK(BD94), ISBLANK(DH94)), "", 100*((BD94-DH94)/DH94))</f>
        <v>249.56040474483001</v>
      </c>
      <c r="BR94" s="103">
        <v>16616886.358142961</v>
      </c>
      <c r="BS94" s="43">
        <v>16429199.218109241</v>
      </c>
      <c r="BT94" s="43">
        <v>16804573.498176672</v>
      </c>
      <c r="BU94" s="171">
        <f>IF(BX94 = 0, " ", $E94-BX94)</f>
        <v>1</v>
      </c>
      <c r="BV94" s="171">
        <f t="shared" ref="BV94:BV98" si="663">IF(BY94=0, " ", $E94-BY94)</f>
        <v>741.85179999999946</v>
      </c>
      <c r="BW94" s="171">
        <f t="shared" ref="BW94:BW98" si="664">IF(BZ94=0, " ", $E94-BZ94)</f>
        <v>341.4319000000005</v>
      </c>
      <c r="BX94" s="171">
        <f>IF(ISBLANK(CA94),"",(CA94/100)*$E94)</f>
        <v>4999</v>
      </c>
      <c r="BY94" s="172">
        <f>(CB94/100)*BX94</f>
        <v>4258.1482000000005</v>
      </c>
      <c r="BZ94" s="172">
        <f>(CC94/100)*BX94</f>
        <v>4658.5680999999995</v>
      </c>
      <c r="CA94" s="34">
        <v>99.98</v>
      </c>
      <c r="CB94" s="34">
        <v>85.18</v>
      </c>
      <c r="CC94" s="34">
        <v>93.19</v>
      </c>
      <c r="CD94" s="29">
        <v>0</v>
      </c>
      <c r="CE94" s="46">
        <f>IF(OR(ISBLANK(BR94), ISBLANK(DH94)), "", 100*((BR94-DH94)/DH94))</f>
        <v>9.6122281862412146E-2</v>
      </c>
      <c r="CF94" s="102">
        <v>16600929.166218029</v>
      </c>
      <c r="CG94" s="42">
        <v>16413379.935646409</v>
      </c>
      <c r="CH94" s="42">
        <v>16788478.396789651</v>
      </c>
      <c r="CI94" s="171">
        <f>IF(ISBLANK(CL94), " ", $E94-CL94)</f>
        <v>1</v>
      </c>
      <c r="CJ94" s="171">
        <f>IF(ISBLANK(CM94), " ", $E94-CM94)</f>
        <v>745.35109999999986</v>
      </c>
      <c r="CK94" s="171">
        <f>IF(ISBLANK(CN94), " ", $E94-CN94)</f>
        <v>327.9346000000005</v>
      </c>
      <c r="CL94" s="171">
        <f>IF(ISBLANK(CO94),"",(CO94/100)*$E94)</f>
        <v>4999</v>
      </c>
      <c r="CM94" s="172">
        <f>IF(ISBLANK(CL94),"",(CP94/100)*CL94)</f>
        <v>4254.6489000000001</v>
      </c>
      <c r="CN94" s="172">
        <f>IF(ISBLANK(CL94),"",(CQ94/100)*CL94)</f>
        <v>4672.0653999999995</v>
      </c>
      <c r="CO94" s="32">
        <v>99.98</v>
      </c>
      <c r="CP94" s="32">
        <v>85.11</v>
      </c>
      <c r="CQ94" s="32">
        <v>93.46</v>
      </c>
      <c r="CR94" s="28">
        <v>0</v>
      </c>
      <c r="CS94" s="46">
        <f>IF(OR(ISBLANK(CF94), ISBLANK(DH94)), "", 100*((CF94-DH94)/DH94))</f>
        <v>0</v>
      </c>
      <c r="CT94" s="102">
        <v>16658998.26347596</v>
      </c>
      <c r="CU94" s="42">
        <v>16466968.939905969</v>
      </c>
      <c r="CV94" s="42">
        <v>16851027.587045949</v>
      </c>
      <c r="CW94" s="171">
        <f>IF(ISNUMBER(CZ94), $E94-CZ94,"")</f>
        <v>1.5</v>
      </c>
      <c r="CX94" s="171">
        <f>IF(ISNUMBER(DA94), $E94-DA94,"")</f>
        <v>745.27679999999964</v>
      </c>
      <c r="CY94" s="171">
        <f>IF(ISNUMBER(DB94), $E94-DB94,"")</f>
        <v>433.87024999999994</v>
      </c>
      <c r="CZ94" s="171">
        <f>IF(ISBLANK(DC94),"",(DC94/100)*$E94)</f>
        <v>4998.5</v>
      </c>
      <c r="DA94" s="172">
        <f>IF(ISNUMBER(CZ94), (DD94/100) * CZ94, "")</f>
        <v>4254.7232000000004</v>
      </c>
      <c r="DB94" s="172">
        <f>IF(ISNUMBER(CZ94),(DE94/100)*CZ94,"")</f>
        <v>4566.1297500000001</v>
      </c>
      <c r="DC94" s="32">
        <v>99.97</v>
      </c>
      <c r="DD94" s="32">
        <v>85.12</v>
      </c>
      <c r="DE94" s="32">
        <v>91.35</v>
      </c>
      <c r="DF94" s="28">
        <v>0</v>
      </c>
      <c r="DG94" s="46">
        <f>IF(OR(ISBLANK(CT94), ISBLANK(DH94)), "", 100*((CT94-DH94)/DH94))</f>
        <v>0.34979425956529098</v>
      </c>
      <c r="DH94" s="24">
        <f>MIN(H94,T94,AB94,AP94,BD94,BR94,CF94,CT94)</f>
        <v>16600929.166218029</v>
      </c>
      <c r="DI94" s="85" t="str">
        <f>IF(DH94=H94, $H$2, IF(DH94=T94, $T$2, IF(DH94=AB94, $AB$2, IF(DH94=AP94, $AP$2, IF(DH94=BD94, $BD$2, IF(DH94=BR94, $BR$2, IF(DH94=CF94, $CF$2, $CT$2)))))))</f>
        <v>RKSDDP (AllEnhancements + RQMC + Kmeans)</v>
      </c>
      <c r="DJ94" s="39">
        <f>IF(OR(ISBLANK(H94), ISBLANK(AP94)), "", IFERROR(((H94-AP94)/H94)*100, ""))</f>
        <v>31.188133634350169</v>
      </c>
      <c r="DK94" s="20">
        <f>IF(OR(ISBLANK(DH94), ISBLANK(T94)), "", IFERROR(((T94-DH94)/DH94)*100, ""))</f>
        <v>2.89787249234311E-3</v>
      </c>
      <c r="DL94" s="18">
        <f t="shared" si="526"/>
        <v>0</v>
      </c>
    </row>
    <row r="95" spans="1:116" hidden="1" x14ac:dyDescent="0.25">
      <c r="A95" s="276"/>
      <c r="B95" s="276"/>
      <c r="C95" s="276"/>
      <c r="D95" s="276"/>
      <c r="E95" s="167">
        <f>2 * ($C$22*'Data for KPI'!$B$1)</f>
        <v>5000</v>
      </c>
      <c r="F95" s="167">
        <v>2</v>
      </c>
      <c r="G95" s="167">
        <v>19</v>
      </c>
      <c r="H95" s="115">
        <v>20009195.58585564</v>
      </c>
      <c r="I95" s="62">
        <v>19474851.708713491</v>
      </c>
      <c r="J95" s="62">
        <v>20543539.46299779</v>
      </c>
      <c r="K95" s="171">
        <f t="shared" ref="K95:K98" si="665">E95-N95</f>
        <v>36</v>
      </c>
      <c r="L95" s="171">
        <f t="shared" ref="L95:L98" si="666">E95-O95</f>
        <v>775.13960000000043</v>
      </c>
      <c r="M95" s="171">
        <f t="shared" ref="M95:M98" si="667">E95-P95</f>
        <v>369.08439999999973</v>
      </c>
      <c r="N95" s="171">
        <f t="shared" ref="N95:N98" si="668">(Q95/100)*E95</f>
        <v>4964</v>
      </c>
      <c r="O95" s="172">
        <f t="shared" ref="O95:O98" si="669">(R95/100)*N95</f>
        <v>4224.8603999999996</v>
      </c>
      <c r="P95" s="172">
        <f t="shared" ref="P95:P98" si="670">(S95/100)*N95</f>
        <v>4630.9156000000003</v>
      </c>
      <c r="Q95" s="67">
        <v>99.28</v>
      </c>
      <c r="R95" s="67">
        <v>85.11</v>
      </c>
      <c r="S95" s="67">
        <v>93.29</v>
      </c>
      <c r="T95" s="116">
        <v>16589055.36600153</v>
      </c>
      <c r="U95" s="116">
        <v>16402506.113747111</v>
      </c>
      <c r="V95" s="116">
        <v>16775604.618255939</v>
      </c>
      <c r="W95" s="63">
        <v>99.98</v>
      </c>
      <c r="X95" s="63">
        <v>85.07</v>
      </c>
      <c r="Y95" s="63">
        <v>93.37</v>
      </c>
      <c r="Z95" s="66">
        <v>0</v>
      </c>
      <c r="AA95" s="153">
        <f>IF(OR(ISBLANK(T95), ISBLANK(DH95)), "", 100*((T95-DH95)/DH95))</f>
        <v>0</v>
      </c>
      <c r="AB95" s="115">
        <v>16589348.361919019</v>
      </c>
      <c r="AC95" s="62">
        <v>16402797.69264609</v>
      </c>
      <c r="AD95" s="62">
        <v>16775899.03119196</v>
      </c>
      <c r="AE95" s="171">
        <f t="shared" ref="AE95:AE98" si="671">$E95-AH95</f>
        <v>1</v>
      </c>
      <c r="AF95" s="171">
        <f t="shared" ref="AF95:AF98" si="672">$E95-AI95</f>
        <v>747.35070000000087</v>
      </c>
      <c r="AG95" s="171">
        <f t="shared" ref="AG95:AG98" si="673">$E95-AJ95</f>
        <v>336.9328000000005</v>
      </c>
      <c r="AH95" s="171">
        <f t="shared" ref="AH95:AH98" si="674">(AK95/100)*E95</f>
        <v>4999</v>
      </c>
      <c r="AI95" s="172">
        <f t="shared" ref="AI95:AI98" si="675">(AL95/100)*AH95</f>
        <v>4252.6492999999991</v>
      </c>
      <c r="AJ95" s="172">
        <f t="shared" ref="AJ95:AJ98" si="676">(AM95/100)*AH95</f>
        <v>4663.0671999999995</v>
      </c>
      <c r="AK95" s="64">
        <v>99.98</v>
      </c>
      <c r="AL95" s="64">
        <v>85.07</v>
      </c>
      <c r="AM95" s="64">
        <v>93.28</v>
      </c>
      <c r="AN95" s="67">
        <v>0</v>
      </c>
      <c r="AO95" s="153">
        <f>IF(OR(ISBLANK(AB95), ISBLANK(DH95)), "", 100*((AB95-DH95)/DH95))</f>
        <v>1.766200130299361E-3</v>
      </c>
      <c r="AP95" s="116">
        <v>16589553.07581223</v>
      </c>
      <c r="AQ95" s="61">
        <v>16403008.0836928</v>
      </c>
      <c r="AR95" s="61">
        <v>16776098.067931671</v>
      </c>
      <c r="AS95" s="171">
        <f t="shared" ref="AS95:AS98" si="677">$E95-AV95</f>
        <v>1</v>
      </c>
      <c r="AT95" s="171">
        <f t="shared" ref="AT95:AT98" si="678">$E95-AW95</f>
        <v>747.35070000000087</v>
      </c>
      <c r="AU95" s="171">
        <f t="shared" ref="AU95:AU98" si="679">$E95-AX95</f>
        <v>334.43329999999969</v>
      </c>
      <c r="AV95" s="171">
        <f t="shared" ref="AV95:AV98" si="680">(AY95/100)*E95</f>
        <v>4999</v>
      </c>
      <c r="AW95" s="172">
        <f t="shared" ref="AW95:AW98" si="681">(AZ95/100)*AV95</f>
        <v>4252.6492999999991</v>
      </c>
      <c r="AX95" s="172">
        <f t="shared" ref="AX95:AX98" si="682">(BA95/100)*AV95</f>
        <v>4665.5667000000003</v>
      </c>
      <c r="AY95" s="63">
        <v>99.98</v>
      </c>
      <c r="AZ95" s="63">
        <v>85.07</v>
      </c>
      <c r="BA95" s="63">
        <v>93.33</v>
      </c>
      <c r="BB95" s="66">
        <v>0</v>
      </c>
      <c r="BC95" s="153">
        <f>IF(OR(ISBLANK(AP95), ISBLANK(DH95)), "", 100*((AP95-DH95)/DH95))</f>
        <v>3.0002299692139184E-3</v>
      </c>
      <c r="BD95" s="115">
        <v>16695028.735049641</v>
      </c>
      <c r="BE95" s="62">
        <v>16506373.68630247</v>
      </c>
      <c r="BF95" s="195">
        <v>16883683.783796821</v>
      </c>
      <c r="BG95" s="171">
        <f t="shared" ref="BG95:BG98" si="683">IF(BJ95=0, " ", $E95-BJ95)</f>
        <v>1</v>
      </c>
      <c r="BH95" s="171">
        <f t="shared" si="661"/>
        <v>748.85039999999935</v>
      </c>
      <c r="BI95" s="171">
        <f t="shared" si="662"/>
        <v>956.30890000000045</v>
      </c>
      <c r="BJ95" s="171">
        <f t="shared" ref="BJ95:BJ98" si="684">(BM95/100)*$E95</f>
        <v>4999</v>
      </c>
      <c r="BK95" s="172">
        <f t="shared" ref="BK95:BK98" si="685">(BN95/100)*BJ95</f>
        <v>4251.1496000000006</v>
      </c>
      <c r="BL95" s="172">
        <f t="shared" ref="BL95:BL98" si="686">(BO95/100)*BJ95</f>
        <v>4043.6910999999996</v>
      </c>
      <c r="BM95" s="34">
        <v>99.98</v>
      </c>
      <c r="BN95" s="34">
        <v>85.04</v>
      </c>
      <c r="BO95" s="34">
        <v>80.89</v>
      </c>
      <c r="BP95" s="29">
        <v>10.426214841327536</v>
      </c>
      <c r="BQ95" s="46">
        <f>IF(OR(ISBLANK(BD95), ISBLANK(DH95)), "", 100*((BD95-DH95)/DH95))</f>
        <v>0.63881496993070774</v>
      </c>
      <c r="BR95" s="102">
        <v>16589928.51508005</v>
      </c>
      <c r="BS95" s="42">
        <v>16403373.93609345</v>
      </c>
      <c r="BT95" s="42">
        <v>16776483.09406664</v>
      </c>
      <c r="BU95" s="171">
        <f t="shared" ref="BU95:BU98" si="687">IF(BX95 = 0, " ", $E95-BX95)</f>
        <v>1</v>
      </c>
      <c r="BV95" s="171">
        <f t="shared" si="663"/>
        <v>747.35070000000087</v>
      </c>
      <c r="BW95" s="171">
        <f t="shared" si="664"/>
        <v>337.4327000000003</v>
      </c>
      <c r="BX95" s="171">
        <f t="shared" ref="BX95:BX98" si="688">IF(ISBLANK(CA95),"",(CA95/100)*$E95)</f>
        <v>4999</v>
      </c>
      <c r="BY95" s="172">
        <f t="shared" ref="BY95:BY98" si="689">(CB95/100)*BX95</f>
        <v>4252.6492999999991</v>
      </c>
      <c r="BZ95" s="172">
        <f t="shared" ref="BZ95:BZ98" si="690">(CC95/100)*BX95</f>
        <v>4662.5672999999997</v>
      </c>
      <c r="CA95" s="32">
        <v>99.98</v>
      </c>
      <c r="CB95" s="32">
        <v>85.07</v>
      </c>
      <c r="CC95" s="32">
        <v>93.27</v>
      </c>
      <c r="CD95" s="28">
        <v>0</v>
      </c>
      <c r="CE95" s="46">
        <f>IF(OR(ISBLANK(BR95), ISBLANK(DH95)), "", 100*((BR95-DH95)/DH95))</f>
        <v>5.2634044510424137E-3</v>
      </c>
      <c r="CF95" s="103">
        <v>16589658.518104849</v>
      </c>
      <c r="CG95" s="43">
        <v>16403111.97441333</v>
      </c>
      <c r="CH95" s="43">
        <v>16776205.06179638</v>
      </c>
      <c r="CI95" s="171">
        <f t="shared" ref="CI95:CI98" si="691">IF(ISBLANK(CL95), " ", $E95-CL95)</f>
        <v>1</v>
      </c>
      <c r="CJ95" s="171">
        <f t="shared" ref="CJ95:CJ98" si="692">IF(ISBLANK(CM95), " ", $E95-CM95)</f>
        <v>747.85059999999976</v>
      </c>
      <c r="CK95" s="171">
        <f t="shared" ref="CK95:CK98" si="693">IF(ISBLANK(CN95), " ", $E95-CN95)</f>
        <v>335.93299999999999</v>
      </c>
      <c r="CL95" s="171">
        <f t="shared" ref="CL95:CL98" si="694">IF(ISBLANK(CO95),"",(CO95/100)*$E95)</f>
        <v>4999</v>
      </c>
      <c r="CM95" s="172">
        <f t="shared" ref="CM95:CM98" si="695">IF(ISBLANK(CL95),"",(CP95/100)*CL95)</f>
        <v>4252.1494000000002</v>
      </c>
      <c r="CN95" s="172">
        <f t="shared" ref="CN95:CN98" si="696">IF(ISBLANK(CL95),"",(CQ95/100)*CL95)</f>
        <v>4664.067</v>
      </c>
      <c r="CO95" s="34">
        <v>99.98</v>
      </c>
      <c r="CP95" s="34">
        <v>85.06</v>
      </c>
      <c r="CQ95" s="34">
        <v>93.3</v>
      </c>
      <c r="CR95" s="29">
        <v>0</v>
      </c>
      <c r="CS95" s="46">
        <f>IF(OR(ISBLANK(CF95), ISBLANK(DH95)), "", 100*((CF95-DH95)/DH95))</f>
        <v>3.6358435728407741E-3</v>
      </c>
      <c r="CT95" s="102">
        <v>16622877.75648508</v>
      </c>
      <c r="CU95" s="42">
        <v>16434032.889829841</v>
      </c>
      <c r="CV95" s="42">
        <v>16811722.623140331</v>
      </c>
      <c r="CW95" s="171">
        <f t="shared" ref="CW95:CW98" si="697">IF(ISNUMBER(CZ95), $E95-CZ95,"")</f>
        <v>1</v>
      </c>
      <c r="CX95" s="171">
        <f t="shared" ref="CX95:CX98" si="698">IF(ISNUMBER(DA95), $E95-DA95,"")</f>
        <v>741.85179999999946</v>
      </c>
      <c r="CY95" s="171">
        <f t="shared" ref="CY95:CY98" si="699">IF(ISNUMBER(DB95), $E95-DB95,"")</f>
        <v>373.92539999999917</v>
      </c>
      <c r="CZ95" s="171">
        <f t="shared" ref="CZ95:CZ98" si="700">IF(ISBLANK(DC95),"",(DC95/100)*$E95)</f>
        <v>4999</v>
      </c>
      <c r="DA95" s="172">
        <f t="shared" ref="DA95:DA98" si="701">IF(ISNUMBER(CZ95), (DD95/100) * CZ95, "")</f>
        <v>4258.1482000000005</v>
      </c>
      <c r="DB95" s="172">
        <f t="shared" ref="DB95:DB98" si="702">IF(ISNUMBER(CZ95),(DE95/100)*CZ95,"")</f>
        <v>4626.0746000000008</v>
      </c>
      <c r="DC95" s="32">
        <v>99.98</v>
      </c>
      <c r="DD95" s="32">
        <v>85.18</v>
      </c>
      <c r="DE95" s="32">
        <v>92.54</v>
      </c>
      <c r="DF95" s="28">
        <v>0</v>
      </c>
      <c r="DG95" s="46">
        <f>IF(OR(ISBLANK(CT95), ISBLANK(DH95)), "", 100*((CT95-DH95)/DH95))</f>
        <v>0.20388376394757285</v>
      </c>
      <c r="DH95" s="24">
        <f>MIN(H95,T95,AB95,AP95,BD95,BR95,CF95,CT95)</f>
        <v>16589055.36600153</v>
      </c>
      <c r="DI95" s="85" t="str">
        <f>IF(DH95=H95, $H$2, IF(DH95=T95, $T$2, IF(DH95=AB95, $AB$2, IF(DH95=AP95, $AP$2, IF(DH95=BD95, $BD$2, IF(DH95=BR95, $BR$2, IF(DH95=CF95, $CF$2, $CT$2)))))))</f>
        <v>2S-SDDP</v>
      </c>
      <c r="DJ95" s="39">
        <f>IF(OR(ISBLANK(H95), ISBLANK(AP95)), "", IFERROR(((H95-AP95)/H95)*100, ""))</f>
        <v>17.090354758992568</v>
      </c>
      <c r="DK95" s="20">
        <f>IF(OR(ISBLANK(DH95), ISBLANK(T95)), "", IFERROR(((T95-DH95)/DH95)*100, ""))</f>
        <v>0</v>
      </c>
      <c r="DL95" s="18">
        <f t="shared" si="526"/>
        <v>1.766200130299361E-3</v>
      </c>
    </row>
    <row r="96" spans="1:116" hidden="1" x14ac:dyDescent="0.25">
      <c r="A96" s="276"/>
      <c r="B96" s="276"/>
      <c r="C96" s="276"/>
      <c r="D96" s="276"/>
      <c r="E96" s="167">
        <f>2 * ($C$22*'Data for KPI'!$B$1)</f>
        <v>5000</v>
      </c>
      <c r="F96" s="167">
        <v>3</v>
      </c>
      <c r="G96" s="167">
        <v>13</v>
      </c>
      <c r="H96" s="115">
        <v>24296443.399239808</v>
      </c>
      <c r="I96" s="62">
        <v>23505207.431944031</v>
      </c>
      <c r="J96" s="62">
        <v>25087679.3665356</v>
      </c>
      <c r="K96" s="171">
        <f t="shared" si="665"/>
        <v>79.5</v>
      </c>
      <c r="L96" s="171">
        <f t="shared" si="666"/>
        <v>809.21014999999989</v>
      </c>
      <c r="M96" s="171">
        <f t="shared" si="667"/>
        <v>356.52414999999928</v>
      </c>
      <c r="N96" s="171">
        <f t="shared" si="668"/>
        <v>4920.5</v>
      </c>
      <c r="O96" s="172">
        <f t="shared" si="669"/>
        <v>4190.7898500000001</v>
      </c>
      <c r="P96" s="172">
        <f t="shared" si="670"/>
        <v>4643.4758500000007</v>
      </c>
      <c r="Q96" s="67">
        <v>98.41</v>
      </c>
      <c r="R96" s="67">
        <v>85.17</v>
      </c>
      <c r="S96" s="67">
        <v>94.37</v>
      </c>
      <c r="T96" s="116">
        <v>16540061.97096188</v>
      </c>
      <c r="U96" s="116">
        <v>16357640.831716919</v>
      </c>
      <c r="V96" s="116">
        <v>16722483.110206829</v>
      </c>
      <c r="W96" s="63">
        <v>99.98</v>
      </c>
      <c r="X96" s="63">
        <v>85.17</v>
      </c>
      <c r="Y96" s="63">
        <v>94.14</v>
      </c>
      <c r="Z96" s="66">
        <v>0</v>
      </c>
      <c r="AA96" s="153">
        <f>IF(OR(ISBLANK(T96), ISBLANK(DH96)), "", 100*((T96-DH96)/DH96))</f>
        <v>8.6924484899447672E-3</v>
      </c>
      <c r="AB96" s="115">
        <v>16538975.36274828</v>
      </c>
      <c r="AC96" s="64">
        <v>16356562.45714936</v>
      </c>
      <c r="AD96" s="64">
        <v>16721388.268347191</v>
      </c>
      <c r="AE96" s="171">
        <f t="shared" si="671"/>
        <v>1</v>
      </c>
      <c r="AF96" s="171">
        <f t="shared" si="672"/>
        <v>743.35149999999976</v>
      </c>
      <c r="AG96" s="171">
        <f t="shared" si="673"/>
        <v>289.9421999999995</v>
      </c>
      <c r="AH96" s="171">
        <f t="shared" si="674"/>
        <v>4999</v>
      </c>
      <c r="AI96" s="172">
        <f t="shared" si="675"/>
        <v>4256.6485000000002</v>
      </c>
      <c r="AJ96" s="172">
        <f t="shared" si="676"/>
        <v>4710.0578000000005</v>
      </c>
      <c r="AK96" s="64">
        <v>99.98</v>
      </c>
      <c r="AL96" s="64">
        <v>85.15</v>
      </c>
      <c r="AM96" s="64">
        <v>94.22</v>
      </c>
      <c r="AN96" s="67">
        <v>0</v>
      </c>
      <c r="AO96" s="153">
        <f>IF(OR(ISBLANK(AB96), ISBLANK(DH96)), "", 100*((AB96-DH96)/DH96))</f>
        <v>2.1223239742877726E-3</v>
      </c>
      <c r="AP96" s="116">
        <v>16539538.311859669</v>
      </c>
      <c r="AQ96" s="63">
        <v>16357121.673271449</v>
      </c>
      <c r="AR96" s="63">
        <v>16721954.950447891</v>
      </c>
      <c r="AS96" s="171">
        <f t="shared" si="677"/>
        <v>1</v>
      </c>
      <c r="AT96" s="171">
        <f t="shared" si="678"/>
        <v>742.85160000000087</v>
      </c>
      <c r="AU96" s="171">
        <f t="shared" si="679"/>
        <v>286.94279999999981</v>
      </c>
      <c r="AV96" s="171">
        <f t="shared" si="680"/>
        <v>4999</v>
      </c>
      <c r="AW96" s="172">
        <f t="shared" si="681"/>
        <v>4257.1483999999991</v>
      </c>
      <c r="AX96" s="172">
        <f t="shared" si="682"/>
        <v>4713.0572000000002</v>
      </c>
      <c r="AY96" s="63">
        <v>99.98</v>
      </c>
      <c r="AZ96" s="63">
        <v>85.16</v>
      </c>
      <c r="BA96" s="63">
        <v>94.28</v>
      </c>
      <c r="BB96" s="66">
        <v>0</v>
      </c>
      <c r="BC96" s="153">
        <f>IF(OR(ISBLANK(AP96), ISBLANK(DH96)), "", 100*((AP96-DH96)/DH96))</f>
        <v>5.5261688113805284E-3</v>
      </c>
      <c r="BD96" s="116">
        <v>16625829.145450819</v>
      </c>
      <c r="BE96" s="61">
        <v>16437587.88337571</v>
      </c>
      <c r="BF96" s="196">
        <v>16814070.407525919</v>
      </c>
      <c r="BG96" s="171">
        <f t="shared" si="683"/>
        <v>1.5</v>
      </c>
      <c r="BH96" s="171">
        <f t="shared" si="661"/>
        <v>744.27709999999934</v>
      </c>
      <c r="BI96" s="171">
        <f t="shared" si="662"/>
        <v>747.27620000000024</v>
      </c>
      <c r="BJ96" s="171">
        <f t="shared" si="684"/>
        <v>4998.5</v>
      </c>
      <c r="BK96" s="172">
        <f t="shared" si="685"/>
        <v>4255.7229000000007</v>
      </c>
      <c r="BL96" s="172">
        <f t="shared" si="686"/>
        <v>4252.7237999999998</v>
      </c>
      <c r="BM96" s="32">
        <v>99.97</v>
      </c>
      <c r="BN96" s="32">
        <v>85.14</v>
      </c>
      <c r="BO96" s="32">
        <v>85.08</v>
      </c>
      <c r="BP96" s="28">
        <v>12.453429994436663</v>
      </c>
      <c r="BQ96" s="46">
        <f>IF(OR(ISBLANK(BD96), ISBLANK(DH96)), "", 100*((BD96-DH96)/DH96))</f>
        <v>0.52727956084170635</v>
      </c>
      <c r="BR96" s="103">
        <v>16540478.396415651</v>
      </c>
      <c r="BS96" s="43">
        <v>16358066.81700626</v>
      </c>
      <c r="BT96" s="43">
        <v>16722889.97582503</v>
      </c>
      <c r="BU96" s="171">
        <f t="shared" si="687"/>
        <v>1</v>
      </c>
      <c r="BV96" s="171">
        <f t="shared" si="663"/>
        <v>741.85179999999946</v>
      </c>
      <c r="BW96" s="171">
        <f t="shared" si="664"/>
        <v>286.94279999999981</v>
      </c>
      <c r="BX96" s="171">
        <f t="shared" si="688"/>
        <v>4999</v>
      </c>
      <c r="BY96" s="172">
        <f t="shared" si="689"/>
        <v>4258.1482000000005</v>
      </c>
      <c r="BZ96" s="172">
        <f t="shared" si="690"/>
        <v>4713.0572000000002</v>
      </c>
      <c r="CA96" s="34">
        <v>99.98</v>
      </c>
      <c r="CB96" s="34">
        <v>85.18</v>
      </c>
      <c r="CC96" s="34">
        <v>94.28</v>
      </c>
      <c r="CD96" s="29">
        <v>0</v>
      </c>
      <c r="CE96" s="46">
        <f>IF(OR(ISBLANK(BR96), ISBLANK(DH96)), "", 100*((BR96-DH96)/DH96))</f>
        <v>1.1210345049644022E-2</v>
      </c>
      <c r="CF96" s="102">
        <v>16538624.35955848</v>
      </c>
      <c r="CG96" s="42">
        <v>16356218.18196607</v>
      </c>
      <c r="CH96" s="42">
        <v>16721030.537150901</v>
      </c>
      <c r="CI96" s="171">
        <f t="shared" si="691"/>
        <v>1</v>
      </c>
      <c r="CJ96" s="171">
        <f t="shared" si="692"/>
        <v>742.85160000000087</v>
      </c>
      <c r="CK96" s="171">
        <f t="shared" si="693"/>
        <v>284.94320000000062</v>
      </c>
      <c r="CL96" s="171">
        <f t="shared" si="694"/>
        <v>4999</v>
      </c>
      <c r="CM96" s="172">
        <f t="shared" si="695"/>
        <v>4257.1483999999991</v>
      </c>
      <c r="CN96" s="172">
        <f t="shared" si="696"/>
        <v>4715.0567999999994</v>
      </c>
      <c r="CO96" s="32">
        <v>99.98</v>
      </c>
      <c r="CP96" s="32">
        <v>85.16</v>
      </c>
      <c r="CQ96" s="32">
        <v>94.32</v>
      </c>
      <c r="CR96" s="28">
        <v>0</v>
      </c>
      <c r="CS96" s="46">
        <f>IF(OR(ISBLANK(CF96), ISBLANK(DH96)), "", 100*((CF96-DH96)/DH96))</f>
        <v>0</v>
      </c>
      <c r="CT96" s="102">
        <v>16546162.865635989</v>
      </c>
      <c r="CU96" s="42">
        <v>16363753.86007569</v>
      </c>
      <c r="CV96" s="42">
        <v>16728571.871196279</v>
      </c>
      <c r="CW96" s="171">
        <f t="shared" si="697"/>
        <v>1</v>
      </c>
      <c r="CX96" s="171">
        <f t="shared" si="698"/>
        <v>741.35189999999966</v>
      </c>
      <c r="CY96" s="171">
        <f t="shared" si="699"/>
        <v>322.93559999999979</v>
      </c>
      <c r="CZ96" s="171">
        <f t="shared" si="700"/>
        <v>4999</v>
      </c>
      <c r="DA96" s="172">
        <f t="shared" si="701"/>
        <v>4258.6481000000003</v>
      </c>
      <c r="DB96" s="172">
        <f t="shared" si="702"/>
        <v>4677.0644000000002</v>
      </c>
      <c r="DC96" s="32">
        <v>99.98</v>
      </c>
      <c r="DD96" s="32">
        <v>85.19</v>
      </c>
      <c r="DE96" s="32">
        <v>93.56</v>
      </c>
      <c r="DF96" s="28">
        <v>0</v>
      </c>
      <c r="DG96" s="46">
        <f>IF(OR(ISBLANK(CT96), ISBLANK(DH96)), "", 100*((CT96-DH96)/DH96))</f>
        <v>4.5581215907794057E-2</v>
      </c>
      <c r="DH96" s="24">
        <f>MIN(H96,T96,AB96,AP96,BD96,BR96,CF96,CT96)</f>
        <v>16538624.35955848</v>
      </c>
      <c r="DI96" s="85" t="str">
        <f>IF(DH96=H96, $H$2, IF(DH96=T96, $T$2, IF(DH96=AB96, $AB$2, IF(DH96=AP96, $AP$2, IF(DH96=BD96, $BD$2, IF(DH96=BR96, $BR$2, IF(DH96=CF96, $CF$2, $CT$2)))))))</f>
        <v>RKSDDP (AllEnhancements + RQMC + Kmeans)</v>
      </c>
      <c r="DJ96" s="39">
        <f>IF(OR(ISBLANK(H96), ISBLANK(AP96)), "", IFERROR(((H96-AP96)/H96)*100, ""))</f>
        <v>31.926092884948087</v>
      </c>
      <c r="DK96" s="20">
        <f>IF(OR(ISBLANK(DH96), ISBLANK(T96)), "", IFERROR(((T96-DH96)/DH96)*100, ""))</f>
        <v>8.6924484899447672E-3</v>
      </c>
      <c r="DL96" s="18">
        <f t="shared" si="526"/>
        <v>0</v>
      </c>
    </row>
    <row r="97" spans="1:116" hidden="1" x14ac:dyDescent="0.25">
      <c r="A97" s="276"/>
      <c r="B97" s="276"/>
      <c r="C97" s="276"/>
      <c r="D97" s="276"/>
      <c r="E97" s="167">
        <f>2 * ($C$22*'Data for KPI'!$B$1)</f>
        <v>5000</v>
      </c>
      <c r="F97" s="167">
        <v>4</v>
      </c>
      <c r="G97" s="167">
        <v>14</v>
      </c>
      <c r="H97" s="116">
        <v>39306756.02395688</v>
      </c>
      <c r="I97" s="61">
        <v>38007891.484647758</v>
      </c>
      <c r="J97" s="61">
        <v>40605620.563266002</v>
      </c>
      <c r="K97" s="171">
        <f t="shared" si="665"/>
        <v>236</v>
      </c>
      <c r="L97" s="171">
        <f t="shared" si="666"/>
        <v>946.78879999999981</v>
      </c>
      <c r="M97" s="171">
        <f t="shared" si="667"/>
        <v>458.00240000000031</v>
      </c>
      <c r="N97" s="171">
        <f t="shared" si="668"/>
        <v>4764</v>
      </c>
      <c r="O97" s="172">
        <f t="shared" si="669"/>
        <v>4053.2112000000002</v>
      </c>
      <c r="P97" s="172">
        <f t="shared" si="670"/>
        <v>4541.9975999999997</v>
      </c>
      <c r="Q97" s="66">
        <v>95.28</v>
      </c>
      <c r="R97" s="66">
        <v>85.08</v>
      </c>
      <c r="S97" s="66">
        <v>95.34</v>
      </c>
      <c r="T97" s="116">
        <v>16476556.86191633</v>
      </c>
      <c r="U97" s="116">
        <v>16301448.928780969</v>
      </c>
      <c r="V97" s="116">
        <v>16651664.79505169</v>
      </c>
      <c r="W97" s="63">
        <v>99.99</v>
      </c>
      <c r="X97" s="63">
        <v>85.11</v>
      </c>
      <c r="Y97" s="63">
        <v>94.84</v>
      </c>
      <c r="Z97" s="66">
        <v>0</v>
      </c>
      <c r="AA97" s="153">
        <f>IF(OR(ISBLANK(T97), ISBLANK(DH97)), "", 100*((T97-DH97)/DH97))</f>
        <v>1.5613650596798399E-2</v>
      </c>
      <c r="AB97" s="115">
        <v>16473984.67151035</v>
      </c>
      <c r="AC97" s="64">
        <v>16298874.80500645</v>
      </c>
      <c r="AD97" s="64">
        <v>16649094.538014259</v>
      </c>
      <c r="AE97" s="171">
        <f t="shared" si="671"/>
        <v>0.50000000000090949</v>
      </c>
      <c r="AF97" s="171">
        <f t="shared" si="672"/>
        <v>745.42550000000119</v>
      </c>
      <c r="AG97" s="171">
        <f t="shared" si="673"/>
        <v>241.97585000000072</v>
      </c>
      <c r="AH97" s="171">
        <f t="shared" si="674"/>
        <v>4999.4999999999991</v>
      </c>
      <c r="AI97" s="172">
        <f t="shared" si="675"/>
        <v>4254.5744999999988</v>
      </c>
      <c r="AJ97" s="172">
        <f t="shared" si="676"/>
        <v>4758.0241499999993</v>
      </c>
      <c r="AK97" s="64">
        <v>99.99</v>
      </c>
      <c r="AL97" s="64">
        <v>85.1</v>
      </c>
      <c r="AM97" s="64">
        <v>95.17</v>
      </c>
      <c r="AN97" s="67">
        <v>0</v>
      </c>
      <c r="AO97" s="153">
        <f>IF(OR(ISBLANK(AB97), ISBLANK(DH97)), "", 100*((AB97-DH97)/DH97))</f>
        <v>0</v>
      </c>
      <c r="AP97" s="116">
        <v>16474380.348052699</v>
      </c>
      <c r="AQ97" s="63">
        <v>16299262.495468641</v>
      </c>
      <c r="AR97" s="63">
        <v>16649498.200636759</v>
      </c>
      <c r="AS97" s="171">
        <f t="shared" si="677"/>
        <v>0.50000000000090949</v>
      </c>
      <c r="AT97" s="171">
        <f t="shared" si="678"/>
        <v>744.42560000000049</v>
      </c>
      <c r="AU97" s="171">
        <f t="shared" si="679"/>
        <v>243.47570000000087</v>
      </c>
      <c r="AV97" s="171">
        <f t="shared" si="680"/>
        <v>4999.4999999999991</v>
      </c>
      <c r="AW97" s="172">
        <f t="shared" si="681"/>
        <v>4255.5743999999995</v>
      </c>
      <c r="AX97" s="172">
        <f t="shared" si="682"/>
        <v>4756.5242999999991</v>
      </c>
      <c r="AY97" s="63">
        <v>99.99</v>
      </c>
      <c r="AZ97" s="63">
        <v>85.12</v>
      </c>
      <c r="BA97" s="63">
        <v>95.14</v>
      </c>
      <c r="BB97" s="66">
        <v>0</v>
      </c>
      <c r="BC97" s="153">
        <f>IF(OR(ISBLANK(AP97), ISBLANK(DH97)), "", 100*((AP97-DH97)/DH97))</f>
        <v>2.4018265783228008E-3</v>
      </c>
      <c r="BD97" s="115">
        <v>20713035.975441609</v>
      </c>
      <c r="BE97" s="62">
        <v>20116330.650890868</v>
      </c>
      <c r="BF97" s="195">
        <v>21309741.299992349</v>
      </c>
      <c r="BG97" s="171">
        <f t="shared" si="683"/>
        <v>43</v>
      </c>
      <c r="BH97" s="171">
        <f t="shared" si="661"/>
        <v>774.65320000000065</v>
      </c>
      <c r="BI97" s="171">
        <f t="shared" si="662"/>
        <v>679.97449999999935</v>
      </c>
      <c r="BJ97" s="171">
        <f t="shared" si="684"/>
        <v>4957</v>
      </c>
      <c r="BK97" s="172">
        <f t="shared" si="685"/>
        <v>4225.3467999999993</v>
      </c>
      <c r="BL97" s="172">
        <f t="shared" si="686"/>
        <v>4320.0255000000006</v>
      </c>
      <c r="BM97" s="34">
        <v>99.14</v>
      </c>
      <c r="BN97" s="34">
        <v>85.24</v>
      </c>
      <c r="BO97" s="34">
        <v>87.15</v>
      </c>
      <c r="BP97" s="29">
        <v>13.697161129380838</v>
      </c>
      <c r="BQ97" s="46">
        <f>IF(OR(ISBLANK(BD97), ISBLANK(DH97)), "", 100*((BD97-DH97)/DH97))</f>
        <v>25.731790993238906</v>
      </c>
      <c r="BR97" s="102">
        <v>16479520.65530584</v>
      </c>
      <c r="BS97" s="42">
        <v>16304422.570917539</v>
      </c>
      <c r="BT97" s="42">
        <v>16654618.739694141</v>
      </c>
      <c r="BU97" s="171">
        <f t="shared" si="687"/>
        <v>0.50000000000090949</v>
      </c>
      <c r="BV97" s="171">
        <f t="shared" si="663"/>
        <v>743.92565000000104</v>
      </c>
      <c r="BW97" s="171">
        <f t="shared" si="664"/>
        <v>306.46940000000086</v>
      </c>
      <c r="BX97" s="171">
        <f t="shared" si="688"/>
        <v>4999.4999999999991</v>
      </c>
      <c r="BY97" s="172">
        <f t="shared" si="689"/>
        <v>4256.074349999999</v>
      </c>
      <c r="BZ97" s="172">
        <f t="shared" si="690"/>
        <v>4693.5305999999991</v>
      </c>
      <c r="CA97" s="32">
        <v>99.99</v>
      </c>
      <c r="CB97" s="32">
        <v>85.13</v>
      </c>
      <c r="CC97" s="32">
        <v>93.88</v>
      </c>
      <c r="CD97" s="28">
        <v>0</v>
      </c>
      <c r="CE97" s="46">
        <f>IF(OR(ISBLANK(BR97), ISBLANK(DH97)), "", 100*((BR97-DH97)/DH97))</f>
        <v>3.3604400549576155E-2</v>
      </c>
      <c r="CF97" s="103">
        <v>16474228.89995262</v>
      </c>
      <c r="CG97" s="43">
        <v>16299121.718413411</v>
      </c>
      <c r="CH97" s="43">
        <v>16649336.08149183</v>
      </c>
      <c r="CI97" s="171">
        <f t="shared" si="691"/>
        <v>0.50000000000090949</v>
      </c>
      <c r="CJ97" s="171">
        <f t="shared" si="692"/>
        <v>745.42550000000119</v>
      </c>
      <c r="CK97" s="171">
        <f t="shared" si="693"/>
        <v>241.97585000000072</v>
      </c>
      <c r="CL97" s="171">
        <f t="shared" si="694"/>
        <v>4999.4999999999991</v>
      </c>
      <c r="CM97" s="172">
        <f t="shared" si="695"/>
        <v>4254.5744999999988</v>
      </c>
      <c r="CN97" s="172">
        <f t="shared" si="696"/>
        <v>4758.0241499999993</v>
      </c>
      <c r="CO97" s="34">
        <v>99.99</v>
      </c>
      <c r="CP97" s="34">
        <v>85.1</v>
      </c>
      <c r="CQ97" s="34">
        <v>95.17</v>
      </c>
      <c r="CR97" s="29">
        <v>0</v>
      </c>
      <c r="CS97" s="46">
        <f>IF(OR(ISBLANK(CF97), ISBLANK(DH97)), "", 100*((CF97-DH97)/DH97))</f>
        <v>1.4825098307434425E-3</v>
      </c>
      <c r="CT97" s="102">
        <v>16496496.208062099</v>
      </c>
      <c r="CU97" s="42">
        <v>16321268.18799144</v>
      </c>
      <c r="CV97" s="42">
        <v>16671724.22813276</v>
      </c>
      <c r="CW97" s="171">
        <f t="shared" si="697"/>
        <v>0.50000000000090949</v>
      </c>
      <c r="CX97" s="171">
        <f t="shared" si="698"/>
        <v>738.92615000000023</v>
      </c>
      <c r="CY97" s="171">
        <f t="shared" si="699"/>
        <v>310.9689500000004</v>
      </c>
      <c r="CZ97" s="171">
        <f t="shared" si="700"/>
        <v>4999.4999999999991</v>
      </c>
      <c r="DA97" s="172">
        <f t="shared" si="701"/>
        <v>4261.0738499999998</v>
      </c>
      <c r="DB97" s="172">
        <f t="shared" si="702"/>
        <v>4689.0310499999996</v>
      </c>
      <c r="DC97" s="32">
        <v>99.99</v>
      </c>
      <c r="DD97" s="32">
        <v>85.23</v>
      </c>
      <c r="DE97" s="32">
        <v>93.79</v>
      </c>
      <c r="DF97" s="28">
        <v>0</v>
      </c>
      <c r="DG97" s="46">
        <f>IF(OR(ISBLANK(CT97), ISBLANK(DH97)), "", 100*((CT97-DH97)/DH97))</f>
        <v>0.13664900751474024</v>
      </c>
      <c r="DH97" s="24">
        <f>MIN(H97,T97,AB97,AP97,BD97,BR97,CF97,CT97)</f>
        <v>16473984.67151035</v>
      </c>
      <c r="DI97" s="85" t="str">
        <f>IF(DH97=H97, $H$2, IF(DH97=T97, $T$2, IF(DH97=AB97, $AB$2, IF(DH97=AP97, $AP$2, IF(DH97=BD97, $BD$2, IF(DH97=BR97, $BR$2, IF(DH97=CF97, $CF$2, $CT$2)))))))</f>
        <v>RNSDDP (AllEnhancements + RQMC + NoScenarioReduction)</v>
      </c>
      <c r="DJ97" s="39">
        <f>IF(OR(ISBLANK(H97), ISBLANK(AP97)), "", IFERROR(((H97-AP97)/H97)*100, ""))</f>
        <v>58.087662237983182</v>
      </c>
      <c r="DK97" s="20">
        <f>IF(OR(ISBLANK(DH97), ISBLANK(T97)), "", IFERROR(((T97-DH97)/DH97)*100, ""))</f>
        <v>1.5613650596798399E-2</v>
      </c>
      <c r="DL97" s="18">
        <f t="shared" si="526"/>
        <v>0</v>
      </c>
    </row>
    <row r="98" spans="1:116" hidden="1" x14ac:dyDescent="0.25">
      <c r="A98" s="276"/>
      <c r="B98" s="276"/>
      <c r="C98" s="276"/>
      <c r="D98" s="276"/>
      <c r="E98" s="167">
        <f>2 * ($C$22*'Data for KPI'!$B$1)</f>
        <v>5000</v>
      </c>
      <c r="F98" s="167">
        <v>5</v>
      </c>
      <c r="G98" s="167">
        <v>15</v>
      </c>
      <c r="H98" s="115">
        <v>23327137.256638519</v>
      </c>
      <c r="I98" s="62">
        <v>22594767.488862481</v>
      </c>
      <c r="J98" s="62">
        <v>24059507.024414551</v>
      </c>
      <c r="K98" s="171">
        <f t="shared" si="665"/>
        <v>69.5</v>
      </c>
      <c r="L98" s="171">
        <f t="shared" si="666"/>
        <v>800.69315000000006</v>
      </c>
      <c r="M98" s="171">
        <f t="shared" si="667"/>
        <v>403.78790000000026</v>
      </c>
      <c r="N98" s="171">
        <f t="shared" si="668"/>
        <v>4930.5</v>
      </c>
      <c r="O98" s="172">
        <f t="shared" si="669"/>
        <v>4199.3068499999999</v>
      </c>
      <c r="P98" s="172">
        <f t="shared" si="670"/>
        <v>4596.2120999999997</v>
      </c>
      <c r="Q98" s="67">
        <v>98.61</v>
      </c>
      <c r="R98" s="67">
        <v>85.17</v>
      </c>
      <c r="S98" s="67">
        <v>93.22</v>
      </c>
      <c r="T98" s="116">
        <v>16584838.12228011</v>
      </c>
      <c r="U98" s="116">
        <v>16397595.69615324</v>
      </c>
      <c r="V98" s="116">
        <v>16772080.548406979</v>
      </c>
      <c r="W98" s="63">
        <v>99.98</v>
      </c>
      <c r="X98" s="63">
        <v>85.13</v>
      </c>
      <c r="Y98" s="63">
        <v>93.42</v>
      </c>
      <c r="Z98" s="66">
        <v>0</v>
      </c>
      <c r="AA98" s="153">
        <f>IF(OR(ISBLANK(T98), ISBLANK(DH98)), "", 100*((T98-DH98)/DH98))</f>
        <v>0</v>
      </c>
      <c r="AB98" s="115">
        <v>16600916.07271786</v>
      </c>
      <c r="AC98" s="64">
        <v>16413578.26580802</v>
      </c>
      <c r="AD98" s="64">
        <v>16788253.879627708</v>
      </c>
      <c r="AE98" s="171">
        <f t="shared" si="671"/>
        <v>1</v>
      </c>
      <c r="AF98" s="171">
        <f t="shared" si="672"/>
        <v>740.85199999999986</v>
      </c>
      <c r="AG98" s="171">
        <f t="shared" si="673"/>
        <v>366.92679999999928</v>
      </c>
      <c r="AH98" s="171">
        <f t="shared" si="674"/>
        <v>4999</v>
      </c>
      <c r="AI98" s="172">
        <f t="shared" si="675"/>
        <v>4259.1480000000001</v>
      </c>
      <c r="AJ98" s="172">
        <f t="shared" si="676"/>
        <v>4633.0732000000007</v>
      </c>
      <c r="AK98" s="64">
        <v>99.98</v>
      </c>
      <c r="AL98" s="64">
        <v>85.2</v>
      </c>
      <c r="AM98" s="64">
        <v>92.68</v>
      </c>
      <c r="AN98" s="67">
        <v>0</v>
      </c>
      <c r="AO98" s="153">
        <f>IF(OR(ISBLANK(AB98), ISBLANK(DH98)), "", 100*((AB98-DH98)/DH98))</f>
        <v>9.6943668181792578E-2</v>
      </c>
      <c r="AP98" s="116">
        <v>16587954.041879101</v>
      </c>
      <c r="AQ98" s="63">
        <v>16400677.70022968</v>
      </c>
      <c r="AR98" s="63">
        <v>16775230.383528519</v>
      </c>
      <c r="AS98" s="171">
        <f t="shared" si="677"/>
        <v>1</v>
      </c>
      <c r="AT98" s="171">
        <f t="shared" si="678"/>
        <v>744.85120000000006</v>
      </c>
      <c r="AU98" s="171">
        <f t="shared" si="679"/>
        <v>342.93159999999989</v>
      </c>
      <c r="AV98" s="171">
        <f t="shared" si="680"/>
        <v>4999</v>
      </c>
      <c r="AW98" s="172">
        <f t="shared" si="681"/>
        <v>4255.1487999999999</v>
      </c>
      <c r="AX98" s="172">
        <f t="shared" si="682"/>
        <v>4657.0684000000001</v>
      </c>
      <c r="AY98" s="63">
        <v>99.98</v>
      </c>
      <c r="AZ98" s="63">
        <v>85.12</v>
      </c>
      <c r="BA98" s="63">
        <v>93.16</v>
      </c>
      <c r="BB98" s="66">
        <v>0</v>
      </c>
      <c r="BC98" s="153">
        <f>IF(OR(ISBLANK(AP98), ISBLANK(DH98)), "", 100*((AP98-DH98)/DH98))</f>
        <v>1.8787760097610587E-2</v>
      </c>
      <c r="BD98" s="116">
        <v>52444699.241482213</v>
      </c>
      <c r="BE98" s="61">
        <v>50922945.427373581</v>
      </c>
      <c r="BF98" s="196">
        <v>53966453.055590853</v>
      </c>
      <c r="BG98" s="171">
        <f t="shared" si="683"/>
        <v>365</v>
      </c>
      <c r="BH98" s="171">
        <f t="shared" si="661"/>
        <v>1063.0310000000004</v>
      </c>
      <c r="BI98" s="171">
        <f t="shared" si="662"/>
        <v>972.64849999999979</v>
      </c>
      <c r="BJ98" s="171">
        <f t="shared" si="684"/>
        <v>4635</v>
      </c>
      <c r="BK98" s="172">
        <f t="shared" si="685"/>
        <v>3936.9689999999996</v>
      </c>
      <c r="BL98" s="172">
        <f t="shared" si="686"/>
        <v>4027.3515000000002</v>
      </c>
      <c r="BM98" s="32">
        <v>92.7</v>
      </c>
      <c r="BN98" s="32">
        <v>84.94</v>
      </c>
      <c r="BO98" s="32">
        <v>86.89</v>
      </c>
      <c r="BP98" s="28">
        <v>10.853623212105616</v>
      </c>
      <c r="BQ98" s="46">
        <f>IF(OR(ISBLANK(BD98), ISBLANK(DH98)), "", 100*((BD98-DH98)/DH98))</f>
        <v>216.22074846198157</v>
      </c>
      <c r="BR98" s="103">
        <v>16585893.868278841</v>
      </c>
      <c r="BS98" s="43">
        <v>16398652.183979381</v>
      </c>
      <c r="BT98" s="43">
        <v>16773135.55257831</v>
      </c>
      <c r="BU98" s="171">
        <f t="shared" si="687"/>
        <v>1</v>
      </c>
      <c r="BV98" s="171">
        <f t="shared" si="663"/>
        <v>744.85120000000006</v>
      </c>
      <c r="BW98" s="171">
        <f t="shared" si="664"/>
        <v>333.43350000000009</v>
      </c>
      <c r="BX98" s="171">
        <f t="shared" si="688"/>
        <v>4999</v>
      </c>
      <c r="BY98" s="172">
        <f t="shared" si="689"/>
        <v>4255.1487999999999</v>
      </c>
      <c r="BZ98" s="172">
        <f t="shared" si="690"/>
        <v>4666.5664999999999</v>
      </c>
      <c r="CA98" s="34">
        <v>99.98</v>
      </c>
      <c r="CB98" s="34">
        <v>85.12</v>
      </c>
      <c r="CC98" s="34">
        <v>93.35</v>
      </c>
      <c r="CD98" s="29">
        <v>0</v>
      </c>
      <c r="CE98" s="46">
        <f>IF(OR(ISBLANK(BR98), ISBLANK(DH98)), "", 100*((BR98-DH98)/DH98))</f>
        <v>6.3657298970714185E-3</v>
      </c>
      <c r="CF98" s="102">
        <v>16587381.84148922</v>
      </c>
      <c r="CG98" s="42">
        <v>16400169.544607731</v>
      </c>
      <c r="CH98" s="42">
        <v>16774594.138370709</v>
      </c>
      <c r="CI98" s="171">
        <f t="shared" si="691"/>
        <v>1</v>
      </c>
      <c r="CJ98" s="171">
        <f t="shared" si="692"/>
        <v>744.35130000000026</v>
      </c>
      <c r="CK98" s="171">
        <f t="shared" si="693"/>
        <v>357.92860000000019</v>
      </c>
      <c r="CL98" s="171">
        <f t="shared" si="694"/>
        <v>4999</v>
      </c>
      <c r="CM98" s="172">
        <f t="shared" si="695"/>
        <v>4255.6486999999997</v>
      </c>
      <c r="CN98" s="172">
        <f t="shared" si="696"/>
        <v>4642.0713999999998</v>
      </c>
      <c r="CO98" s="32">
        <v>99.98</v>
      </c>
      <c r="CP98" s="32">
        <v>85.13</v>
      </c>
      <c r="CQ98" s="32">
        <v>92.86</v>
      </c>
      <c r="CR98" s="28">
        <v>0</v>
      </c>
      <c r="CS98" s="46">
        <f>IF(OR(ISBLANK(CF98), ISBLANK(DH98)), "", 100*((CF98-DH98)/DH98))</f>
        <v>1.5337618554703444E-2</v>
      </c>
      <c r="CT98" s="102">
        <v>16608206.79086701</v>
      </c>
      <c r="CU98" s="42">
        <v>16420992.78496122</v>
      </c>
      <c r="CV98" s="42">
        <v>16795420.7967728</v>
      </c>
      <c r="CW98" s="171">
        <f t="shared" si="697"/>
        <v>1</v>
      </c>
      <c r="CX98" s="171">
        <f t="shared" si="698"/>
        <v>742.35170000000016</v>
      </c>
      <c r="CY98" s="171">
        <f t="shared" si="699"/>
        <v>437.41269999999986</v>
      </c>
      <c r="CZ98" s="171">
        <f t="shared" si="700"/>
        <v>4999</v>
      </c>
      <c r="DA98" s="172">
        <f t="shared" si="701"/>
        <v>4257.6482999999998</v>
      </c>
      <c r="DB98" s="172">
        <f t="shared" si="702"/>
        <v>4562.5873000000001</v>
      </c>
      <c r="DC98" s="32">
        <v>99.98</v>
      </c>
      <c r="DD98" s="32">
        <v>85.17</v>
      </c>
      <c r="DE98" s="32">
        <v>91.27</v>
      </c>
      <c r="DF98" s="28">
        <v>0</v>
      </c>
      <c r="DG98" s="46">
        <f>IF(OR(ISBLANK(CT98), ISBLANK(DH98)), "", 100*((CT98-DH98)/DH98))</f>
        <v>0.14090380873544334</v>
      </c>
      <c r="DH98" s="24">
        <f>MIN(H98,T98,AB98,AP98,BD98,BR98,CF98,CT98)</f>
        <v>16584838.12228011</v>
      </c>
      <c r="DI98" s="85" t="str">
        <f>IF(DH98=H98, $H$2, IF(DH98=T98, $T$2, IF(DH98=AB98, $AB$2, IF(DH98=AP98, $AP$2, IF(DH98=BD98, $BD$2, IF(DH98=BR98, $BR$2, IF(DH98=CF98, $CF$2, $CT$2)))))))</f>
        <v>2S-SDDP</v>
      </c>
      <c r="DJ98" s="39">
        <f>IF(OR(ISBLANK(H98), ISBLANK(AP98)), "", IFERROR(((H98-AP98)/H98)*100, ""))</f>
        <v>28.889885375204187</v>
      </c>
      <c r="DK98" s="20">
        <f>IF(OR(ISBLANK(DH98), ISBLANK(T98)), "", IFERROR(((T98-DH98)/DH98)*100, ""))</f>
        <v>0</v>
      </c>
      <c r="DL98" s="18">
        <f t="shared" si="526"/>
        <v>6.3657298970714185E-3</v>
      </c>
    </row>
    <row r="99" spans="1:116" x14ac:dyDescent="0.25">
      <c r="A99" s="276"/>
      <c r="B99" s="276"/>
      <c r="C99" s="276"/>
      <c r="D99" s="276"/>
      <c r="E99" s="167">
        <f>2 * ($C$22*'Data for KPI'!$B$1)</f>
        <v>5000</v>
      </c>
      <c r="F99" s="166" t="s">
        <v>23</v>
      </c>
      <c r="G99" s="166"/>
      <c r="H99" s="113">
        <f>AVERAGE(H94:H98)</f>
        <v>26214170.276812501</v>
      </c>
      <c r="I99" s="82">
        <f t="shared" ref="I99:DH99" si="703">AVERAGE(I94:I98)</f>
        <v>25387903.915662099</v>
      </c>
      <c r="J99" s="82">
        <f t="shared" si="703"/>
        <v>27040436.6379629</v>
      </c>
      <c r="K99" s="159">
        <f t="shared" si="703"/>
        <v>99.7</v>
      </c>
      <c r="L99" s="159">
        <f t="shared" si="703"/>
        <v>828.06458999999995</v>
      </c>
      <c r="M99" s="159">
        <f t="shared" si="703"/>
        <v>395.00326999999982</v>
      </c>
      <c r="N99" s="159">
        <f t="shared" si="703"/>
        <v>4900.3</v>
      </c>
      <c r="O99" s="159">
        <f t="shared" si="703"/>
        <v>4171.93541</v>
      </c>
      <c r="P99" s="159">
        <f t="shared" si="703"/>
        <v>4604.9967300000008</v>
      </c>
      <c r="Q99" s="106">
        <f t="shared" si="703"/>
        <v>98.006</v>
      </c>
      <c r="R99" s="106">
        <f t="shared" si="703"/>
        <v>85.135999999999996</v>
      </c>
      <c r="S99" s="106">
        <f t="shared" si="703"/>
        <v>93.984000000000009</v>
      </c>
      <c r="T99" s="113">
        <f t="shared" si="703"/>
        <v>16558384.512227532</v>
      </c>
      <c r="U99" s="113">
        <f t="shared" si="703"/>
        <v>16374609.745626217</v>
      </c>
      <c r="V99" s="113">
        <f t="shared" si="703"/>
        <v>16742159.278828841</v>
      </c>
      <c r="W99" s="82">
        <f t="shared" si="703"/>
        <v>99.981999999999999</v>
      </c>
      <c r="X99" s="82">
        <f t="shared" si="703"/>
        <v>85.116</v>
      </c>
      <c r="Y99" s="82">
        <f t="shared" si="703"/>
        <v>93.845999999999989</v>
      </c>
      <c r="Z99" s="82">
        <f t="shared" si="703"/>
        <v>0</v>
      </c>
      <c r="AA99" s="82">
        <f>IFERROR(AVERAGE(AA94:AA98), "")</f>
        <v>5.4407943158172548E-3</v>
      </c>
      <c r="AB99" s="113">
        <f t="shared" si="703"/>
        <v>16561239.455383655</v>
      </c>
      <c r="AC99" s="82">
        <f t="shared" si="703"/>
        <v>16377441.788082119</v>
      </c>
      <c r="AD99" s="82">
        <f t="shared" si="703"/>
        <v>16745037.122685194</v>
      </c>
      <c r="AE99" s="159">
        <f t="shared" si="703"/>
        <v>0.90000000000018188</v>
      </c>
      <c r="AF99" s="159">
        <f t="shared" si="703"/>
        <v>744.56614000000025</v>
      </c>
      <c r="AG99" s="159">
        <f t="shared" si="703"/>
        <v>313.04238999999995</v>
      </c>
      <c r="AH99" s="159">
        <f t="shared" si="703"/>
        <v>4999.1000000000004</v>
      </c>
      <c r="AI99" s="159">
        <f t="shared" si="703"/>
        <v>4255.4338599999992</v>
      </c>
      <c r="AJ99" s="159">
        <f t="shared" si="703"/>
        <v>4686.9576100000004</v>
      </c>
      <c r="AK99" s="82">
        <f t="shared" si="703"/>
        <v>99.981999999999999</v>
      </c>
      <c r="AL99" s="82">
        <f t="shared" si="703"/>
        <v>85.123999999999995</v>
      </c>
      <c r="AM99" s="82">
        <f t="shared" si="703"/>
        <v>93.756</v>
      </c>
      <c r="AN99" s="82">
        <f t="shared" si="703"/>
        <v>0</v>
      </c>
      <c r="AO99" s="106">
        <f>IFERROR(AVERAGE(AO94:AO98), "")</f>
        <v>2.2628519686920041E-2</v>
      </c>
      <c r="AP99" s="113">
        <f t="shared" si="703"/>
        <v>16559327.368321221</v>
      </c>
      <c r="AQ99" s="82">
        <f t="shared" si="703"/>
        <v>16375531.275012612</v>
      </c>
      <c r="AR99" s="82">
        <f t="shared" si="703"/>
        <v>16743123.461629832</v>
      </c>
      <c r="AS99" s="159">
        <f t="shared" si="703"/>
        <v>0.90000000000018188</v>
      </c>
      <c r="AT99" s="159">
        <f t="shared" si="703"/>
        <v>745.06602000000044</v>
      </c>
      <c r="AU99" s="159">
        <f t="shared" si="703"/>
        <v>308.54332000000011</v>
      </c>
      <c r="AV99" s="159">
        <f t="shared" si="703"/>
        <v>4999.1000000000004</v>
      </c>
      <c r="AW99" s="159">
        <f t="shared" si="703"/>
        <v>4254.9339799999998</v>
      </c>
      <c r="AX99" s="159">
        <f t="shared" si="703"/>
        <v>4691.4566799999993</v>
      </c>
      <c r="AY99" s="82">
        <f t="shared" si="703"/>
        <v>99.981999999999999</v>
      </c>
      <c r="AZ99" s="82">
        <f t="shared" si="703"/>
        <v>85.114000000000004</v>
      </c>
      <c r="BA99" s="82">
        <f t="shared" si="703"/>
        <v>93.845999999999975</v>
      </c>
      <c r="BB99" s="82">
        <f>IFERROR(AVERAGE(BB94:BB98),"")</f>
        <v>0</v>
      </c>
      <c r="BC99" s="106">
        <f>IFERROR(AVERAGE(BC94:BC98), "")</f>
        <v>1.1101821336379351E-2</v>
      </c>
      <c r="BD99" s="113">
        <f t="shared" si="703"/>
        <v>32901773.656451713</v>
      </c>
      <c r="BE99" s="82">
        <f t="shared" si="703"/>
        <v>32080197.5897923</v>
      </c>
      <c r="BF99" s="198">
        <f t="shared" si="703"/>
        <v>33723349.72311113</v>
      </c>
      <c r="BG99" s="159">
        <f t="shared" si="703"/>
        <v>167.1</v>
      </c>
      <c r="BH99" s="159">
        <f t="shared" si="703"/>
        <v>890.1508399999999</v>
      </c>
      <c r="BI99" s="159">
        <f t="shared" si="703"/>
        <v>872.62962000000005</v>
      </c>
      <c r="BJ99" s="159">
        <f t="shared" si="703"/>
        <v>4832.8999999999996</v>
      </c>
      <c r="BK99" s="159">
        <f t="shared" si="703"/>
        <v>4109.8491599999998</v>
      </c>
      <c r="BL99" s="159">
        <f t="shared" si="703"/>
        <v>4127.3703800000003</v>
      </c>
      <c r="BM99" s="82">
        <f t="shared" si="703"/>
        <v>96.658000000000001</v>
      </c>
      <c r="BN99" s="82">
        <f t="shared" si="703"/>
        <v>85.034000000000006</v>
      </c>
      <c r="BO99" s="82">
        <f t="shared" si="703"/>
        <v>85.457999999999998</v>
      </c>
      <c r="BP99" s="82">
        <f t="shared" si="703"/>
        <v>10.762491068239912</v>
      </c>
      <c r="BQ99" s="226">
        <f t="shared" si="703"/>
        <v>98.535807746164579</v>
      </c>
      <c r="BR99" s="118">
        <f t="shared" si="703"/>
        <v>16562541.558644667</v>
      </c>
      <c r="BS99" s="99">
        <f t="shared" si="703"/>
        <v>16378742.945221175</v>
      </c>
      <c r="BT99" s="99">
        <f t="shared" si="703"/>
        <v>16746340.172068158</v>
      </c>
      <c r="BU99" s="183">
        <f t="shared" si="703"/>
        <v>0.90000000000018188</v>
      </c>
      <c r="BV99" s="183">
        <f t="shared" si="703"/>
        <v>743.96623000000022</v>
      </c>
      <c r="BW99" s="183">
        <f t="shared" si="703"/>
        <v>321.1420600000003</v>
      </c>
      <c r="BX99" s="183">
        <f t="shared" si="703"/>
        <v>4999.1000000000004</v>
      </c>
      <c r="BY99" s="183">
        <f t="shared" si="703"/>
        <v>4256.03377</v>
      </c>
      <c r="BZ99" s="183">
        <f t="shared" si="703"/>
        <v>4678.8579399999999</v>
      </c>
      <c r="CA99" s="99">
        <f t="shared" si="703"/>
        <v>99.981999999999999</v>
      </c>
      <c r="CB99" s="99">
        <f t="shared" si="703"/>
        <v>85.135999999999996</v>
      </c>
      <c r="CC99" s="99">
        <f t="shared" si="703"/>
        <v>93.594000000000008</v>
      </c>
      <c r="CD99" s="99">
        <f>IFERROR(AVERAGE(CD94:CD98),"")</f>
        <v>0</v>
      </c>
      <c r="CE99" s="100">
        <f>IFERROR(AVERAGE(CE94:CE98), "")</f>
        <v>3.0513232361949232E-2</v>
      </c>
      <c r="CF99" s="118">
        <f t="shared" si="703"/>
        <v>16558164.557064641</v>
      </c>
      <c r="CG99" s="99">
        <f t="shared" si="703"/>
        <v>16374400.271009391</v>
      </c>
      <c r="CH99" s="99">
        <f t="shared" si="703"/>
        <v>16741928.843119893</v>
      </c>
      <c r="CI99" s="159">
        <f t="shared" si="703"/>
        <v>0.90000000000018188</v>
      </c>
      <c r="CJ99" s="159">
        <f t="shared" si="703"/>
        <v>745.16602000000034</v>
      </c>
      <c r="CK99" s="159">
        <f t="shared" si="703"/>
        <v>309.74305000000038</v>
      </c>
      <c r="CL99" s="159">
        <f t="shared" si="703"/>
        <v>4999.1000000000004</v>
      </c>
      <c r="CM99" s="159">
        <f t="shared" si="703"/>
        <v>4254.8339800000003</v>
      </c>
      <c r="CN99" s="159">
        <f t="shared" si="703"/>
        <v>4690.25695</v>
      </c>
      <c r="CO99" s="99">
        <f t="shared" si="703"/>
        <v>99.981999999999999</v>
      </c>
      <c r="CP99" s="99">
        <f t="shared" si="703"/>
        <v>85.111999999999995</v>
      </c>
      <c r="CQ99" s="99">
        <f t="shared" si="703"/>
        <v>93.822000000000003</v>
      </c>
      <c r="CR99" s="99">
        <f t="shared" si="703"/>
        <v>0</v>
      </c>
      <c r="CS99" s="100">
        <f>IFERROR(AVERAGE(CS94:CS98), "")</f>
        <v>4.0911943916575322E-3</v>
      </c>
      <c r="CT99" s="118">
        <f t="shared" si="703"/>
        <v>16586548.376905227</v>
      </c>
      <c r="CU99" s="99">
        <f t="shared" si="703"/>
        <v>16401403.332552832</v>
      </c>
      <c r="CV99" s="99">
        <f t="shared" si="703"/>
        <v>16771693.421257624</v>
      </c>
      <c r="CW99" s="159">
        <f t="shared" si="703"/>
        <v>1.0000000000001819</v>
      </c>
      <c r="CX99" s="159">
        <f t="shared" si="703"/>
        <v>741.95166999999981</v>
      </c>
      <c r="CY99" s="159">
        <f t="shared" si="703"/>
        <v>375.82257999999985</v>
      </c>
      <c r="CZ99" s="159">
        <f t="shared" si="703"/>
        <v>4999</v>
      </c>
      <c r="DA99" s="159">
        <f t="shared" si="703"/>
        <v>4258.0483299999996</v>
      </c>
      <c r="DB99" s="159">
        <f t="shared" si="703"/>
        <v>4624.17742</v>
      </c>
      <c r="DC99" s="99">
        <f t="shared" si="703"/>
        <v>99.98</v>
      </c>
      <c r="DD99" s="99">
        <f t="shared" si="703"/>
        <v>85.178000000000011</v>
      </c>
      <c r="DE99" s="99">
        <f t="shared" si="703"/>
        <v>92.501999999999995</v>
      </c>
      <c r="DF99" s="99">
        <f t="shared" si="703"/>
        <v>0</v>
      </c>
      <c r="DG99" s="100">
        <f t="shared" si="703"/>
        <v>0.17536241113416828</v>
      </c>
      <c r="DH99" s="118">
        <f t="shared" si="703"/>
        <v>16557486.337113699</v>
      </c>
      <c r="DI99" s="99"/>
      <c r="DJ99" s="100">
        <f>IFERROR(AVERAGE(DJ94:DJ98), "")</f>
        <v>33.436425778295643</v>
      </c>
      <c r="DK99" s="99">
        <f t="shared" ref="DK99" si="704">AVERAGE(DK94:DK98)</f>
        <v>5.4407943158172548E-3</v>
      </c>
      <c r="DL99" s="18">
        <f t="shared" si="526"/>
        <v>4.0911943916575322E-3</v>
      </c>
    </row>
    <row r="100" spans="1:116" x14ac:dyDescent="0.25">
      <c r="A100" s="290" t="s">
        <v>19</v>
      </c>
      <c r="B100" s="290"/>
      <c r="C100" s="290"/>
      <c r="D100" s="290"/>
      <c r="E100" s="290"/>
      <c r="F100" s="290"/>
      <c r="G100" s="206"/>
      <c r="H100" s="114">
        <f t="shared" ref="H100:J100" si="705">AVERAGE(H9,H15,H21,H27,H33,H39,H45,H51,H57,H63,H69,H75,H81,H87,H93,H99)</f>
        <v>15596274.467484292</v>
      </c>
      <c r="I100" s="114">
        <f t="shared" si="705"/>
        <v>14969040.558386462</v>
      </c>
      <c r="J100" s="114">
        <f t="shared" si="705"/>
        <v>16223508.376582125</v>
      </c>
      <c r="K100" s="160">
        <f>AVERAGE(K9,K15,K21,K27,K33,K39,K45,K51,K57,K63,K69,K75,K81,K87,K93,K99)</f>
        <v>94.995312500000026</v>
      </c>
      <c r="L100" s="160">
        <f t="shared" ref="L100:P100" si="706">AVERAGE(L9,L15,L21,L27,L33,L39,L45,L51,L57,L63,L69,L75,L81,L87,L93,L99)</f>
        <v>391.97609671875</v>
      </c>
      <c r="M100" s="160">
        <f t="shared" si="706"/>
        <v>192.08363593749996</v>
      </c>
      <c r="N100" s="160">
        <f t="shared" si="706"/>
        <v>3030.0046875000003</v>
      </c>
      <c r="O100" s="160">
        <f t="shared" si="706"/>
        <v>2733.0239032812501</v>
      </c>
      <c r="P100" s="160">
        <f t="shared" si="706"/>
        <v>2932.9163640625002</v>
      </c>
      <c r="Q100" s="107">
        <f t="shared" ref="Q100" si="707">AVERAGE(Q9,Q15,Q21,Q27,Q33,Q39,Q45,Q51,Q57,Q63,Q69,Q75,Q81,Q87,Q93,Q99)</f>
        <v>96.668874999999986</v>
      </c>
      <c r="R100" s="107">
        <f t="shared" ref="R100" si="708">AVERAGE(R9,R15,R21,R27,R33,R39,R45,R51,R57,R63,R69,R75,R81,R87,R93,R99)</f>
        <v>92.679124999999999</v>
      </c>
      <c r="S100" s="107">
        <f t="shared" ref="S100" si="709">AVERAGE(S9,S15,S21,S27,S33,S39,S45,S51,S57,S63,S69,S75,S81,S87,S93,S99)</f>
        <v>97.690875000000005</v>
      </c>
      <c r="T100" s="114">
        <f t="shared" ref="T100" si="710">AVERAGE(T9,T15,T21,T27,T33,T39,T45,T51,T57,T63,T69,T75,T81,T87,T93,T99)</f>
        <v>6992110.9435837679</v>
      </c>
      <c r="U100" s="114">
        <f t="shared" ref="U100" si="711">AVERAGE(U9,U15,U21,U27,U33,U39,U45,U51,U57,U63,U69,U75,U81,U87,U93,U99)</f>
        <v>6870198.5238690507</v>
      </c>
      <c r="V100" s="114">
        <f t="shared" ref="V100" si="712">AVERAGE(V9,V15,V21,V27,V33,V39,V45,V51,V57,V63,V69,V75,V81,V87,V93,V99)</f>
        <v>7114023.3632984832</v>
      </c>
      <c r="W100" s="107">
        <f t="shared" ref="W100" si="713">AVERAGE(W9,W15,W21,W27,W33,W39,W45,W51,W57,W63,W69,W75,W81,W87,W93,W99)</f>
        <v>99.904374999999987</v>
      </c>
      <c r="X100" s="107">
        <f t="shared" ref="X100" si="714">AVERAGE(X9,X15,X21,X27,X33,X39,X45,X51,X57,X63,X69,X75,X81,X87,X93,X99)</f>
        <v>92.636500000000012</v>
      </c>
      <c r="Y100" s="107">
        <f t="shared" ref="Y100" si="715">AVERAGE(Y9,Y15,Y21,Y27,Y33,Y39,Y45,Y51,Y57,Y63,Y69,Y75,Y81,Y87,Y93,Y99)</f>
        <v>97.718499999999977</v>
      </c>
      <c r="Z100" s="107">
        <f t="shared" ref="Z100" si="716">AVERAGE(Z9,Z15,Z21,Z27,Z33,Z39,Z45,Z51,Z57,Z63,Z69,Z75,Z81,Z87,Z93,Z99)</f>
        <v>1.4345732009480732</v>
      </c>
      <c r="AA100" s="107">
        <f t="shared" ref="AA100" si="717">AVERAGE(AA9,AA15,AA21,AA27,AA33,AA39,AA45,AA51,AA57,AA63,AA69,AA75,AA81,AA87,AA93,AA99)</f>
        <v>2.2926589550033825</v>
      </c>
      <c r="AB100" s="114">
        <f t="shared" ref="AB100" si="718">AVERAGE(AB9,AB15,AB21,AB27,AB33,AB39,AB45,AB51,AB57,AB63,AB69,AB75,AB81,AB87,AB93,AB99)</f>
        <v>7070963.4350243192</v>
      </c>
      <c r="AC100" s="114">
        <f t="shared" ref="AC100" si="719">AVERAGE(AC9,AC15,AC21,AC27,AC33,AC39,AC45,AC51,AC57,AC63,AC69,AC75,AC81,AC87,AC93,AC99)</f>
        <v>6938593.0698135262</v>
      </c>
      <c r="AD100" s="114">
        <f t="shared" ref="AD100" si="720">AVERAGE(AD9,AD15,AD21,AD27,AD33,AD39,AD45,AD51,AD57,AD63,AD69,AD75,AD81,AD87,AD93,AD99)</f>
        <v>7203333.8002351057</v>
      </c>
      <c r="AE100" s="160">
        <f>AVERAGE(AE9,AE15,AE21,AE27,AE33,AE39,AE45,AE51,AE57,AE63,AE69,AE75,AE81,AE87,AE93,AE99)</f>
        <v>4.6593750000000904</v>
      </c>
      <c r="AF100" s="160">
        <f t="shared" ref="AF100" si="721">AVERAGE(AF9,AF15,AF21,AF27,AF33,AF39,AF45,AF51,AF57,AF63,AF69,AF75,AF81,AF87,AF93,AF99)</f>
        <v>310.78768156250004</v>
      </c>
      <c r="AG100" s="160">
        <f t="shared" ref="AG100" si="722">AVERAGE(AG9,AG15,AG21,AG27,AG33,AG39,AG45,AG51,AG57,AG63,AG69,AG75,AG81,AG87,AG93,AG99)</f>
        <v>109.00448156250008</v>
      </c>
      <c r="AH100" s="160">
        <f t="shared" ref="AH100" si="723">AVERAGE(AH9,AH15,AH21,AH27,AH33,AH39,AH45,AH51,AH57,AH63,AH69,AH75,AH81,AH87,AH93,AH99)</f>
        <v>3120.3406249999998</v>
      </c>
      <c r="AI100" s="160">
        <f t="shared" ref="AI100" si="724">AVERAGE(AI9,AI15,AI21,AI27,AI33,AI39,AI45,AI51,AI57,AI63,AI69,AI75,AI81,AI87,AI93,AI99)</f>
        <v>2814.2123184374991</v>
      </c>
      <c r="AJ100" s="160">
        <f t="shared" ref="AJ100" si="725">AVERAGE(AJ9,AJ15,AJ21,AJ27,AJ33,AJ39,AJ45,AJ51,AJ57,AJ63,AJ69,AJ75,AJ81,AJ87,AJ93,AJ99)</f>
        <v>3015.9955184374999</v>
      </c>
      <c r="AK100" s="107">
        <f t="shared" ref="AK100" si="726">AVERAGE(AK9,AK15,AK21,AK27,AK33,AK39,AK45,AK51,AK57,AK63,AK69,AK75,AK81,AK87,AK93,AK99)</f>
        <v>99.874749999999992</v>
      </c>
      <c r="AL100" s="107">
        <f t="shared" ref="AL100" si="727">AVERAGE(AL9,AL15,AL21,AL27,AL33,AL39,AL45,AL51,AL57,AL63,AL69,AL75,AL81,AL87,AL93,AL99)</f>
        <v>92.637375000000006</v>
      </c>
      <c r="AM100" s="107">
        <f t="shared" ref="AM100" si="728">AVERAGE(AM9,AM15,AM21,AM27,AM33,AM39,AM45,AM51,AM57,AM63,AM69,AM75,AM81,AM87,AM93,AM99)</f>
        <v>97.672125000000023</v>
      </c>
      <c r="AN100" s="107">
        <f t="shared" ref="AN100" si="729">AVERAGE(AN9,AN15,AN21,AN27,AN33,AN39,AN45,AN51,AN57,AN63,AN69,AN75,AN81,AN87,AN93,AN99)</f>
        <v>0.88555371691082208</v>
      </c>
      <c r="AO100" s="107">
        <f t="shared" ref="AO100" si="730">AVERAGE(AO9,AO15,AO21,AO27,AO33,AO39,AO45,AO51,AO57,AO63,AO69,AO75,AO81,AO87,AO93,AO99)</f>
        <v>4.3297510516799589</v>
      </c>
      <c r="AP100" s="114">
        <f t="shared" ref="AP100" si="731">AVERAGE(AP9,AP15,AP21,AP27,AP33,AP39,AP45,AP51,AP57,AP63,AP69,AP75,AP81,AP87,AP93,AP99)</f>
        <v>7004891.8978098221</v>
      </c>
      <c r="AQ100" s="114">
        <f t="shared" ref="AQ100" si="732">AVERAGE(AQ9,AQ15,AQ21,AQ27,AQ33,AQ39,AQ45,AQ51,AQ57,AQ63,AQ69,AQ75,AQ81,AQ87,AQ93,AQ99)</f>
        <v>6881083.1228979146</v>
      </c>
      <c r="AR100" s="114">
        <f t="shared" ref="AR100" si="733">AVERAGE(AR9,AR15,AR21,AR27,AR33,AR39,AR45,AR51,AR57,AR63,AR69,AR75,AR81,AR87,AR93,AR99)</f>
        <v>7128700.6727217324</v>
      </c>
      <c r="AS100" s="160">
        <f>AVERAGE(AS9,AS15,AS21,AS27,AS33,AS39,AS45,AS51,AS57,AS63,AS69,AS75,AS81,AS87,AS93,AS99)</f>
        <v>3.895312500000065</v>
      </c>
      <c r="AT100" s="160">
        <f t="shared" ref="AT100" si="734">AVERAGE(AT9,AT15,AT21,AT27,AT33,AT39,AT45,AT51,AT57,AT63,AT69,AT75,AT81,AT87,AT93,AT99)</f>
        <v>310.13160906249999</v>
      </c>
      <c r="AU100" s="160">
        <f t="shared" ref="AU100" si="735">AVERAGE(AU9,AU15,AU21,AU27,AU33,AU39,AU45,AU51,AU57,AU63,AU69,AU75,AU81,AU87,AU93,AU99)</f>
        <v>105.44459890625006</v>
      </c>
      <c r="AV100" s="160">
        <f t="shared" ref="AV100" si="736">AVERAGE(AV9,AV15,AV21,AV27,AV33,AV39,AV45,AV51,AV57,AV63,AV69,AV75,AV81,AV87,AV93,AV99)</f>
        <v>3121.1046874999997</v>
      </c>
      <c r="AW100" s="160">
        <f t="shared" ref="AW100" si="737">AVERAGE(AW9,AW15,AW21,AW27,AW33,AW39,AW45,AW51,AW57,AW63,AW69,AW75,AW81,AW87,AW93,AW99)</f>
        <v>2814.8683909374995</v>
      </c>
      <c r="AX100" s="160">
        <f t="shared" ref="AX100" si="738">AVERAGE(AX9,AX15,AX21,AX27,AX33,AX39,AX45,AX51,AX57,AX63,AX69,AX75,AX81,AX87,AX93,AX99)</f>
        <v>3019.5554010937503</v>
      </c>
      <c r="AY100" s="107">
        <f t="shared" ref="AY100" si="739">AVERAGE(AY9,AY15,AY21,AY27,AY33,AY39,AY45,AY51,AY57,AY63,AY69,AY75,AY81,AY87,AY93,AY99)</f>
        <v>99.902124999999998</v>
      </c>
      <c r="AZ100" s="107">
        <f t="shared" ref="AZ100" si="740">AVERAGE(AZ9,AZ15,AZ21,AZ27,AZ33,AZ39,AZ45,AZ51,AZ57,AZ63,AZ69,AZ75,AZ81,AZ87,AZ93,AZ99)</f>
        <v>92.636374999999987</v>
      </c>
      <c r="BA100" s="107">
        <f t="shared" ref="BA100" si="741">AVERAGE(BA9,BA15,BA21,BA27,BA33,BA39,BA45,BA51,BA57,BA63,BA69,BA75,BA81,BA87,BA93,BA99)</f>
        <v>97.730874999999997</v>
      </c>
      <c r="BB100" s="107">
        <f t="shared" ref="BB100" si="742">AVERAGE(BB9,BB15,BB21,BB27,BB33,BB39,BB45,BB51,BB57,BB63,BB69,BB75,BB81,BB87,BB93,BB99)</f>
        <v>0.45855305976808769</v>
      </c>
      <c r="BC100" s="107">
        <f t="shared" ref="BC100" si="743">AVERAGE(BC9,BC15,BC21,BC27,BC33,BC39,BC45,BC51,BC57,BC63,BC69,BC75,BC81,BC87,BC93,BC99)</f>
        <v>0.86439198041098897</v>
      </c>
      <c r="BD100" s="114">
        <f t="shared" ref="BD100" si="744">AVERAGE(BD9,BD15,BD21,BD27,BD33,BD39,BD45,BD51,BD57,BD63,BD69,BD75,BD81,BD87,BD93,BD99)</f>
        <v>114640125.8237717</v>
      </c>
      <c r="BE100" s="114">
        <f t="shared" ref="BE100" si="745">AVERAGE(BE9,BE15,BE21,BE27,BE33,BE39,BE45,BE51,BE57,BE63,BE69,BE75,BE81,BE87,BE93,BE99)</f>
        <v>113056318.47642535</v>
      </c>
      <c r="BF100" s="114">
        <f t="shared" ref="BF100" si="746">AVERAGE(BF9,BF15,BF21,BF27,BF33,BF39,BF45,BF51,BF57,BF63,BF69,BF75,BF81,BF87,BF93,BF99)</f>
        <v>116223933.17111802</v>
      </c>
      <c r="BG100" s="160">
        <f>AVERAGE(BG9,BG15,BG21,BG27,BG33,BG39,BG45,BG51,BG57,BG63,BG69,BG75,BG81,BG87,BG93,BG99)</f>
        <v>966.51093749999995</v>
      </c>
      <c r="BH100" s="160">
        <f t="shared" ref="BH100" si="747">AVERAGE(BH9,BH15,BH21,BH27,BH33,BH39,BH45,BH51,BH57,BH63,BH69,BH75,BH81,BH87,BH93,BH99)</f>
        <v>1244.6530445312499</v>
      </c>
      <c r="BI100" s="160">
        <f t="shared" ref="BI100" si="748">AVERAGE(BI9,BI15,BI21,BI27,BI33,BI39,BI45,BI51,BI57,BI63,BI69,BI75,BI81,BI87,BI93,BI99)</f>
        <v>1125.1233265624999</v>
      </c>
      <c r="BJ100" s="160">
        <f t="shared" ref="BJ100" si="749">AVERAGE(BJ9,BJ15,BJ21,BJ27,BJ33,BJ39,BJ45,BJ51,BJ57,BJ63,BJ69,BJ75,BJ81,BJ87,BJ93,BJ99)</f>
        <v>2158.4890625000003</v>
      </c>
      <c r="BK100" s="160">
        <f t="shared" ref="BK100" si="750">AVERAGE(BK9,BK15,BK21,BK27,BK33,BK39,BK45,BK51,BK57,BK63,BK69,BK75,BK81,BK87,BK93,BK99)</f>
        <v>1880.3469554687499</v>
      </c>
      <c r="BL100" s="160">
        <f t="shared" ref="BL100" si="751">AVERAGE(BL9,BL15,BL21,BL27,BL33,BL39,BL45,BL51,BL57,BL63,BL69,BL75,BL81,BL87,BL93,BL99)</f>
        <v>1999.8766734375001</v>
      </c>
      <c r="BM100" s="107">
        <f t="shared" ref="BM100" si="752">AVERAGE(BM9,BM15,BM21,BM27,BM33,BM39,BM45,BM51,BM57,BM63,BM69,BM75,BM81,BM87,BM93,BM99)</f>
        <v>67.386124999999993</v>
      </c>
      <c r="BN100" s="107">
        <f t="shared" ref="BN100" si="753">AVERAGE(BN9,BN15,BN21,BN27,BN33,BN39,BN45,BN51,BN57,BN63,BN69,BN75,BN81,BN87,BN93,BN99)</f>
        <v>90.193249999999992</v>
      </c>
      <c r="BO100" s="107">
        <f t="shared" ref="BO100" si="754">AVERAGE(BO9,BO15,BO21,BO27,BO33,BO39,BO45,BO51,BO57,BO63,BO69,BO75,BO81,BO87,BO93,BO99)</f>
        <v>94.794250000000005</v>
      </c>
      <c r="BP100" s="107">
        <f t="shared" ref="BP100" si="755">AVERAGE(BP9,BP15,BP21,BP27,BP33,BP39,BP45,BP51,BP57,BP63,BP69,BP75,BP81,BP87,BP93,BP99)</f>
        <v>1.6197481768627557</v>
      </c>
      <c r="BQ100" s="107">
        <f t="shared" ref="BQ100" si="756">AVERAGE(BQ9,BQ15,BQ21,BQ27,BQ33,BQ39,BQ45,BQ51,BQ57,BQ63,BQ69,BQ75,BQ81,BQ87,BQ93,BQ99)</f>
        <v>7071.7951113247491</v>
      </c>
      <c r="BR100" s="114">
        <f t="shared" ref="BR100" si="757">AVERAGE(BR9,BR15,BR21,BR27,BR33,BR39,BR45,BR51,BR57,BR63,BR69,BR75,BR81,BR87,BR93,BR99)</f>
        <v>7109055.8029018436</v>
      </c>
      <c r="BS100" s="114">
        <f t="shared" ref="BS100" si="758">AVERAGE(BS9,BS15,BS21,BS27,BS33,BS39,BS45,BS51,BS57,BS63,BS69,BS75,BS81,BS87,BS93,BS99)</f>
        <v>6973644.6948938053</v>
      </c>
      <c r="BT100" s="114">
        <f t="shared" ref="BT100" si="759">AVERAGE(BT9,BT15,BT21,BT27,BT33,BT39,BT45,BT51,BT57,BT63,BT69,BT75,BT81,BT87,BT93,BT99)</f>
        <v>7244466.9109098827</v>
      </c>
      <c r="BU100" s="160">
        <f>AVERAGE(BU9,BU15,BU21,BU27,BU33,BU39,BU45,BU51,BU57,BU63,BU69,BU75,BU81,BU87,BU93,BU99)</f>
        <v>5.0687500000000369</v>
      </c>
      <c r="BV100" s="160">
        <f t="shared" ref="BV100" si="760">AVERAGE(BV9,BV15,BV21,BV27,BV33,BV39,BV45,BV51,BV57,BV63,BV69,BV75,BV81,BV87,BV93,BV99)</f>
        <v>311.11362265625007</v>
      </c>
      <c r="BW100" s="160">
        <f t="shared" ref="BW100" si="761">AVERAGE(BW9,BW15,BW21,BW27,BW33,BW39,BW45,BW51,BW57,BW63,BW69,BW75,BW81,BW87,BW93,BW99)</f>
        <v>108.20160281250001</v>
      </c>
      <c r="BX100" s="160">
        <f t="shared" ref="BX100" si="762">AVERAGE(BX9,BX15,BX21,BX27,BX33,BX39,BX45,BX51,BX57,BX63,BX69,BX75,BX81,BX87,BX93,BX99)</f>
        <v>3119.9312499999996</v>
      </c>
      <c r="BY100" s="160">
        <f t="shared" ref="BY100" si="763">AVERAGE(BY9,BY15,BY21,BY27,BY33,BY39,BY45,BY51,BY57,BY63,BY69,BY75,BY81,BY87,BY93,BY99)</f>
        <v>2813.8863773437492</v>
      </c>
      <c r="BZ100" s="160">
        <f t="shared" ref="BZ100" si="764">AVERAGE(BZ9,BZ15,BZ21,BZ27,BZ33,BZ39,BZ45,BZ51,BZ57,BZ63,BZ69,BZ75,BZ81,BZ87,BZ93,BZ99)</f>
        <v>3016.7983971875001</v>
      </c>
      <c r="CA100" s="107">
        <f t="shared" ref="CA100" si="765">AVERAGE(CA9,CA15,CA21,CA27,CA33,CA39,CA45,CA51,CA57,CA63,CA69,CA75,CA81,CA87,CA93,CA99)</f>
        <v>99.863624999999999</v>
      </c>
      <c r="CB100" s="107">
        <f t="shared" ref="CB100" si="766">AVERAGE(CB9,CB15,CB21,CB27,CB33,CB39,CB45,CB51,CB57,CB63,CB69,CB75,CB81,CB87,CB93,CB99)</f>
        <v>92.63862499999999</v>
      </c>
      <c r="CC100" s="107">
        <f t="shared" ref="CC100" si="767">AVERAGE(CC9,CC15,CC21,CC27,CC33,CC39,CC45,CC51,CC57,CC63,CC69,CC75,CC81,CC87,CC93,CC99)</f>
        <v>97.693875000000034</v>
      </c>
      <c r="CD100" s="107">
        <f t="shared" ref="CD100" si="768">AVERAGE(CD9,CD15,CD21,CD27,CD33,CD39,CD45,CD51,CD57,CD63,CD69,CD75,CD81,CD87,CD93,CD99)</f>
        <v>1.1936556573024737</v>
      </c>
      <c r="CE100" s="107">
        <f t="shared" ref="CE100" si="769">AVERAGE(CE9,CE15,CE21,CE27,CE33,CE39,CE45,CE51,CE57,CE63,CE69,CE75,CE81,CE87,CE93,CE99)</f>
        <v>5.5334730000818171</v>
      </c>
      <c r="CF100" s="114">
        <f t="shared" ref="CF100" si="770">AVERAGE(CF9,CF15,CF21,CF27,CF33,CF39,CF45,CF51,CF57,CF63,CF69,CF75,CF81,CF87,CF93,CF99)</f>
        <v>7034376.6862876583</v>
      </c>
      <c r="CG100" s="114">
        <f t="shared" ref="CG100" si="771">AVERAGE(CG9,CG15,CG21,CG27,CG33,CG39,CG45,CG51,CG57,CG63,CG69,CG75,CG81,CG87,CG93,CG99)</f>
        <v>6907092.6529204696</v>
      </c>
      <c r="CH100" s="114">
        <f t="shared" ref="CH100" si="772">AVERAGE(CH9,CH15,CH21,CH27,CH33,CH39,CH45,CH51,CH57,CH63,CH69,CH75,CH81,CH87,CH93,CH99)</f>
        <v>7161660.7196548497</v>
      </c>
      <c r="CI100" s="160">
        <f>AVERAGE(CI9,CI15,CI21,CI27,CI33,CI39,CI45,CI51,CI57,CI63,CI69,CI75,CI81,CI87,CI93,CI99)</f>
        <v>4.246875000000057</v>
      </c>
      <c r="CJ100" s="160">
        <f t="shared" ref="CJ100" si="773">AVERAGE(CJ9,CJ15,CJ21,CJ27,CJ33,CJ39,CJ45,CJ51,CJ57,CJ63,CJ69,CJ75,CJ81,CJ87,CJ93,CJ99)</f>
        <v>310.46309531250006</v>
      </c>
      <c r="CK100" s="160">
        <f t="shared" ref="CK100" si="774">AVERAGE(CK9,CK15,CK21,CK27,CK33,CK39,CK45,CK51,CK57,CK63,CK69,CK75,CK81,CK87,CK93,CK99)</f>
        <v>107.32597234375007</v>
      </c>
      <c r="CL100" s="160">
        <f t="shared" ref="CL100" si="775">AVERAGE(CL9,CL15,CL21,CL27,CL33,CL39,CL45,CL51,CL57,CL63,CL69,CL75,CL81,CL87,CL93,CL99)</f>
        <v>3120.7531250000002</v>
      </c>
      <c r="CM100" s="160">
        <f t="shared" ref="CM100" si="776">AVERAGE(CM9,CM15,CM21,CM27,CM33,CM39,CM45,CM51,CM57,CM63,CM69,CM75,CM81,CM87,CM93,CM99)</f>
        <v>2814.5369046874998</v>
      </c>
      <c r="CN100" s="160">
        <f t="shared" ref="CN100" si="777">AVERAGE(CN9,CN15,CN21,CN27,CN33,CN39,CN45,CN51,CN57,CN63,CN69,CN75,CN81,CN87,CN93,CN99)</f>
        <v>3017.6740276562505</v>
      </c>
      <c r="CO100" s="107">
        <f t="shared" ref="CO100" si="778">AVERAGE(CO9,CO15,CO21,CO27,CO33,CO39,CO45,CO51,CO57,CO63,CO69,CO75,CO81,CO87,CO93,CO99)</f>
        <v>99.883499999999998</v>
      </c>
      <c r="CP100" s="107">
        <f t="shared" ref="CP100" si="779">AVERAGE(CP9,CP15,CP21,CP27,CP33,CP39,CP45,CP51,CP57,CP63,CP69,CP75,CP81,CP87,CP93,CP99)</f>
        <v>92.637000000000029</v>
      </c>
      <c r="CQ100" s="107">
        <f t="shared" ref="CQ100" si="780">AVERAGE(CQ9,CQ15,CQ21,CQ27,CQ33,CQ39,CQ45,CQ51,CQ57,CQ63,CQ69,CQ75,CQ81,CQ87,CQ93,CQ99)</f>
        <v>97.693124999999981</v>
      </c>
      <c r="CR100" s="107">
        <f t="shared" ref="CR100" si="781">AVERAGE(CR9,CR15,CR21,CR27,CR33,CR39,CR45,CR51,CR57,CR63,CR69,CR75,CR81,CR87,CR93,CR99)</f>
        <v>1.2319768500504846</v>
      </c>
      <c r="CS100" s="107">
        <f t="shared" ref="CS100" si="782">AVERAGE(CS9,CS15,CS21,CS27,CS33,CS39,CS45,CS51,CS57,CS63,CS69,CS75,CS81,CS87,CS93,CS99)</f>
        <v>6.3886229614682968</v>
      </c>
      <c r="CT100" s="114">
        <f t="shared" ref="CT100" si="783">AVERAGE(CT9,CT15,CT21,CT27,CT33,CT39,CT45,CT51,CT57,CT63,CT69,CT75,CT81,CT87,CT93,CT99)</f>
        <v>41873850.239704177</v>
      </c>
      <c r="CU100" s="114">
        <f t="shared" ref="CU100" si="784">AVERAGE(CU9,CU15,CU21,CU27,CU33,CU39,CU45,CU51,CU57,CU63,CU69,CU75,CU81,CU87,CU93,CU99)</f>
        <v>41047625.735886991</v>
      </c>
      <c r="CV100" s="114">
        <f t="shared" ref="CV100" si="785">AVERAGE(CV9,CV15,CV21,CV27,CV33,CV39,CV45,CV51,CV57,CV63,CV69,CV75,CV81,CV87,CV93,CV99)</f>
        <v>42700074.743521363</v>
      </c>
      <c r="CW100" s="160">
        <f>AVERAGE(CW9,CW15,CW21,CW27,CW33,CW39,CW45,CW51,CW57,CW63,CW69,CW75,CW81,CW87,CW93,CW99)</f>
        <v>336.87031249999995</v>
      </c>
      <c r="CX100" s="160">
        <f t="shared" ref="CX100" si="786">AVERAGE(CX9,CX15,CX21,CX27,CX33,CX39,CX45,CX51,CX57,CX63,CX69,CX75,CX81,CX87,CX93,CX99)</f>
        <v>623.86059250000005</v>
      </c>
      <c r="CY100" s="160">
        <f t="shared" ref="CY100" si="787">AVERAGE(CY9,CY15,CY21,CY27,CY33,CY39,CY45,CY51,CY57,CY63,CY69,CY75,CY81,CY87,CY93,CY99)</f>
        <v>450.82845453125003</v>
      </c>
      <c r="CZ100" s="160">
        <f t="shared" ref="CZ100" si="788">AVERAGE(CZ9,CZ15,CZ21,CZ27,CZ33,CZ39,CZ45,CZ51,CZ57,CZ63,CZ69,CZ75,CZ81,CZ87,CZ93,CZ99)</f>
        <v>2788.1296874999998</v>
      </c>
      <c r="DA100" s="160">
        <f t="shared" ref="DA100" si="789">AVERAGE(DA9,DA15,DA21,DA27,DA33,DA39,DA45,DA51,DA57,DA63,DA69,DA75,DA81,DA87,DA93,DA99)</f>
        <v>2501.1394074999998</v>
      </c>
      <c r="DB100" s="160">
        <f t="shared" ref="DB100" si="790">AVERAGE(DB9,DB15,DB21,DB27,DB33,DB39,DB45,DB51,DB57,DB63,DB69,DB75,DB81,DB87,DB93,DB99)</f>
        <v>2674.1715454687501</v>
      </c>
      <c r="DC100" s="107">
        <f t="shared" ref="DC100" si="791">AVERAGE(DC9,DC15,DC21,DC27,DC33,DC39,DC45,DC51,DC57,DC63,DC69,DC75,DC81,DC87,DC93,DC99)</f>
        <v>91.989249999999998</v>
      </c>
      <c r="DD100" s="107">
        <f t="shared" ref="DD100" si="792">AVERAGE(DD9,DD15,DD21,DD27,DD33,DD39,DD45,DD51,DD57,DD63,DD69,DD75,DD81,DD87,DD93,DD99)</f>
        <v>91.976625000000013</v>
      </c>
      <c r="DE100" s="107">
        <f t="shared" ref="DE100" si="793">AVERAGE(DE9,DE15,DE21,DE27,DE33,DE39,DE45,DE51,DE57,DE63,DE69,DE75,DE81,DE87,DE93,DE99)</f>
        <v>96.977125000000015</v>
      </c>
      <c r="DF100" s="107">
        <f t="shared" ref="DF100" si="794">AVERAGE(DF9,DF15,DF21,DF27,DF33,DF39,DF45,DF51,DF57,DF63,DF69,DF75,DF81,DF87,DF93,DF99)</f>
        <v>1.9289067557908399</v>
      </c>
      <c r="DG100" s="107">
        <f t="shared" ref="DG100:DH100" si="795">AVERAGE(DG9,DG15,DG21,DG27,DG33,DG39,DG45,DG51,DG57,DG63,DG69,DG75,DG81,DG87,DG93,DG99)</f>
        <v>393.01764333745655</v>
      </c>
      <c r="DH100" s="114">
        <f t="shared" si="795"/>
        <v>6978203.8963471213</v>
      </c>
      <c r="DI100" s="65" t="e">
        <f t="shared" ref="DI100:DJ100" si="796">AVERAGE(DI4:DI99)</f>
        <v>#DIV/0!</v>
      </c>
      <c r="DJ100" s="107">
        <f t="shared" si="796"/>
        <v>61.401798274472775</v>
      </c>
      <c r="DK100" s="65">
        <f t="shared" ref="DK100" si="797">AVERAGE(DK4:DK99)</f>
        <v>2.2926589550033829</v>
      </c>
      <c r="DL100" s="18">
        <f t="shared" si="526"/>
        <v>0.86439198041098897</v>
      </c>
    </row>
    <row r="101" spans="1:116" hidden="1" x14ac:dyDescent="0.25">
      <c r="A101" s="269">
        <v>4</v>
      </c>
      <c r="B101" s="269">
        <v>5</v>
      </c>
      <c r="C101" s="269">
        <v>5</v>
      </c>
      <c r="D101" s="269">
        <v>75</v>
      </c>
      <c r="E101" s="166">
        <f>3 * ($C$101*'Data for KPI'!$B$1)</f>
        <v>1875</v>
      </c>
      <c r="F101" s="166">
        <v>1</v>
      </c>
      <c r="G101" s="166"/>
      <c r="H101" s="116">
        <v>2156080.3291838882</v>
      </c>
      <c r="I101" s="63">
        <v>1943671.20721905</v>
      </c>
      <c r="J101" s="63">
        <v>2368489.451148727</v>
      </c>
      <c r="K101" s="171">
        <f>E101-N101</f>
        <v>22.875</v>
      </c>
      <c r="L101" s="171">
        <f>E101-O101</f>
        <v>25.097550000000183</v>
      </c>
      <c r="M101" s="171">
        <f>E101-P101</f>
        <v>40.840612500000134</v>
      </c>
      <c r="N101" s="171">
        <f>(Q101/100)*E101</f>
        <v>1852.125</v>
      </c>
      <c r="O101" s="172">
        <f>(R101/100)*N101</f>
        <v>1849.9024499999998</v>
      </c>
      <c r="P101" s="172">
        <f>(S101/100)*N101</f>
        <v>1834.1593874999999</v>
      </c>
      <c r="Q101" s="66">
        <v>98.78</v>
      </c>
      <c r="R101" s="66">
        <v>99.88</v>
      </c>
      <c r="S101" s="66">
        <v>99.03</v>
      </c>
      <c r="T101" s="208"/>
      <c r="U101" s="208"/>
      <c r="V101" s="208"/>
      <c r="W101" s="14"/>
      <c r="X101" s="14"/>
      <c r="Y101" s="14"/>
      <c r="Z101" s="14"/>
      <c r="AA101" s="153" t="str">
        <f>IF(OR(ISBLANK(T101), ISBLANK(DH101)), "", 100*((T101-DH101)/DH101))</f>
        <v/>
      </c>
      <c r="AB101" s="116">
        <v>251014.5669572934</v>
      </c>
      <c r="AC101" s="63">
        <v>223261.26131857111</v>
      </c>
      <c r="AD101" s="63">
        <v>278767.87259601557</v>
      </c>
      <c r="AE101" s="171">
        <f>$E101-AH101</f>
        <v>0.375</v>
      </c>
      <c r="AF101" s="171">
        <f>$E101-AI101</f>
        <v>2.9994749999998476</v>
      </c>
      <c r="AG101" s="171">
        <f>$E101-AJ101</f>
        <v>17.996474999999919</v>
      </c>
      <c r="AH101" s="171">
        <f>(AK101/100)*E101</f>
        <v>1874.625</v>
      </c>
      <c r="AI101" s="172">
        <f>(AL101/100)*AH101</f>
        <v>1872.0005250000002</v>
      </c>
      <c r="AJ101" s="172">
        <f>(AM101/100)*AH101</f>
        <v>1857.0035250000001</v>
      </c>
      <c r="AK101" s="63">
        <v>99.98</v>
      </c>
      <c r="AL101" s="63">
        <v>99.86</v>
      </c>
      <c r="AM101" s="63">
        <v>99.06</v>
      </c>
      <c r="AN101" s="66">
        <v>9.0479988965446692E-2</v>
      </c>
      <c r="AO101" s="153">
        <f>IF(OR(ISBLANK(AB101), ISBLANK(DH101)), "", 100*((AB101-DH101)/DH101))</f>
        <v>0.23559960418537218</v>
      </c>
      <c r="AP101" s="116">
        <v>250535.0141415516</v>
      </c>
      <c r="AQ101" s="63">
        <v>222783.15101631719</v>
      </c>
      <c r="AR101" s="63">
        <v>278286.87726678612</v>
      </c>
      <c r="AS101" s="171">
        <f>$E101-AV101</f>
        <v>0.375</v>
      </c>
      <c r="AT101" s="171">
        <f>$E101-AW101</f>
        <v>2.9994749999998476</v>
      </c>
      <c r="AU101" s="171">
        <f>$E101-AX101</f>
        <v>17.996474999999919</v>
      </c>
      <c r="AV101" s="171">
        <f>(AY101/100)*E101</f>
        <v>1874.625</v>
      </c>
      <c r="AW101" s="172">
        <f>(AZ101/100)*AV101</f>
        <v>1872.0005250000002</v>
      </c>
      <c r="AX101" s="172">
        <f>(BA101/100)*AV101</f>
        <v>1857.0035250000001</v>
      </c>
      <c r="AY101" s="63">
        <v>99.98</v>
      </c>
      <c r="AZ101" s="63">
        <v>99.86</v>
      </c>
      <c r="BA101" s="63">
        <v>99.06</v>
      </c>
      <c r="BB101" s="66">
        <v>5.5110043212709542E-2</v>
      </c>
      <c r="BC101" s="153">
        <f>IF(OR(ISBLANK(AP101), ISBLANK(DH101)), "", 100*((AP101-DH101)/DH101))</f>
        <v>4.4103689783189258E-2</v>
      </c>
      <c r="BD101" s="116">
        <v>76719903.339676306</v>
      </c>
      <c r="BE101" s="116">
        <v>75451573.216054782</v>
      </c>
      <c r="BF101" s="199">
        <v>77988233.463297829</v>
      </c>
      <c r="BG101" s="171">
        <f>IF(BJ101=0, " ", $E101-BJ101)</f>
        <v>573.9375</v>
      </c>
      <c r="BH101" s="171">
        <f t="shared" ref="BH101:BH105" si="798">IF(BK101=0, " ", $E101-BK101)</f>
        <v>575.23856249999994</v>
      </c>
      <c r="BI101" s="171">
        <f t="shared" ref="BI101:BI105" si="799">IF(BL101=0, " ", $E101-BL101)</f>
        <v>593.58354374999999</v>
      </c>
      <c r="BJ101" s="171">
        <f>(BM101/100)*$E101</f>
        <v>1301.0625</v>
      </c>
      <c r="BK101" s="172">
        <f>(BN101/100)*BJ101</f>
        <v>1299.7614375000001</v>
      </c>
      <c r="BL101" s="172">
        <f>(BO101/100)*BJ101</f>
        <v>1281.41645625</v>
      </c>
      <c r="BM101" s="32">
        <v>69.39</v>
      </c>
      <c r="BN101" s="32">
        <v>99.9</v>
      </c>
      <c r="BO101" s="32">
        <v>98.49</v>
      </c>
      <c r="BP101" s="28">
        <v>0.16269509253381575</v>
      </c>
      <c r="BQ101" s="46">
        <f>IF(OR(ISBLANK(BD101), ISBLANK(DH101)), "", 100*((BD101-DH101)/DH101))</f>
        <v>30535.93322907015</v>
      </c>
      <c r="BR101" s="102">
        <v>250424.56766708681</v>
      </c>
      <c r="BS101" s="32">
        <v>222674.88678615069</v>
      </c>
      <c r="BT101" s="32">
        <v>278174.24854802282</v>
      </c>
      <c r="BU101" s="171">
        <f>IF(BX101 = 0, " ", $E101-BX101)</f>
        <v>0.375</v>
      </c>
      <c r="BV101" s="171">
        <f t="shared" ref="BV101:BV105" si="800">IF(BY101=0, " ", $E101-BY101)</f>
        <v>2.9994749999998476</v>
      </c>
      <c r="BW101" s="171">
        <f t="shared" ref="BW101:BW105" si="801">IF(BZ101=0, " ", $E101-BZ101)</f>
        <v>17.996474999999919</v>
      </c>
      <c r="BX101" s="171">
        <f>IF(ISBLANK(CA101),"",(CA101/100)*$E101)</f>
        <v>1874.625</v>
      </c>
      <c r="BY101" s="172">
        <f>(CB101/100)*BX101</f>
        <v>1872.0005250000002</v>
      </c>
      <c r="BZ101" s="172">
        <f>(CC101/100)*BX101</f>
        <v>1857.0035250000001</v>
      </c>
      <c r="CA101" s="32">
        <v>99.98</v>
      </c>
      <c r="CB101" s="32">
        <v>99.86</v>
      </c>
      <c r="CC101" s="32">
        <v>99.06</v>
      </c>
      <c r="CD101" s="28">
        <v>6.437211766639489E-2</v>
      </c>
      <c r="CE101" s="46">
        <f>IF(OR(ISBLANK(BR101), ISBLANK(DH101)), "", 100*((BR101-DH101)/DH101))</f>
        <v>0</v>
      </c>
      <c r="CF101" s="102">
        <v>250961.22056984581</v>
      </c>
      <c r="CG101" s="42">
        <v>223209.7061167504</v>
      </c>
      <c r="CH101" s="42">
        <v>278712.7350229412</v>
      </c>
      <c r="CI101" s="171">
        <f>IF(ISBLANK(CL101), " ", $E101-CL101)</f>
        <v>0.375</v>
      </c>
      <c r="CJ101" s="171">
        <f>IF(ISBLANK(CM101), " ", $E101-CM101)</f>
        <v>2.9994749999998476</v>
      </c>
      <c r="CK101" s="171">
        <f>IF(ISBLANK(CN101), " ", $E101-CN101)</f>
        <v>17.996474999999919</v>
      </c>
      <c r="CL101" s="171">
        <f>IF(ISBLANK(CO101),"",(CO101/100)*$E101)</f>
        <v>1874.625</v>
      </c>
      <c r="CM101" s="172">
        <f>IF(ISBLANK(CL101),"",(CP101/100)*CL101)</f>
        <v>1872.0005250000002</v>
      </c>
      <c r="CN101" s="172">
        <f>IF(ISBLANK(CL101),"",(CQ101/100)*CL101)</f>
        <v>1857.0035250000001</v>
      </c>
      <c r="CO101" s="32">
        <v>99.98</v>
      </c>
      <c r="CP101" s="32">
        <v>99.86</v>
      </c>
      <c r="CQ101" s="32">
        <v>99.06</v>
      </c>
      <c r="CR101" s="28">
        <v>6.8805283871188838E-2</v>
      </c>
      <c r="CS101" s="46">
        <f>IF(OR(ISBLANK(CF101), ISBLANK(DH101)), "", 100*((CF101-DH101)/DH101))</f>
        <v>0.21429722640968044</v>
      </c>
      <c r="CT101" s="103">
        <v>259839.1047416158</v>
      </c>
      <c r="CU101" s="103">
        <v>229771.79012885451</v>
      </c>
      <c r="CV101" s="103">
        <v>289906.41935437702</v>
      </c>
      <c r="CW101" s="171">
        <f>IF(ISNUMBER(CZ101), $E101-CZ101,"")</f>
        <v>0.375</v>
      </c>
      <c r="CX101" s="171">
        <f>IF(ISNUMBER(DA101), $E101-DA101,"")</f>
        <v>2.9994749999998476</v>
      </c>
      <c r="CY101" s="171">
        <f>IF(ISNUMBER(DB101), $E101-DB101,"")</f>
        <v>17.996474999999919</v>
      </c>
      <c r="CZ101" s="171">
        <f>IF(ISBLANK(DC101),"",(DC101/100)*$E101)</f>
        <v>1874.625</v>
      </c>
      <c r="DA101" s="172">
        <f>IF(ISNUMBER(CZ101), (DD101/100) * CZ101, "")</f>
        <v>1872.0005250000002</v>
      </c>
      <c r="DB101" s="172">
        <f>IF(ISNUMBER(CZ101),(DE101/100)*CZ101,"")</f>
        <v>1857.0035250000001</v>
      </c>
      <c r="DC101" s="34">
        <v>99.98</v>
      </c>
      <c r="DD101" s="34">
        <v>99.86</v>
      </c>
      <c r="DE101" s="34">
        <v>99.06</v>
      </c>
      <c r="DF101" s="29">
        <v>0.47137237361432699</v>
      </c>
      <c r="DG101" s="46">
        <f>IF(OR(ISBLANK(CT101), ISBLANK(DH101)), "", 100*((CT101-DH101)/DH101))</f>
        <v>3.7594302996040803</v>
      </c>
      <c r="DH101" s="25">
        <f>MIN(H101,T101,AB101,AP101,BD101,BR101,CF101,CT101)</f>
        <v>250424.56766708681</v>
      </c>
      <c r="DI101" s="85" t="str">
        <f>IF(DH101=H101, $H$2, IF(DH101=T101, $T$2, IF(DH101=AB101, $AB$2, IF(DH101=AP101, $AP$2, IF(DH101=BD101, $BD$2, IF(DH101=BR101, $BR$2, IF(DH101=CF101, $CF$2, $CT$2)))))))</f>
        <v>RSSDDP (AllEnhancements + RQMC + SOM)</v>
      </c>
      <c r="DJ101" s="39">
        <f>IF(OR(ISBLANK(H101), ISBLANK(AP101)), "", IFERROR(((H101-AP101)/H101)*100, ""))</f>
        <v>88.380070503385028</v>
      </c>
      <c r="DK101" s="20" t="str">
        <f>IF(OR(ISBLANK(AP101), ISBLANK(T101)), "", IFERROR(((T101-AP101)/T101)*100, ""))</f>
        <v/>
      </c>
      <c r="DL101" s="18">
        <f t="shared" si="526"/>
        <v>0</v>
      </c>
    </row>
    <row r="102" spans="1:116" ht="14.25" hidden="1" customHeight="1" x14ac:dyDescent="0.25">
      <c r="A102" s="269"/>
      <c r="B102" s="269"/>
      <c r="C102" s="269"/>
      <c r="D102" s="269"/>
      <c r="E102" s="166">
        <f>3 * ($C$101*'Data for KPI'!$B$1)</f>
        <v>1875</v>
      </c>
      <c r="F102" s="166">
        <v>2</v>
      </c>
      <c r="G102" s="166"/>
      <c r="H102" s="115">
        <v>2793975.670040152</v>
      </c>
      <c r="I102" s="64">
        <v>2546365.8031882439</v>
      </c>
      <c r="J102" s="64">
        <v>3041585.5368920588</v>
      </c>
      <c r="K102" s="171">
        <f t="shared" ref="K102:K105" si="802">E102-N102</f>
        <v>30.375</v>
      </c>
      <c r="L102" s="171">
        <f t="shared" ref="L102:L105" si="803">E102-O102</f>
        <v>32.77301250000005</v>
      </c>
      <c r="M102" s="171">
        <f t="shared" ref="M102:M105" si="804">E102-P102</f>
        <v>48.821249999999964</v>
      </c>
      <c r="N102" s="171">
        <f t="shared" ref="N102:N105" si="805">(Q102/100)*E102</f>
        <v>1844.625</v>
      </c>
      <c r="O102" s="172">
        <f t="shared" ref="O102:O105" si="806">(R102/100)*N102</f>
        <v>1842.2269875</v>
      </c>
      <c r="P102" s="172">
        <f t="shared" ref="P102:P105" si="807">(S102/100)*N102</f>
        <v>1826.17875</v>
      </c>
      <c r="Q102" s="67">
        <v>98.38</v>
      </c>
      <c r="R102" s="67">
        <v>99.87</v>
      </c>
      <c r="S102" s="67">
        <v>99</v>
      </c>
      <c r="T102" s="208"/>
      <c r="U102" s="208"/>
      <c r="V102" s="208"/>
      <c r="W102" s="14"/>
      <c r="X102" s="14"/>
      <c r="Y102" s="14"/>
      <c r="Z102" s="14"/>
      <c r="AA102" s="153" t="str">
        <f>IF(OR(ISBLANK(T102), ISBLANK(DH102)), "", 100*((T102-DH102)/DH102))</f>
        <v/>
      </c>
      <c r="AB102" s="115">
        <v>267031.26684442942</v>
      </c>
      <c r="AC102" s="64">
        <v>234993.52881382039</v>
      </c>
      <c r="AD102" s="64">
        <v>299069.00487503852</v>
      </c>
      <c r="AE102" s="171">
        <f t="shared" ref="AE102:AE105" si="808">$E102-AH102</f>
        <v>0.5625</v>
      </c>
      <c r="AF102" s="171">
        <f t="shared" ref="AF102:AF105" si="809">$E102-AI102</f>
        <v>3.186712499999885</v>
      </c>
      <c r="AG102" s="171">
        <f t="shared" ref="AG102:AG105" si="810">$E102-AJ102</f>
        <v>18.931987500000105</v>
      </c>
      <c r="AH102" s="171">
        <f t="shared" ref="AH102:AH105" si="811">(AK102/100)*E102</f>
        <v>1874.4375</v>
      </c>
      <c r="AI102" s="172">
        <f t="shared" ref="AI102:AI105" si="812">(AL102/100)*AH102</f>
        <v>1871.8132875000001</v>
      </c>
      <c r="AJ102" s="172">
        <f t="shared" ref="AJ102:AJ105" si="813">(AM102/100)*AH102</f>
        <v>1856.0680124999999</v>
      </c>
      <c r="AK102" s="64">
        <v>99.97</v>
      </c>
      <c r="AL102" s="64">
        <v>99.86</v>
      </c>
      <c r="AM102" s="64">
        <v>99.02</v>
      </c>
      <c r="AN102" s="67">
        <v>0.31922808906916306</v>
      </c>
      <c r="AO102" s="153">
        <f>IF(OR(ISBLANK(AB102), ISBLANK(DH102)), "", 100*((AB102-DH102)/DH102))</f>
        <v>5.0649545866197103</v>
      </c>
      <c r="AP102" s="115">
        <v>254199.4156642661</v>
      </c>
      <c r="AQ102" s="64">
        <v>224450.95173032099</v>
      </c>
      <c r="AR102" s="64">
        <v>283947.87959821121</v>
      </c>
      <c r="AS102" s="171">
        <f t="shared" ref="AS102:AS105" si="814">$E102-AV102</f>
        <v>0.375</v>
      </c>
      <c r="AT102" s="171">
        <f t="shared" ref="AT102:AT105" si="815">$E102-AW102</f>
        <v>2.9994749999998476</v>
      </c>
      <c r="AU102" s="171">
        <f t="shared" ref="AU102:AU105" si="816">$E102-AX102</f>
        <v>18.74632500000007</v>
      </c>
      <c r="AV102" s="171">
        <f t="shared" ref="AV102:AV105" si="817">(AY102/100)*E102</f>
        <v>1874.625</v>
      </c>
      <c r="AW102" s="172">
        <f t="shared" ref="AW102:AW105" si="818">(AZ102/100)*AV102</f>
        <v>1872.0005250000002</v>
      </c>
      <c r="AX102" s="172">
        <f t="shared" ref="AX102:AX105" si="819">(BA102/100)*AV102</f>
        <v>1856.2536749999999</v>
      </c>
      <c r="AY102" s="64">
        <v>99.98</v>
      </c>
      <c r="AZ102" s="64">
        <v>99.86</v>
      </c>
      <c r="BA102" s="64">
        <v>99.02</v>
      </c>
      <c r="BB102" s="67">
        <v>6.1517065738818606E-2</v>
      </c>
      <c r="BC102" s="153">
        <f>IF(OR(ISBLANK(AP102), ISBLANK(DH102)), "", 100*((AP102-DH102)/DH102))</f>
        <v>1.6190531990999655E-2</v>
      </c>
      <c r="BD102" s="115">
        <v>89401353.141645983</v>
      </c>
      <c r="BE102" s="115">
        <v>88081025.716527447</v>
      </c>
      <c r="BF102" s="155">
        <v>90721680.566764519</v>
      </c>
      <c r="BG102" s="171">
        <f t="shared" ref="BG102:BG105" si="820">IF(BJ102=0, " ", $E102-BJ102)</f>
        <v>650.8125</v>
      </c>
      <c r="BH102" s="171">
        <f t="shared" si="798"/>
        <v>652.15910624999992</v>
      </c>
      <c r="BI102" s="171">
        <f t="shared" si="799"/>
        <v>670.15466250000009</v>
      </c>
      <c r="BJ102" s="171">
        <f t="shared" ref="BJ102:BJ105" si="821">(BM102/100)*$E102</f>
        <v>1224.1875</v>
      </c>
      <c r="BK102" s="172">
        <f t="shared" ref="BK102:BK105" si="822">(BN102/100)*BJ102</f>
        <v>1222.8408937500001</v>
      </c>
      <c r="BL102" s="172">
        <f t="shared" ref="BL102:BL105" si="823">(BO102/100)*BJ102</f>
        <v>1204.8453374999999</v>
      </c>
      <c r="BM102" s="34">
        <v>65.290000000000006</v>
      </c>
      <c r="BN102" s="34">
        <v>99.89</v>
      </c>
      <c r="BO102" s="34">
        <v>98.42</v>
      </c>
      <c r="BP102" s="29">
        <v>0.16862995439847295</v>
      </c>
      <c r="BQ102" s="46">
        <f>IF(OR(ISBLANK(BD102), ISBLANK(DH102)), "", 100*((BD102-DH102)/DH102))</f>
        <v>35075.465475665267</v>
      </c>
      <c r="BR102" s="103">
        <v>254158.26608888721</v>
      </c>
      <c r="BS102" s="34">
        <v>224409.9566427675</v>
      </c>
      <c r="BT102" s="34">
        <v>283906.57553500688</v>
      </c>
      <c r="BU102" s="171">
        <f t="shared" ref="BU102:BU105" si="824">IF(BX102 = 0, " ", $E102-BX102)</f>
        <v>0.375</v>
      </c>
      <c r="BV102" s="171">
        <f t="shared" si="800"/>
        <v>2.9994749999998476</v>
      </c>
      <c r="BW102" s="171">
        <f t="shared" si="801"/>
        <v>18.74632500000007</v>
      </c>
      <c r="BX102" s="171">
        <f t="shared" ref="BX102:BX105" si="825">IF(ISBLANK(CA102),"",(CA102/100)*$E102)</f>
        <v>1874.625</v>
      </c>
      <c r="BY102" s="172">
        <f t="shared" ref="BY102:BY105" si="826">(CB102/100)*BX102</f>
        <v>1872.0005250000002</v>
      </c>
      <c r="BZ102" s="172">
        <f t="shared" ref="BZ102:BZ105" si="827">(CC102/100)*BX102</f>
        <v>1856.2536749999999</v>
      </c>
      <c r="CA102" s="34">
        <v>99.98</v>
      </c>
      <c r="CB102" s="34">
        <v>99.86</v>
      </c>
      <c r="CC102" s="34">
        <v>99.02</v>
      </c>
      <c r="CD102" s="29">
        <v>5.7676347713324395E-2</v>
      </c>
      <c r="CE102" s="46">
        <f>IF(OR(ISBLANK(BR102), ISBLANK(DH102)), "", 100*((BR102-DH102)/DH102))</f>
        <v>0</v>
      </c>
      <c r="CF102" s="103">
        <v>580916.45486018236</v>
      </c>
      <c r="CG102" s="43">
        <v>505586.83221527381</v>
      </c>
      <c r="CH102" s="43">
        <v>656246.07750509097</v>
      </c>
      <c r="CI102" s="171">
        <f t="shared" ref="CI102:CI105" si="828">IF(ISBLANK(CL102), " ", $E102-CL102)</f>
        <v>4.5</v>
      </c>
      <c r="CJ102" s="171">
        <f t="shared" ref="CJ102:CJ105" si="829">IF(ISBLANK(CM102), " ", $E102-CM102)</f>
        <v>7.1186999999999898</v>
      </c>
      <c r="CK102" s="171">
        <f t="shared" ref="CK102:CK105" si="830">IF(ISBLANK(CN102), " ", $E102-CN102)</f>
        <v>23.017949999999928</v>
      </c>
      <c r="CL102" s="171">
        <f t="shared" ref="CL102:CL105" si="831">IF(ISBLANK(CO102),"",(CO102/100)*$E102)</f>
        <v>1870.5</v>
      </c>
      <c r="CM102" s="172">
        <f t="shared" ref="CM102:CM105" si="832">IF(ISBLANK(CL102),"",(CP102/100)*CL102)</f>
        <v>1867.8813</v>
      </c>
      <c r="CN102" s="172">
        <f t="shared" ref="CN102:CN105" si="833">IF(ISBLANK(CL102),"",(CQ102/100)*CL102)</f>
        <v>1851.9820500000001</v>
      </c>
      <c r="CO102" s="34">
        <v>99.76</v>
      </c>
      <c r="CP102" s="34">
        <v>99.86</v>
      </c>
      <c r="CQ102" s="34">
        <v>99.01</v>
      </c>
      <c r="CR102" s="29">
        <v>7.4996052118560794E-2</v>
      </c>
      <c r="CS102" s="46">
        <f>IF(OR(ISBLANK(CF102), ISBLANK(DH102)), "", 100*((CF102-DH102)/DH102))</f>
        <v>128.56484811594419</v>
      </c>
      <c r="CT102" s="102">
        <v>273149.99896342069</v>
      </c>
      <c r="CU102" s="102">
        <v>240590.0506276371</v>
      </c>
      <c r="CV102" s="102">
        <v>305709.94729920418</v>
      </c>
      <c r="CW102" s="171">
        <f t="shared" ref="CW102:CW105" si="834">IF(ISNUMBER(CZ102), $E102-CZ102,"")</f>
        <v>0.5625</v>
      </c>
      <c r="CX102" s="171">
        <f t="shared" ref="CX102:CX105" si="835">IF(ISNUMBER(DA102), $E102-DA102,"")</f>
        <v>3.186712499999885</v>
      </c>
      <c r="CY102" s="171">
        <f t="shared" ref="CY102:CY105" si="836">IF(ISNUMBER(DB102), $E102-DB102,"")</f>
        <v>18.744543750000048</v>
      </c>
      <c r="CZ102" s="171">
        <f t="shared" ref="CZ102:CZ105" si="837">IF(ISBLANK(DC102),"",(DC102/100)*$E102)</f>
        <v>1874.4375</v>
      </c>
      <c r="DA102" s="172">
        <f t="shared" ref="DA102:DA105" si="838">IF(ISNUMBER(CZ102), (DD102/100) * CZ102, "")</f>
        <v>1871.8132875000001</v>
      </c>
      <c r="DB102" s="172">
        <f t="shared" ref="DB102:DB105" si="839">IF(ISNUMBER(CZ102),(DE102/100)*CZ102,"")</f>
        <v>1856.25545625</v>
      </c>
      <c r="DC102" s="32">
        <v>99.97</v>
      </c>
      <c r="DD102" s="32">
        <v>99.86</v>
      </c>
      <c r="DE102" s="32">
        <v>99.03</v>
      </c>
      <c r="DF102" s="28">
        <v>0.45212311317576998</v>
      </c>
      <c r="DG102" s="46">
        <f>IF(OR(ISBLANK(CT102), ISBLANK(DH102)), "", 100*((CT102-DH102)/DH102))</f>
        <v>7.4724041703571702</v>
      </c>
      <c r="DH102" s="25">
        <f>MIN(H102,T102,AB102,AP102,BD102,BR102,CF102,CT102)</f>
        <v>254158.26608888721</v>
      </c>
      <c r="DI102" s="85" t="str">
        <f>IF(DH102=H102, $H$2, IF(DH102=T102, $T$2, IF(DH102=AB102, $AB$2, IF(DH102=AP102, $AP$2, IF(DH102=BD102, $BD$2, IF(DH102=BR102, $BR$2, IF(DH102=CF102, $CF$2, $CT$2)))))))</f>
        <v>RSSDDP (AllEnhancements + RQMC + SOM)</v>
      </c>
      <c r="DJ102" s="39">
        <f>IF(OR(ISBLANK(H102), ISBLANK(AP102)), "", IFERROR(((H102-AP102)/H102)*100, ""))</f>
        <v>90.901874401053291</v>
      </c>
      <c r="DK102" s="20" t="str">
        <f>IF(OR(ISBLANK(AP102), ISBLANK(T102)), "", IFERROR(((T102-AP102)/T102)*100, ""))</f>
        <v/>
      </c>
      <c r="DL102" s="18">
        <f t="shared" si="526"/>
        <v>0</v>
      </c>
    </row>
    <row r="103" spans="1:116" hidden="1" x14ac:dyDescent="0.25">
      <c r="A103" s="269"/>
      <c r="B103" s="269"/>
      <c r="C103" s="269"/>
      <c r="D103" s="269"/>
      <c r="E103" s="166">
        <f>3 * ($C$101*'Data for KPI'!$B$1)</f>
        <v>1875</v>
      </c>
      <c r="F103" s="166">
        <v>3</v>
      </c>
      <c r="G103" s="166"/>
      <c r="H103" s="116">
        <v>2375767.6605106751</v>
      </c>
      <c r="I103" s="63">
        <v>2144412.4442338319</v>
      </c>
      <c r="J103" s="63">
        <v>2607122.8767875182</v>
      </c>
      <c r="K103" s="171">
        <f t="shared" si="802"/>
        <v>25.3125</v>
      </c>
      <c r="L103" s="171">
        <f t="shared" si="803"/>
        <v>27.532125000000178</v>
      </c>
      <c r="M103" s="171">
        <f t="shared" si="804"/>
        <v>41.774718750000147</v>
      </c>
      <c r="N103" s="171">
        <f t="shared" si="805"/>
        <v>1849.6875</v>
      </c>
      <c r="O103" s="172">
        <f t="shared" si="806"/>
        <v>1847.4678749999998</v>
      </c>
      <c r="P103" s="172">
        <f t="shared" si="807"/>
        <v>1833.2252812499999</v>
      </c>
      <c r="Q103" s="66">
        <v>98.65</v>
      </c>
      <c r="R103" s="66">
        <v>99.88</v>
      </c>
      <c r="S103" s="66">
        <v>99.11</v>
      </c>
      <c r="T103" s="208"/>
      <c r="U103" s="208"/>
      <c r="V103" s="208"/>
      <c r="W103" s="14"/>
      <c r="X103" s="14"/>
      <c r="Y103" s="14"/>
      <c r="Z103" s="14"/>
      <c r="AA103" s="153" t="str">
        <f>IF(OR(ISBLANK(T103), ISBLANK(DH103)), "", 100*((T103-DH103)/DH103))</f>
        <v/>
      </c>
      <c r="AB103" s="116">
        <v>232368.04006201541</v>
      </c>
      <c r="AC103" s="63">
        <v>207907.22805987429</v>
      </c>
      <c r="AD103" s="63">
        <v>256828.85206415641</v>
      </c>
      <c r="AE103" s="171">
        <f t="shared" si="808"/>
        <v>0.18750000000022737</v>
      </c>
      <c r="AF103" s="171">
        <f t="shared" si="809"/>
        <v>2.8122375000000375</v>
      </c>
      <c r="AG103" s="171">
        <f t="shared" si="810"/>
        <v>16.310887500000035</v>
      </c>
      <c r="AH103" s="171">
        <f t="shared" si="811"/>
        <v>1874.8124999999998</v>
      </c>
      <c r="AI103" s="172">
        <f t="shared" si="812"/>
        <v>1872.1877625</v>
      </c>
      <c r="AJ103" s="172">
        <f t="shared" si="813"/>
        <v>1858.6891125</v>
      </c>
      <c r="AK103" s="63">
        <v>99.99</v>
      </c>
      <c r="AL103" s="63">
        <v>99.86</v>
      </c>
      <c r="AM103" s="63">
        <v>99.14</v>
      </c>
      <c r="AN103" s="66">
        <v>7.6018607941875205E-2</v>
      </c>
      <c r="AO103" s="153">
        <f>IF(OR(ISBLANK(AB103), ISBLANK(DH103)), "", 100*((AB103-DH103)/DH103))</f>
        <v>0</v>
      </c>
      <c r="AP103" s="116">
        <v>232867.32544824891</v>
      </c>
      <c r="AQ103" s="63">
        <v>208394.57923579181</v>
      </c>
      <c r="AR103" s="63">
        <v>257340.0716607059</v>
      </c>
      <c r="AS103" s="171">
        <f t="shared" si="814"/>
        <v>0.18750000000022737</v>
      </c>
      <c r="AT103" s="171">
        <f t="shared" si="815"/>
        <v>2.8122375000000375</v>
      </c>
      <c r="AU103" s="171">
        <f t="shared" si="816"/>
        <v>16.123406250000244</v>
      </c>
      <c r="AV103" s="171">
        <f t="shared" si="817"/>
        <v>1874.8124999999998</v>
      </c>
      <c r="AW103" s="172">
        <f t="shared" si="818"/>
        <v>1872.1877625</v>
      </c>
      <c r="AX103" s="172">
        <f t="shared" si="819"/>
        <v>1858.8765937499998</v>
      </c>
      <c r="AY103" s="63">
        <v>99.99</v>
      </c>
      <c r="AZ103" s="63">
        <v>99.86</v>
      </c>
      <c r="BA103" s="63">
        <v>99.15</v>
      </c>
      <c r="BB103" s="66">
        <v>8.0236059727498837E-2</v>
      </c>
      <c r="BC103" s="153">
        <f>IF(OR(ISBLANK(AP103), ISBLANK(DH103)), "", 100*((AP103-DH103)/DH103))</f>
        <v>0.21486835543315327</v>
      </c>
      <c r="BD103" s="116">
        <v>67371561.632676125</v>
      </c>
      <c r="BE103" s="116">
        <v>66134068.96552185</v>
      </c>
      <c r="BF103" s="199">
        <v>68609054.299830407</v>
      </c>
      <c r="BG103" s="171">
        <f t="shared" si="820"/>
        <v>509.06250000000023</v>
      </c>
      <c r="BH103" s="171">
        <f t="shared" si="798"/>
        <v>510.42843749999997</v>
      </c>
      <c r="BI103" s="171">
        <f t="shared" si="799"/>
        <v>528.8685937500004</v>
      </c>
      <c r="BJ103" s="171">
        <f t="shared" si="821"/>
        <v>1365.9374999999998</v>
      </c>
      <c r="BK103" s="172">
        <f t="shared" si="822"/>
        <v>1364.5715625</v>
      </c>
      <c r="BL103" s="172">
        <f t="shared" si="823"/>
        <v>1346.1314062499996</v>
      </c>
      <c r="BM103" s="32">
        <v>72.849999999999994</v>
      </c>
      <c r="BN103" s="32">
        <v>99.9</v>
      </c>
      <c r="BO103" s="32">
        <v>98.55</v>
      </c>
      <c r="BP103" s="28">
        <v>0.16279220772712724</v>
      </c>
      <c r="BQ103" s="46">
        <f>IF(OR(ISBLANK(BD103), ISBLANK(DH103)), "", 100*((BD103-DH103)/DH103))</f>
        <v>28893.471569797508</v>
      </c>
      <c r="BR103" s="102">
        <v>232443.1726674368</v>
      </c>
      <c r="BS103" s="32">
        <v>207979.3126665249</v>
      </c>
      <c r="BT103" s="32">
        <v>256907.03266834869</v>
      </c>
      <c r="BU103" s="171">
        <f t="shared" si="824"/>
        <v>0.18750000000022737</v>
      </c>
      <c r="BV103" s="171">
        <f t="shared" si="800"/>
        <v>2.8122375000000375</v>
      </c>
      <c r="BW103" s="171">
        <f t="shared" si="801"/>
        <v>16.310887500000035</v>
      </c>
      <c r="BX103" s="171">
        <f t="shared" si="825"/>
        <v>1874.8124999999998</v>
      </c>
      <c r="BY103" s="172">
        <f t="shared" si="826"/>
        <v>1872.1877625</v>
      </c>
      <c r="BZ103" s="172">
        <f t="shared" si="827"/>
        <v>1858.6891125</v>
      </c>
      <c r="CA103" s="32">
        <v>99.99</v>
      </c>
      <c r="CB103" s="32">
        <v>99.86</v>
      </c>
      <c r="CC103" s="32">
        <v>99.14</v>
      </c>
      <c r="CD103" s="28">
        <v>5.6662719862196731E-2</v>
      </c>
      <c r="CE103" s="46">
        <f>IF(OR(ISBLANK(BR103), ISBLANK(DH103)), "", 100*((BR103-DH103)/DH103))</f>
        <v>3.2333450590422953E-2</v>
      </c>
      <c r="CF103" s="102">
        <v>233089.05099002511</v>
      </c>
      <c r="CG103" s="42">
        <v>208609.1935958867</v>
      </c>
      <c r="CH103" s="42">
        <v>257568.9083841636</v>
      </c>
      <c r="CI103" s="171">
        <f t="shared" si="828"/>
        <v>0.18750000000022737</v>
      </c>
      <c r="CJ103" s="171">
        <f t="shared" si="829"/>
        <v>2.8122375000000375</v>
      </c>
      <c r="CK103" s="171">
        <f t="shared" si="830"/>
        <v>15.935925000000452</v>
      </c>
      <c r="CL103" s="171">
        <f t="shared" si="831"/>
        <v>1874.8124999999998</v>
      </c>
      <c r="CM103" s="172">
        <f t="shared" si="832"/>
        <v>1872.1877625</v>
      </c>
      <c r="CN103" s="172">
        <f t="shared" si="833"/>
        <v>1859.0640749999995</v>
      </c>
      <c r="CO103" s="32">
        <v>99.99</v>
      </c>
      <c r="CP103" s="32">
        <v>99.86</v>
      </c>
      <c r="CQ103" s="32">
        <v>99.16</v>
      </c>
      <c r="CR103" s="28">
        <v>6.457851743467688E-2</v>
      </c>
      <c r="CS103" s="46">
        <f>IF(OR(ISBLANK(CF103), ISBLANK(DH103)), "", 100*((CF103-DH103)/DH103))</f>
        <v>0.31028833733643763</v>
      </c>
      <c r="CT103" s="103">
        <v>763876.42911827134</v>
      </c>
      <c r="CU103" s="103">
        <v>662000.66356286907</v>
      </c>
      <c r="CV103" s="103">
        <v>865752.1946736736</v>
      </c>
      <c r="CW103" s="171">
        <f t="shared" si="834"/>
        <v>6.9375</v>
      </c>
      <c r="CX103" s="171">
        <f t="shared" si="835"/>
        <v>9.3659812500000044</v>
      </c>
      <c r="CY103" s="171">
        <f t="shared" si="836"/>
        <v>23.37644999999975</v>
      </c>
      <c r="CZ103" s="171">
        <f t="shared" si="837"/>
        <v>1868.0625</v>
      </c>
      <c r="DA103" s="172">
        <f t="shared" si="838"/>
        <v>1865.63401875</v>
      </c>
      <c r="DB103" s="172">
        <f t="shared" si="839"/>
        <v>1851.6235500000003</v>
      </c>
      <c r="DC103" s="34">
        <v>99.63</v>
      </c>
      <c r="DD103" s="34">
        <v>99.87</v>
      </c>
      <c r="DE103" s="34">
        <v>99.12</v>
      </c>
      <c r="DF103" s="29">
        <v>0.36364256355330782</v>
      </c>
      <c r="DG103" s="46">
        <f>IF(OR(ISBLANK(CT103), ISBLANK(DH103)), "", 100*((CT103-DH103)/DH103))</f>
        <v>228.73558210260097</v>
      </c>
      <c r="DH103" s="25">
        <f>MIN(H103,T103,AB103,AP103,BD103,BR103,CF103,CT103)</f>
        <v>232368.04006201541</v>
      </c>
      <c r="DI103" s="85" t="str">
        <f>IF(DH103=H103, $H$2, IF(DH103=T103, $T$2, IF(DH103=AB103, $AB$2, IF(DH103=AP103, $AP$2, IF(DH103=BD103, $BD$2, IF(DH103=BR103, $BR$2, IF(DH103=CF103, $CF$2, $CT$2)))))))</f>
        <v>RNSDDP (AllEnhancements + RQMC + NoScenarioReduction)</v>
      </c>
      <c r="DJ103" s="39">
        <f>IF(OR(ISBLANK(H103), ISBLANK(AP103)), "", IFERROR(((H103-AP103)/H103)*100, ""))</f>
        <v>90.198228163515211</v>
      </c>
      <c r="DK103" s="20" t="str">
        <f>IF(OR(ISBLANK(AP103), ISBLANK(T103)), "", IFERROR(((T103-AP103)/T103)*100, ""))</f>
        <v/>
      </c>
      <c r="DL103" s="18">
        <f t="shared" si="526"/>
        <v>0</v>
      </c>
    </row>
    <row r="104" spans="1:116" hidden="1" x14ac:dyDescent="0.25">
      <c r="A104" s="269"/>
      <c r="B104" s="269"/>
      <c r="C104" s="269"/>
      <c r="D104" s="269"/>
      <c r="E104" s="166">
        <f>3 * ($C$101*'Data for KPI'!$B$1)</f>
        <v>1875</v>
      </c>
      <c r="F104" s="166">
        <v>4</v>
      </c>
      <c r="G104" s="166"/>
      <c r="H104" s="115">
        <v>1914551.6991682509</v>
      </c>
      <c r="I104" s="64">
        <v>1709757.5939775549</v>
      </c>
      <c r="J104" s="64">
        <v>2119345.804358948</v>
      </c>
      <c r="K104" s="171">
        <f t="shared" si="802"/>
        <v>20.25</v>
      </c>
      <c r="L104" s="171">
        <f t="shared" si="803"/>
        <v>22.475700000000188</v>
      </c>
      <c r="M104" s="171">
        <f t="shared" si="804"/>
        <v>37.870125000000144</v>
      </c>
      <c r="N104" s="171">
        <f t="shared" si="805"/>
        <v>1854.75</v>
      </c>
      <c r="O104" s="172">
        <f t="shared" si="806"/>
        <v>1852.5242999999998</v>
      </c>
      <c r="P104" s="172">
        <f t="shared" si="807"/>
        <v>1837.1298749999999</v>
      </c>
      <c r="Q104" s="67">
        <v>98.92</v>
      </c>
      <c r="R104" s="67">
        <v>99.88</v>
      </c>
      <c r="S104" s="67">
        <v>99.05</v>
      </c>
      <c r="T104" s="208"/>
      <c r="U104" s="208"/>
      <c r="V104" s="208"/>
      <c r="W104" s="14"/>
      <c r="X104" s="14"/>
      <c r="Y104" s="14"/>
      <c r="Z104" s="14"/>
      <c r="AA104" s="153" t="str">
        <f>IF(OR(ISBLANK(T104), ISBLANK(DH104)), "", 100*((T104-DH104)/DH104))</f>
        <v/>
      </c>
      <c r="AB104" s="115">
        <v>385225.78461567848</v>
      </c>
      <c r="AC104" s="64">
        <v>332182.56580399472</v>
      </c>
      <c r="AD104" s="64">
        <v>438269.00342736242</v>
      </c>
      <c r="AE104" s="171">
        <f t="shared" si="808"/>
        <v>2.0625</v>
      </c>
      <c r="AF104" s="171">
        <f t="shared" si="809"/>
        <v>4.4973187499999767</v>
      </c>
      <c r="AG104" s="171">
        <f t="shared" si="810"/>
        <v>19.668112500000007</v>
      </c>
      <c r="AH104" s="171">
        <f t="shared" si="811"/>
        <v>1872.9375</v>
      </c>
      <c r="AI104" s="172">
        <f t="shared" si="812"/>
        <v>1870.50268125</v>
      </c>
      <c r="AJ104" s="172">
        <f t="shared" si="813"/>
        <v>1855.3318875</v>
      </c>
      <c r="AK104" s="64">
        <v>99.89</v>
      </c>
      <c r="AL104" s="64">
        <v>99.87</v>
      </c>
      <c r="AM104" s="64">
        <v>99.06</v>
      </c>
      <c r="AN104" s="67">
        <v>7.6740722121463684E-2</v>
      </c>
      <c r="AO104" s="153">
        <f>IF(OR(ISBLANK(AB104), ISBLANK(DH104)), "", 100*((AB104-DH104)/DH104))</f>
        <v>60.626235084033439</v>
      </c>
      <c r="AP104" s="115">
        <v>275134.80139390699</v>
      </c>
      <c r="AQ104" s="64">
        <v>242262.69225866621</v>
      </c>
      <c r="AR104" s="64">
        <v>308006.91052914778</v>
      </c>
      <c r="AS104" s="171">
        <f t="shared" si="814"/>
        <v>0.75000000000022737</v>
      </c>
      <c r="AT104" s="171">
        <f t="shared" si="815"/>
        <v>3.1865250000000742</v>
      </c>
      <c r="AU104" s="171">
        <f t="shared" si="816"/>
        <v>17.99310000000014</v>
      </c>
      <c r="AV104" s="171">
        <f t="shared" si="817"/>
        <v>1874.2499999999998</v>
      </c>
      <c r="AW104" s="172">
        <f t="shared" si="818"/>
        <v>1871.8134749999999</v>
      </c>
      <c r="AX104" s="172">
        <f t="shared" si="819"/>
        <v>1857.0068999999999</v>
      </c>
      <c r="AY104" s="64">
        <v>99.96</v>
      </c>
      <c r="AZ104" s="64">
        <v>99.87</v>
      </c>
      <c r="BA104" s="64">
        <v>99.08</v>
      </c>
      <c r="BB104" s="67">
        <v>0.14556578300437714</v>
      </c>
      <c r="BC104" s="153">
        <f>IF(OR(ISBLANK(AP104), ISBLANK(DH104)), "", 100*((AP104-DH104)/DH104))</f>
        <v>14.721986568439821</v>
      </c>
      <c r="BD104" s="115">
        <v>74810388.3292384</v>
      </c>
      <c r="BE104" s="115">
        <v>73534733.779810935</v>
      </c>
      <c r="BF104" s="155">
        <v>76086042.878665864</v>
      </c>
      <c r="BG104" s="171">
        <f t="shared" si="820"/>
        <v>568.49999999999977</v>
      </c>
      <c r="BH104" s="171">
        <f t="shared" si="798"/>
        <v>569.67584999999985</v>
      </c>
      <c r="BI104" s="171">
        <f t="shared" si="799"/>
        <v>588.48944999999981</v>
      </c>
      <c r="BJ104" s="171">
        <f t="shared" si="821"/>
        <v>1306.5000000000002</v>
      </c>
      <c r="BK104" s="172">
        <f t="shared" si="822"/>
        <v>1305.3241500000001</v>
      </c>
      <c r="BL104" s="172">
        <f t="shared" si="823"/>
        <v>1286.5105500000002</v>
      </c>
      <c r="BM104" s="34">
        <v>69.680000000000007</v>
      </c>
      <c r="BN104" s="34">
        <v>99.91</v>
      </c>
      <c r="BO104" s="34">
        <v>98.47</v>
      </c>
      <c r="BP104" s="29">
        <v>0.17303620213603968</v>
      </c>
      <c r="BQ104" s="46">
        <f>IF(OR(ISBLANK(BD104), ISBLANK(DH104)), "", 100*((BD104-DH104)/DH104))</f>
        <v>31093.423447727888</v>
      </c>
      <c r="BR104" s="103">
        <v>266119.83953122853</v>
      </c>
      <c r="BS104" s="34">
        <v>234594.5233871119</v>
      </c>
      <c r="BT104" s="34">
        <v>297645.15567534522</v>
      </c>
      <c r="BU104" s="171">
        <f t="shared" si="824"/>
        <v>0.5625</v>
      </c>
      <c r="BV104" s="171">
        <f t="shared" si="800"/>
        <v>2.9992687499998283</v>
      </c>
      <c r="BW104" s="171">
        <f t="shared" si="801"/>
        <v>17.807324999999992</v>
      </c>
      <c r="BX104" s="171">
        <f t="shared" si="825"/>
        <v>1874.4375</v>
      </c>
      <c r="BY104" s="172">
        <f t="shared" si="826"/>
        <v>1872.0007312500002</v>
      </c>
      <c r="BZ104" s="172">
        <f t="shared" si="827"/>
        <v>1857.192675</v>
      </c>
      <c r="CA104" s="34">
        <v>99.97</v>
      </c>
      <c r="CB104" s="34">
        <v>99.87</v>
      </c>
      <c r="CC104" s="34">
        <v>99.08</v>
      </c>
      <c r="CD104" s="29">
        <v>7.6881620521348393E-2</v>
      </c>
      <c r="CE104" s="46">
        <f>IF(OR(ISBLANK(BR104), ISBLANK(DH104)), "", 100*((BR104-DH104)/DH104))</f>
        <v>10.963049754610426</v>
      </c>
      <c r="CF104" s="103">
        <v>252709.04592038269</v>
      </c>
      <c r="CG104" s="43">
        <v>224058.65123211269</v>
      </c>
      <c r="CH104" s="43">
        <v>281359.44060865272</v>
      </c>
      <c r="CI104" s="171">
        <f t="shared" si="828"/>
        <v>0.5625</v>
      </c>
      <c r="CJ104" s="171">
        <f t="shared" si="829"/>
        <v>2.9992687499998283</v>
      </c>
      <c r="CK104" s="171">
        <f t="shared" si="830"/>
        <v>17.432437500000106</v>
      </c>
      <c r="CL104" s="171">
        <f t="shared" si="831"/>
        <v>1874.4375</v>
      </c>
      <c r="CM104" s="172">
        <f t="shared" si="832"/>
        <v>1872.0007312500002</v>
      </c>
      <c r="CN104" s="172">
        <f t="shared" si="833"/>
        <v>1857.5675624999999</v>
      </c>
      <c r="CO104" s="34">
        <v>99.97</v>
      </c>
      <c r="CP104" s="34">
        <v>99.87</v>
      </c>
      <c r="CQ104" s="34">
        <v>99.1</v>
      </c>
      <c r="CR104" s="29">
        <v>7.2351829701006384E-2</v>
      </c>
      <c r="CS104" s="46">
        <f>IF(OR(ISBLANK(CF104), ISBLANK(DH104)), "", 100*((CF104-DH104)/DH104))</f>
        <v>5.3711984995127269</v>
      </c>
      <c r="CT104" s="102">
        <v>239827.43816048681</v>
      </c>
      <c r="CU104" s="102">
        <v>214023.1453544368</v>
      </c>
      <c r="CV104" s="102">
        <v>265631.73096653679</v>
      </c>
      <c r="CW104" s="171">
        <f t="shared" si="834"/>
        <v>0.375</v>
      </c>
      <c r="CX104" s="171">
        <f t="shared" si="835"/>
        <v>2.8120125000000371</v>
      </c>
      <c r="CY104" s="171">
        <f t="shared" si="836"/>
        <v>17.246624999999995</v>
      </c>
      <c r="CZ104" s="171">
        <f t="shared" si="837"/>
        <v>1874.625</v>
      </c>
      <c r="DA104" s="172">
        <f t="shared" si="838"/>
        <v>1872.1879875</v>
      </c>
      <c r="DB104" s="172">
        <f t="shared" si="839"/>
        <v>1857.753375</v>
      </c>
      <c r="DC104" s="32">
        <v>99.98</v>
      </c>
      <c r="DD104" s="32">
        <v>99.87</v>
      </c>
      <c r="DE104" s="32">
        <v>99.1</v>
      </c>
      <c r="DF104" s="28">
        <v>0.33138728795378058</v>
      </c>
      <c r="DG104" s="46">
        <f>IF(OR(ISBLANK(CT104), ISBLANK(DH104)), "", 100*((CT104-DH104)/DH104))</f>
        <v>0</v>
      </c>
      <c r="DH104" s="25">
        <f>MIN(H104,T104,AB104,AP104,BD104,BR104,CF104,CT104)</f>
        <v>239827.43816048681</v>
      </c>
      <c r="DI104" s="85" t="str">
        <f>IF(DH104=H104, $H$2, IF(DH104=T104, $T$2, IF(DH104=AB104, $AB$2, IF(DH104=AP104, $AP$2, IF(DH104=BD104, $BD$2, IF(DH104=BR104, $BR$2, IF(DH104=CF104, $CF$2, $CT$2)))))))</f>
        <v>QKSDDP++ (AllEnhancements + QMC + Kmeans++)</v>
      </c>
      <c r="DJ104" s="39">
        <f>IF(OR(ISBLANK(H104), ISBLANK(AP104)), "", IFERROR(((H104-AP104)/H104)*100, ""))</f>
        <v>85.629283267020924</v>
      </c>
      <c r="DK104" s="20" t="str">
        <f>IF(OR(ISBLANK(AP104), ISBLANK(T104)), "", IFERROR(((T104-AP104)/T104)*100, ""))</f>
        <v/>
      </c>
      <c r="DL104" s="18">
        <f t="shared" si="526"/>
        <v>0</v>
      </c>
    </row>
    <row r="105" spans="1:116" hidden="1" x14ac:dyDescent="0.25">
      <c r="A105" s="269"/>
      <c r="B105" s="269"/>
      <c r="C105" s="269"/>
      <c r="D105" s="269"/>
      <c r="E105" s="166">
        <f>3 * ($C$101*'Data for KPI'!$B$1)</f>
        <v>1875</v>
      </c>
      <c r="F105" s="166">
        <v>5</v>
      </c>
      <c r="G105" s="166"/>
      <c r="H105" s="116">
        <v>6596924.6050587269</v>
      </c>
      <c r="I105" s="63">
        <v>6166126.5094149094</v>
      </c>
      <c r="J105" s="63">
        <v>7027722.7007025443</v>
      </c>
      <c r="K105" s="171">
        <f t="shared" si="802"/>
        <v>69.75</v>
      </c>
      <c r="L105" s="171">
        <f t="shared" si="803"/>
        <v>71.735774999999876</v>
      </c>
      <c r="M105" s="171">
        <f t="shared" si="804"/>
        <v>88.163549999999987</v>
      </c>
      <c r="N105" s="171">
        <f t="shared" si="805"/>
        <v>1805.25</v>
      </c>
      <c r="O105" s="172">
        <f t="shared" si="806"/>
        <v>1803.2642250000001</v>
      </c>
      <c r="P105" s="172">
        <f t="shared" si="807"/>
        <v>1786.83645</v>
      </c>
      <c r="Q105" s="66">
        <v>96.28</v>
      </c>
      <c r="R105" s="66">
        <v>99.89</v>
      </c>
      <c r="S105" s="66">
        <v>98.98</v>
      </c>
      <c r="T105" s="208"/>
      <c r="U105" s="208"/>
      <c r="V105" s="208"/>
      <c r="W105" s="14"/>
      <c r="X105" s="14"/>
      <c r="Y105" s="14"/>
      <c r="Z105" s="14"/>
      <c r="AA105" s="153" t="str">
        <f>IF(OR(ISBLANK(T105), ISBLANK(DH105)), "", 100*((T105-DH105)/DH105))</f>
        <v/>
      </c>
      <c r="AB105" s="116">
        <v>245171.0367446676</v>
      </c>
      <c r="AC105" s="63">
        <v>216552.18343134111</v>
      </c>
      <c r="AD105" s="63">
        <v>273789.89005799423</v>
      </c>
      <c r="AE105" s="171">
        <f t="shared" si="808"/>
        <v>0.375</v>
      </c>
      <c r="AF105" s="171">
        <f t="shared" si="809"/>
        <v>2.8120125000000371</v>
      </c>
      <c r="AG105" s="171">
        <f t="shared" si="810"/>
        <v>17.996474999999919</v>
      </c>
      <c r="AH105" s="171">
        <f t="shared" si="811"/>
        <v>1874.625</v>
      </c>
      <c r="AI105" s="172">
        <f t="shared" si="812"/>
        <v>1872.1879875</v>
      </c>
      <c r="AJ105" s="172">
        <f t="shared" si="813"/>
        <v>1857.0035250000001</v>
      </c>
      <c r="AK105" s="63">
        <v>99.98</v>
      </c>
      <c r="AL105" s="63">
        <v>99.87</v>
      </c>
      <c r="AM105" s="63">
        <v>99.06</v>
      </c>
      <c r="AN105" s="66">
        <v>9.0229925500863117E-2</v>
      </c>
      <c r="AO105" s="153">
        <f>IF(OR(ISBLANK(AB105), ISBLANK(DH105)), "", 100*((AB105-DH105)/DH105))</f>
        <v>2.9624451067406129E-2</v>
      </c>
      <c r="AP105" s="116">
        <v>245098.42768089229</v>
      </c>
      <c r="AQ105" s="63">
        <v>216477.98758369029</v>
      </c>
      <c r="AR105" s="63">
        <v>273718.86777809431</v>
      </c>
      <c r="AS105" s="171">
        <f t="shared" si="814"/>
        <v>0.375</v>
      </c>
      <c r="AT105" s="171">
        <f t="shared" si="815"/>
        <v>2.8120125000000371</v>
      </c>
      <c r="AU105" s="171">
        <f t="shared" si="816"/>
        <v>18.183937500000184</v>
      </c>
      <c r="AV105" s="171">
        <f t="shared" si="817"/>
        <v>1874.625</v>
      </c>
      <c r="AW105" s="172">
        <f t="shared" si="818"/>
        <v>1872.1879875</v>
      </c>
      <c r="AX105" s="172">
        <f t="shared" si="819"/>
        <v>1856.8160624999998</v>
      </c>
      <c r="AY105" s="63">
        <v>99.98</v>
      </c>
      <c r="AZ105" s="63">
        <v>99.87</v>
      </c>
      <c r="BA105" s="63">
        <v>99.05</v>
      </c>
      <c r="BB105" s="66">
        <v>6.2768602420550379E-2</v>
      </c>
      <c r="BC105" s="153">
        <f>IF(OR(ISBLANK(AP105), ISBLANK(DH105)), "", 100*((AP105-DH105)/DH105))</f>
        <v>0</v>
      </c>
      <c r="BD105" s="116">
        <v>82515366.767364696</v>
      </c>
      <c r="BE105" s="116">
        <v>81221186.870625392</v>
      </c>
      <c r="BF105" s="200">
        <v>83809546.664104</v>
      </c>
      <c r="BG105" s="171">
        <f t="shared" si="820"/>
        <v>613.12500000000023</v>
      </c>
      <c r="BH105" s="171">
        <f t="shared" si="798"/>
        <v>614.38687500000015</v>
      </c>
      <c r="BI105" s="171">
        <f t="shared" si="799"/>
        <v>633.18881250000027</v>
      </c>
      <c r="BJ105" s="171">
        <f t="shared" si="821"/>
        <v>1261.8749999999998</v>
      </c>
      <c r="BK105" s="172">
        <f t="shared" si="822"/>
        <v>1260.6131249999999</v>
      </c>
      <c r="BL105" s="172">
        <f t="shared" si="823"/>
        <v>1241.8111874999997</v>
      </c>
      <c r="BM105" s="36">
        <v>67.3</v>
      </c>
      <c r="BN105" s="36">
        <v>99.9</v>
      </c>
      <c r="BO105" s="36">
        <v>98.41</v>
      </c>
      <c r="BP105" s="30">
        <v>0.17578469600845439</v>
      </c>
      <c r="BQ105" s="46">
        <f>IF(OR(ISBLANK(BD105), ISBLANK(DH105)), "", 100*((BD105-DH105)/DH105))</f>
        <v>33566.216282217923</v>
      </c>
      <c r="BR105" s="101">
        <v>245659.3440516495</v>
      </c>
      <c r="BS105" s="36">
        <v>217036.95775804899</v>
      </c>
      <c r="BT105" s="36">
        <v>274281.73034524999</v>
      </c>
      <c r="BU105" s="171">
        <f t="shared" si="824"/>
        <v>0.375</v>
      </c>
      <c r="BV105" s="171">
        <f t="shared" si="800"/>
        <v>2.8120125000000371</v>
      </c>
      <c r="BW105" s="171">
        <f t="shared" si="801"/>
        <v>17.996474999999919</v>
      </c>
      <c r="BX105" s="171">
        <f t="shared" si="825"/>
        <v>1874.625</v>
      </c>
      <c r="BY105" s="172">
        <f t="shared" si="826"/>
        <v>1872.1879875</v>
      </c>
      <c r="BZ105" s="172">
        <f t="shared" si="827"/>
        <v>1857.0035250000001</v>
      </c>
      <c r="CA105" s="36">
        <v>99.98</v>
      </c>
      <c r="CB105" s="36">
        <v>99.87</v>
      </c>
      <c r="CC105" s="36">
        <v>99.06</v>
      </c>
      <c r="CD105" s="30">
        <v>7.2278035347876718E-2</v>
      </c>
      <c r="CE105" s="46">
        <f>IF(OR(ISBLANK(BR105), ISBLANK(DH105)), "", 100*((BR105-DH105)/DH105))</f>
        <v>0.2288535165502997</v>
      </c>
      <c r="CF105" s="101">
        <v>245114.35113378879</v>
      </c>
      <c r="CG105" s="44">
        <v>216495.551588184</v>
      </c>
      <c r="CH105" s="44">
        <v>273733.15067939361</v>
      </c>
      <c r="CI105" s="171">
        <f t="shared" si="828"/>
        <v>0.375</v>
      </c>
      <c r="CJ105" s="171">
        <f t="shared" si="829"/>
        <v>2.8120125000000371</v>
      </c>
      <c r="CK105" s="171">
        <f t="shared" si="830"/>
        <v>18.183937500000184</v>
      </c>
      <c r="CL105" s="171">
        <f t="shared" si="831"/>
        <v>1874.625</v>
      </c>
      <c r="CM105" s="172">
        <f t="shared" si="832"/>
        <v>1872.1879875</v>
      </c>
      <c r="CN105" s="172">
        <f t="shared" si="833"/>
        <v>1856.8160624999998</v>
      </c>
      <c r="CO105" s="36">
        <v>99.98</v>
      </c>
      <c r="CP105" s="36">
        <v>99.87</v>
      </c>
      <c r="CQ105" s="36">
        <v>99.05</v>
      </c>
      <c r="CR105" s="30">
        <v>7.5363788905641271E-2</v>
      </c>
      <c r="CS105" s="46">
        <f>IF(OR(ISBLANK(CF105), ISBLANK(DH105)), "", 100*((CF105-DH105)/DH105))</f>
        <v>6.4967584848133848E-3</v>
      </c>
      <c r="CT105" s="104">
        <v>245894.6147223002</v>
      </c>
      <c r="CU105" s="104">
        <v>217265.07904556519</v>
      </c>
      <c r="CV105" s="104">
        <v>274524.15039903531</v>
      </c>
      <c r="CW105" s="171">
        <f t="shared" si="834"/>
        <v>0.375</v>
      </c>
      <c r="CX105" s="171">
        <f t="shared" si="835"/>
        <v>2.8120125000000371</v>
      </c>
      <c r="CY105" s="171">
        <f t="shared" si="836"/>
        <v>17.996474999999919</v>
      </c>
      <c r="CZ105" s="171">
        <f t="shared" si="837"/>
        <v>1874.625</v>
      </c>
      <c r="DA105" s="172">
        <f t="shared" si="838"/>
        <v>1872.1879875</v>
      </c>
      <c r="DB105" s="172">
        <f t="shared" si="839"/>
        <v>1857.0035250000001</v>
      </c>
      <c r="DC105" s="41">
        <v>99.98</v>
      </c>
      <c r="DD105" s="41">
        <v>99.87</v>
      </c>
      <c r="DE105" s="41">
        <v>99.06</v>
      </c>
      <c r="DF105" s="31">
        <v>0.63005212878993488</v>
      </c>
      <c r="DG105" s="46">
        <f>IF(OR(ISBLANK(CT105), ISBLANK(DH105)), "", 100*((CT105-DH105)/DH105))</f>
        <v>0.32484379803713731</v>
      </c>
      <c r="DH105" s="25">
        <f>MIN(H105,T105,AB105,AP105,BD105,BR105,CF105,CT105)</f>
        <v>245098.42768089229</v>
      </c>
      <c r="DI105" s="85" t="str">
        <f>IF(DH105=H105, $H$2, IF(DH105=T105, $T$2, IF(DH105=AB105, $AB$2, IF(DH105=AP105, $AP$2, IF(DH105=BD105, $BD$2, IF(DH105=BR105, $BR$2, IF(DH105=CF105, $CF$2, $CT$2)))))))</f>
        <v>RKSDDP++ (AllEnhancements + RQMC + Kmeans++)</v>
      </c>
      <c r="DJ105" s="39">
        <f>IF(OR(ISBLANK(H105), ISBLANK(AP105)), "", IFERROR(((H105-AP105)/H105)*100, ""))</f>
        <v>96.284656224614977</v>
      </c>
      <c r="DK105" s="20" t="str">
        <f>IF(OR(ISBLANK(AP105), ISBLANK(T105)), "", IFERROR(((T105-AP105)/T105)*100, ""))</f>
        <v/>
      </c>
      <c r="DL105" s="18">
        <f t="shared" si="526"/>
        <v>0</v>
      </c>
    </row>
    <row r="106" spans="1:116" x14ac:dyDescent="0.25">
      <c r="A106" s="269"/>
      <c r="B106" s="269"/>
      <c r="C106" s="269"/>
      <c r="D106" s="269"/>
      <c r="E106" s="166">
        <f>3 * ($C$101*'Data for KPI'!$B$1)</f>
        <v>1875</v>
      </c>
      <c r="F106" s="166" t="s">
        <v>23</v>
      </c>
      <c r="G106" s="166"/>
      <c r="H106" s="113">
        <f>AVERAGE(H101:H105)</f>
        <v>3167459.9927923391</v>
      </c>
      <c r="I106" s="82">
        <f t="shared" ref="I106:DH106" si="840">AVERAGE(I101:I105)</f>
        <v>2902066.7116067177</v>
      </c>
      <c r="J106" s="82">
        <f t="shared" si="840"/>
        <v>3432853.2739779591</v>
      </c>
      <c r="K106" s="159">
        <f t="shared" si="840"/>
        <v>33.712499999999999</v>
      </c>
      <c r="L106" s="159">
        <f t="shared" si="840"/>
        <v>35.922832500000098</v>
      </c>
      <c r="M106" s="159">
        <f t="shared" si="840"/>
        <v>51.494051250000076</v>
      </c>
      <c r="N106" s="159">
        <f t="shared" si="840"/>
        <v>1841.2874999999999</v>
      </c>
      <c r="O106" s="159">
        <f t="shared" si="840"/>
        <v>1839.0771675000001</v>
      </c>
      <c r="P106" s="159">
        <f t="shared" si="840"/>
        <v>1823.5059487499998</v>
      </c>
      <c r="Q106" s="106">
        <f t="shared" si="840"/>
        <v>98.201999999999998</v>
      </c>
      <c r="R106" s="106">
        <f t="shared" si="840"/>
        <v>99.88</v>
      </c>
      <c r="S106" s="106">
        <f t="shared" si="840"/>
        <v>99.034000000000006</v>
      </c>
      <c r="T106" s="113" t="e">
        <f t="shared" si="840"/>
        <v>#DIV/0!</v>
      </c>
      <c r="U106" s="113" t="e">
        <f t="shared" si="840"/>
        <v>#DIV/0!</v>
      </c>
      <c r="V106" s="113" t="e">
        <f t="shared" si="840"/>
        <v>#DIV/0!</v>
      </c>
      <c r="W106" s="82" t="e">
        <f t="shared" si="840"/>
        <v>#DIV/0!</v>
      </c>
      <c r="X106" s="82" t="e">
        <f t="shared" si="840"/>
        <v>#DIV/0!</v>
      </c>
      <c r="Y106" s="82" t="e">
        <f t="shared" si="840"/>
        <v>#DIV/0!</v>
      </c>
      <c r="Z106" s="82" t="e">
        <f t="shared" si="840"/>
        <v>#DIV/0!</v>
      </c>
      <c r="AA106" s="82" t="str">
        <f>IFERROR(AVERAGE(AA101:AA105), "")</f>
        <v/>
      </c>
      <c r="AB106" s="113">
        <f t="shared" si="840"/>
        <v>276162.1390448169</v>
      </c>
      <c r="AC106" s="82">
        <f t="shared" si="840"/>
        <v>242979.35348552032</v>
      </c>
      <c r="AD106" s="82">
        <f t="shared" si="840"/>
        <v>309344.92460411345</v>
      </c>
      <c r="AE106" s="159">
        <f t="shared" si="840"/>
        <v>0.71250000000004543</v>
      </c>
      <c r="AF106" s="159">
        <f t="shared" si="840"/>
        <v>3.2615512499999566</v>
      </c>
      <c r="AG106" s="159">
        <f t="shared" si="840"/>
        <v>18.180787499999997</v>
      </c>
      <c r="AH106" s="159">
        <f t="shared" si="840"/>
        <v>1874.2874999999999</v>
      </c>
      <c r="AI106" s="159">
        <f t="shared" si="840"/>
        <v>1871.7384487499999</v>
      </c>
      <c r="AJ106" s="159">
        <f t="shared" si="840"/>
        <v>1856.8192125</v>
      </c>
      <c r="AK106" s="82">
        <f t="shared" si="840"/>
        <v>99.962000000000003</v>
      </c>
      <c r="AL106" s="82">
        <f t="shared" si="840"/>
        <v>99.864000000000004</v>
      </c>
      <c r="AM106" s="82">
        <f t="shared" si="840"/>
        <v>99.067999999999998</v>
      </c>
      <c r="AN106" s="82">
        <f t="shared" si="840"/>
        <v>0.13053946671976235</v>
      </c>
      <c r="AO106" s="106">
        <f>IFERROR(AVERAGE(AO101:AO105), "")</f>
        <v>13.191282745181187</v>
      </c>
      <c r="AP106" s="113">
        <f t="shared" si="840"/>
        <v>251566.9968657732</v>
      </c>
      <c r="AQ106" s="82">
        <f t="shared" si="840"/>
        <v>222873.87236495729</v>
      </c>
      <c r="AR106" s="82">
        <f t="shared" si="840"/>
        <v>280260.12136658904</v>
      </c>
      <c r="AS106" s="159">
        <f t="shared" si="840"/>
        <v>0.41250000000009096</v>
      </c>
      <c r="AT106" s="159">
        <f t="shared" si="840"/>
        <v>2.961944999999969</v>
      </c>
      <c r="AU106" s="159">
        <f t="shared" si="840"/>
        <v>17.80864875000011</v>
      </c>
      <c r="AV106" s="159">
        <f t="shared" si="840"/>
        <v>1874.5875000000001</v>
      </c>
      <c r="AW106" s="159">
        <f t="shared" si="840"/>
        <v>1872.0380550000002</v>
      </c>
      <c r="AX106" s="159">
        <f t="shared" si="840"/>
        <v>1857.19135125</v>
      </c>
      <c r="AY106" s="82">
        <f t="shared" si="840"/>
        <v>99.977999999999994</v>
      </c>
      <c r="AZ106" s="82">
        <f t="shared" si="840"/>
        <v>99.864000000000004</v>
      </c>
      <c r="BA106" s="82">
        <f t="shared" si="840"/>
        <v>99.072000000000003</v>
      </c>
      <c r="BB106" s="82">
        <f t="shared" si="840"/>
        <v>8.1039510820790903E-2</v>
      </c>
      <c r="BC106" s="106">
        <f>IFERROR(AVERAGE(BC101:BC105), "")</f>
        <v>2.9994298291294323</v>
      </c>
      <c r="BD106" s="113">
        <f>IFERROR(AVERAGE(BD101:BD105), "")</f>
        <v>78163714.642120302</v>
      </c>
      <c r="BE106" s="82">
        <f t="shared" si="840"/>
        <v>76884517.709708065</v>
      </c>
      <c r="BF106" s="198">
        <f t="shared" si="840"/>
        <v>79442911.574532524</v>
      </c>
      <c r="BG106" s="159">
        <f t="shared" si="840"/>
        <v>583.08749999999998</v>
      </c>
      <c r="BH106" s="159">
        <f t="shared" si="840"/>
        <v>584.37776624999992</v>
      </c>
      <c r="BI106" s="159">
        <f t="shared" si="840"/>
        <v>602.85701250000022</v>
      </c>
      <c r="BJ106" s="159">
        <f t="shared" si="840"/>
        <v>1291.9124999999999</v>
      </c>
      <c r="BK106" s="159">
        <f t="shared" si="840"/>
        <v>1290.6222337500001</v>
      </c>
      <c r="BL106" s="159">
        <f t="shared" si="840"/>
        <v>1272.1429874999999</v>
      </c>
      <c r="BM106" s="82">
        <f t="shared" si="840"/>
        <v>68.902000000000015</v>
      </c>
      <c r="BN106" s="82">
        <f t="shared" si="840"/>
        <v>99.9</v>
      </c>
      <c r="BO106" s="82">
        <f t="shared" si="840"/>
        <v>98.467999999999989</v>
      </c>
      <c r="BP106" s="82">
        <f t="shared" si="840"/>
        <v>0.16858763056078199</v>
      </c>
      <c r="BQ106" s="226">
        <f>IFERROR(AVERAGE(BQ101:BQ105), "")</f>
        <v>31832.902000895749</v>
      </c>
      <c r="BR106" s="118">
        <f t="shared" si="840"/>
        <v>249761.03800125778</v>
      </c>
      <c r="BS106" s="99">
        <f t="shared" si="840"/>
        <v>221339.12744812079</v>
      </c>
      <c r="BT106" s="99">
        <f t="shared" si="840"/>
        <v>278182.94855439477</v>
      </c>
      <c r="BU106" s="183">
        <f t="shared" si="840"/>
        <v>0.37500000000004546</v>
      </c>
      <c r="BV106" s="183">
        <f t="shared" si="840"/>
        <v>2.9244937499999195</v>
      </c>
      <c r="BW106" s="183">
        <f t="shared" si="840"/>
        <v>17.771497499999988</v>
      </c>
      <c r="BX106" s="183">
        <f t="shared" si="840"/>
        <v>1874.625</v>
      </c>
      <c r="BY106" s="183">
        <f t="shared" si="840"/>
        <v>1872.07550625</v>
      </c>
      <c r="BZ106" s="183">
        <f t="shared" si="840"/>
        <v>1857.2285025000001</v>
      </c>
      <c r="CA106" s="99">
        <f t="shared" si="840"/>
        <v>99.97999999999999</v>
      </c>
      <c r="CB106" s="99">
        <f t="shared" si="840"/>
        <v>99.864000000000004</v>
      </c>
      <c r="CC106" s="99">
        <f t="shared" si="840"/>
        <v>99.071999999999989</v>
      </c>
      <c r="CD106" s="99">
        <f t="shared" si="840"/>
        <v>6.557416822222821E-2</v>
      </c>
      <c r="CE106" s="100">
        <f>IFERROR(AVERAGE(CE101:CE105), "")</f>
        <v>2.2448473443502297</v>
      </c>
      <c r="CF106" s="118">
        <f t="shared" si="840"/>
        <v>312558.02469484496</v>
      </c>
      <c r="CG106" s="99">
        <f t="shared" si="840"/>
        <v>275591.98694964155</v>
      </c>
      <c r="CH106" s="99">
        <f t="shared" si="840"/>
        <v>349524.06244004844</v>
      </c>
      <c r="CI106" s="159">
        <f t="shared" si="840"/>
        <v>1.2000000000000455</v>
      </c>
      <c r="CJ106" s="159">
        <f t="shared" si="840"/>
        <v>3.7483387499999479</v>
      </c>
      <c r="CK106" s="159">
        <f t="shared" si="840"/>
        <v>18.513345000000118</v>
      </c>
      <c r="CL106" s="159">
        <f t="shared" si="840"/>
        <v>1873.8</v>
      </c>
      <c r="CM106" s="159">
        <f t="shared" si="840"/>
        <v>1871.2516612499999</v>
      </c>
      <c r="CN106" s="159">
        <f t="shared" si="840"/>
        <v>1856.4866549999999</v>
      </c>
      <c r="CO106" s="99">
        <f t="shared" si="840"/>
        <v>99.936000000000007</v>
      </c>
      <c r="CP106" s="99">
        <f t="shared" si="840"/>
        <v>99.864000000000004</v>
      </c>
      <c r="CQ106" s="99">
        <f t="shared" si="840"/>
        <v>99.076000000000008</v>
      </c>
      <c r="CR106" s="99">
        <f t="shared" si="840"/>
        <v>7.1219094406214836E-2</v>
      </c>
      <c r="CS106" s="100">
        <f>IFERROR(AVERAGE(CS101:CS105), "")</f>
        <v>26.89342578753757</v>
      </c>
      <c r="CT106" s="118">
        <f t="shared" si="840"/>
        <v>356517.51714121894</v>
      </c>
      <c r="CU106" s="99">
        <f t="shared" si="840"/>
        <v>312730.1457438725</v>
      </c>
      <c r="CV106" s="99">
        <f t="shared" si="840"/>
        <v>400304.88853856537</v>
      </c>
      <c r="CW106" s="159">
        <f t="shared" si="840"/>
        <v>1.7250000000000001</v>
      </c>
      <c r="CX106" s="159">
        <f t="shared" si="840"/>
        <v>4.2352387499999624</v>
      </c>
      <c r="CY106" s="159">
        <f t="shared" si="840"/>
        <v>19.072113749999925</v>
      </c>
      <c r="CZ106" s="159">
        <f t="shared" si="840"/>
        <v>1873.2750000000001</v>
      </c>
      <c r="DA106" s="159">
        <f t="shared" si="840"/>
        <v>1870.76476125</v>
      </c>
      <c r="DB106" s="159">
        <f t="shared" si="840"/>
        <v>1855.9278862500003</v>
      </c>
      <c r="DC106" s="99">
        <f t="shared" si="840"/>
        <v>99.908000000000001</v>
      </c>
      <c r="DD106" s="99">
        <f t="shared" si="840"/>
        <v>99.866000000000014</v>
      </c>
      <c r="DE106" s="99">
        <f t="shared" si="840"/>
        <v>99.074000000000012</v>
      </c>
      <c r="DF106" s="99">
        <f t="shared" si="840"/>
        <v>0.44971549341742401</v>
      </c>
      <c r="DG106" s="100">
        <f t="shared" si="840"/>
        <v>48.05845207411987</v>
      </c>
      <c r="DH106" s="118">
        <f t="shared" si="840"/>
        <v>244375.34793187369</v>
      </c>
      <c r="DI106" s="99"/>
      <c r="DJ106" s="100">
        <f>IFERROR(AVERAGE(DJ101:DJ105), "")</f>
        <v>90.27882251191788</v>
      </c>
      <c r="DK106" s="99" t="e">
        <f t="shared" ref="DK106" si="841">AVERAGE(DK101:DK105)</f>
        <v>#DIV/0!</v>
      </c>
      <c r="DL106" s="18">
        <f t="shared" si="526"/>
        <v>2.2448473443502297</v>
      </c>
    </row>
    <row r="107" spans="1:116" hidden="1" x14ac:dyDescent="0.25">
      <c r="A107" s="269"/>
      <c r="B107" s="269"/>
      <c r="C107" s="269">
        <v>10</v>
      </c>
      <c r="D107" s="269">
        <v>75</v>
      </c>
      <c r="E107" s="166">
        <f>3 * ($C$107*'Data for KPI'!$B$1)</f>
        <v>3750</v>
      </c>
      <c r="F107" s="166">
        <v>1</v>
      </c>
      <c r="G107" s="166"/>
      <c r="H107" s="116">
        <v>22150792.444358129</v>
      </c>
      <c r="I107" s="63">
        <v>21281228.638801798</v>
      </c>
      <c r="J107" s="63">
        <v>23020356.249914449</v>
      </c>
      <c r="K107" s="171">
        <f>E107-N107</f>
        <v>169.125</v>
      </c>
      <c r="L107" s="171">
        <f>E107-O107</f>
        <v>449.5075125000003</v>
      </c>
      <c r="M107" s="171">
        <f>E107-P107</f>
        <v>263.30201249999982</v>
      </c>
      <c r="N107" s="171">
        <f>(Q107/100)*E107</f>
        <v>3580.875</v>
      </c>
      <c r="O107" s="172">
        <f>(R107/100)*N107</f>
        <v>3300.4924874999997</v>
      </c>
      <c r="P107" s="172">
        <f>(S107/100)*N107</f>
        <v>3486.6979875000002</v>
      </c>
      <c r="Q107" s="66">
        <v>95.49</v>
      </c>
      <c r="R107" s="66">
        <v>92.17</v>
      </c>
      <c r="S107" s="66">
        <v>97.37</v>
      </c>
      <c r="T107" s="208"/>
      <c r="U107" s="208"/>
      <c r="V107" s="208"/>
      <c r="W107" s="14"/>
      <c r="X107" s="14"/>
      <c r="Y107" s="14"/>
      <c r="Z107" s="14"/>
      <c r="AA107" s="153" t="str">
        <f>IF(OR(ISBLANK(T107), ISBLANK(DH107)), "", 100*((T107-DH107)/DH107))</f>
        <v/>
      </c>
      <c r="AB107" s="116">
        <v>7782125.8455034941</v>
      </c>
      <c r="AC107" s="63">
        <v>7573878.25223184</v>
      </c>
      <c r="AD107" s="63">
        <v>7990373.4387751482</v>
      </c>
      <c r="AE107" s="171">
        <f>$E107-AH107</f>
        <v>13.5</v>
      </c>
      <c r="AF107" s="171">
        <f>$E107-AI107</f>
        <v>314.66190000000006</v>
      </c>
      <c r="AG107" s="171">
        <f>$E107-AJ107</f>
        <v>88.603650000000016</v>
      </c>
      <c r="AH107" s="171">
        <f>(AK107/100)*E107</f>
        <v>3736.5</v>
      </c>
      <c r="AI107" s="172">
        <f>(AL107/100)*AH107</f>
        <v>3435.3380999999999</v>
      </c>
      <c r="AJ107" s="172">
        <f>(AM107/100)*AH107</f>
        <v>3661.39635</v>
      </c>
      <c r="AK107" s="63">
        <v>99.64</v>
      </c>
      <c r="AL107" s="63">
        <v>91.94</v>
      </c>
      <c r="AM107" s="63">
        <v>97.99</v>
      </c>
      <c r="AN107" s="66">
        <v>1.9196504512362453</v>
      </c>
      <c r="AO107" s="153">
        <f>IF(OR(ISBLANK(AB107), ISBLANK(DH107)), "", 100*((AB107-DH107)/DH107))</f>
        <v>14.836689278598026</v>
      </c>
      <c r="AP107" s="116">
        <v>6777510.5800609058</v>
      </c>
      <c r="AQ107" s="63">
        <v>6662219.498795229</v>
      </c>
      <c r="AR107" s="63">
        <v>6892801.6613265825</v>
      </c>
      <c r="AS107" s="171">
        <f>$E107-AV107</f>
        <v>0.75</v>
      </c>
      <c r="AT107" s="171">
        <f>$E107-AW107</f>
        <v>302.93955000000005</v>
      </c>
      <c r="AU107" s="171">
        <f>$E107-AX107</f>
        <v>74.235299999999825</v>
      </c>
      <c r="AV107" s="171">
        <f>(AY107/100)*E107</f>
        <v>3749.25</v>
      </c>
      <c r="AW107" s="172">
        <f>(AZ107/100)*AV107</f>
        <v>3447.0604499999999</v>
      </c>
      <c r="AX107" s="172">
        <f>(BA107/100)*AV107</f>
        <v>3675.7647000000002</v>
      </c>
      <c r="AY107" s="63">
        <v>99.98</v>
      </c>
      <c r="AZ107" s="63">
        <v>91.94</v>
      </c>
      <c r="BA107" s="63">
        <v>98.04</v>
      </c>
      <c r="BB107" s="66">
        <v>1.7113892287640617</v>
      </c>
      <c r="BC107" s="153">
        <f>IF(OR(ISBLANK(AP107), ISBLANK(DH107)), "", 100*((AP107-DH107)/DH107))</f>
        <v>1.2116485442081023E-2</v>
      </c>
      <c r="BD107" s="115">
        <v>148688788.1715863</v>
      </c>
      <c r="BE107" s="115">
        <v>146539541.20087829</v>
      </c>
      <c r="BF107" s="155">
        <v>150838035.14229429</v>
      </c>
      <c r="BG107" s="171">
        <f>IF(BJ107=0, " ", $E107-BJ107)</f>
        <v>1119.75</v>
      </c>
      <c r="BH107" s="171">
        <f t="shared" ref="BH107:BH111" si="842">IF(BK107=0, " ", $E107-BK107)</f>
        <v>1330.4330250000003</v>
      </c>
      <c r="BI107" s="171">
        <f t="shared" ref="BI107:BI111" si="843">IF(BL107=0, " ", $E107-BL107)</f>
        <v>1254.9448499999999</v>
      </c>
      <c r="BJ107" s="171">
        <f>(BM107/100)*$E107</f>
        <v>2630.25</v>
      </c>
      <c r="BK107" s="172">
        <f>(BN107/100)*BJ107</f>
        <v>2419.5669749999997</v>
      </c>
      <c r="BL107" s="172">
        <f>(BO107/100)*BJ107</f>
        <v>2495.0551500000001</v>
      </c>
      <c r="BM107" s="34">
        <v>70.14</v>
      </c>
      <c r="BN107" s="34">
        <v>91.99</v>
      </c>
      <c r="BO107" s="34">
        <v>94.86</v>
      </c>
      <c r="BP107" s="29">
        <v>0.14820980240472448</v>
      </c>
      <c r="BQ107" s="46">
        <f>IF(OR(ISBLANK(BD107), ISBLANK(DH107)), "", 100*((BD107-DH107)/DH107))</f>
        <v>2094.1213115099672</v>
      </c>
      <c r="BR107" s="102">
        <v>6776689.4834661866</v>
      </c>
      <c r="BS107" s="32">
        <v>6661394.8136909911</v>
      </c>
      <c r="BT107" s="32">
        <v>6891984.1532413838</v>
      </c>
      <c r="BU107" s="171">
        <f>IF(BX107 = 0, " ", $E107-BX107)</f>
        <v>0.75</v>
      </c>
      <c r="BV107" s="171">
        <f t="shared" ref="BV107:BV111" si="844">IF(BY107=0, " ", $E107-BY107)</f>
        <v>304.06432500000028</v>
      </c>
      <c r="BW107" s="171">
        <f t="shared" ref="BW107:BW111" si="845">IF(BZ107=0, " ", $E107-BZ107)</f>
        <v>74.6102249999999</v>
      </c>
      <c r="BX107" s="171">
        <f>IF(ISBLANK(CA107),"",(CA107/100)*$E107)</f>
        <v>3749.25</v>
      </c>
      <c r="BY107" s="172">
        <f>(CB107/100)*BX107</f>
        <v>3445.9356749999997</v>
      </c>
      <c r="BZ107" s="172">
        <f>(CC107/100)*BX107</f>
        <v>3675.3897750000001</v>
      </c>
      <c r="CA107" s="32">
        <v>99.98</v>
      </c>
      <c r="CB107" s="32">
        <v>91.91</v>
      </c>
      <c r="CC107" s="32">
        <v>98.03</v>
      </c>
      <c r="CD107" s="28">
        <v>1.8160692938862788</v>
      </c>
      <c r="CE107" s="46">
        <f>IF(OR(ISBLANK(BR107), ISBLANK(DH107)), "", 100*((BR107-DH107)/DH107))</f>
        <v>0</v>
      </c>
      <c r="CF107" s="102">
        <v>7204968.371292416</v>
      </c>
      <c r="CG107" s="42">
        <v>7048577.6233473634</v>
      </c>
      <c r="CH107" s="42">
        <v>7361359.1192374686</v>
      </c>
      <c r="CI107" s="171">
        <f>IF(ISBLANK(CL107), " ", $E107-CL107)</f>
        <v>6.375</v>
      </c>
      <c r="CJ107" s="171">
        <f>IF(ISBLANK(CM107), " ", $E107-CM107)</f>
        <v>308.111175</v>
      </c>
      <c r="CK107" s="171">
        <f>IF(ISBLANK(CN107), " ", $E107-CN107)</f>
        <v>79.750049999999646</v>
      </c>
      <c r="CL107" s="171">
        <f>IF(ISBLANK(CO107),"",(CO107/100)*$E107)</f>
        <v>3743.625</v>
      </c>
      <c r="CM107" s="172">
        <f>IF(ISBLANK(CL107),"",(CP107/100)*CL107)</f>
        <v>3441.888825</v>
      </c>
      <c r="CN107" s="172">
        <f>IF(ISBLANK(CL107),"",(CQ107/100)*CL107)</f>
        <v>3670.2499500000004</v>
      </c>
      <c r="CO107" s="32">
        <v>99.83</v>
      </c>
      <c r="CP107" s="32">
        <v>91.94</v>
      </c>
      <c r="CQ107" s="32">
        <v>98.04</v>
      </c>
      <c r="CR107" s="28">
        <v>1.954081449359889</v>
      </c>
      <c r="CS107" s="46">
        <f>IF(OR(ISBLANK(CF107), ISBLANK(DH107)), "", 100*((CF107-DH107)/DH107))</f>
        <v>6.3198836079349245</v>
      </c>
      <c r="CT107" s="102">
        <v>27279872.56344761</v>
      </c>
      <c r="CU107" s="102">
        <v>26257121.025791429</v>
      </c>
      <c r="CV107" s="102">
        <v>28302624.10110379</v>
      </c>
      <c r="CW107" s="171">
        <f>IF(ISNUMBER(CZ107), $E107-CZ107,"")</f>
        <v>215.625</v>
      </c>
      <c r="CX107" s="171">
        <f>IF(ISNUMBER(DA107), $E107-DA107,"")</f>
        <v>487.41843749999998</v>
      </c>
      <c r="CY107" s="171">
        <f>IF(ISNUMBER(DB107), $E107-DB107,"")</f>
        <v>312.46687500000007</v>
      </c>
      <c r="CZ107" s="171">
        <f>IF(ISBLANK(DC107),"",(DC107/100)*$E107)</f>
        <v>3534.375</v>
      </c>
      <c r="DA107" s="172">
        <f>IF(ISNUMBER(CZ107), (DD107/100) * CZ107, "")</f>
        <v>3262.5815625</v>
      </c>
      <c r="DB107" s="172">
        <f>IF(ISNUMBER(CZ107),(DE107/100)*CZ107,"")</f>
        <v>3437.5331249999999</v>
      </c>
      <c r="DC107" s="32">
        <v>94.25</v>
      </c>
      <c r="DD107" s="32">
        <v>92.31</v>
      </c>
      <c r="DE107" s="32">
        <v>97.26</v>
      </c>
      <c r="DF107" s="28">
        <v>29.112248463978197</v>
      </c>
      <c r="DG107" s="46">
        <f>IF(OR(ISBLANK(CT107), ISBLANK(DH107)), "", 100*((CT107-DH107)/DH107))</f>
        <v>302.55456045323064</v>
      </c>
      <c r="DH107" s="25">
        <f>MIN(H107,T107,AB107,AP107,BD107,BR107,CF107,CT107)</f>
        <v>6776689.4834661866</v>
      </c>
      <c r="DI107" s="85" t="str">
        <f>IF(DH107=H107, $H$2, IF(DH107=T107, $T$2, IF(DH107=AB107, $AB$2, IF(DH107=AP107, $AP$2, IF(DH107=BD107, $BD$2, IF(DH107=BR107, $BR$2, IF(DH107=CF107, $CF$2, $CT$2)))))))</f>
        <v>RSSDDP (AllEnhancements + RQMC + SOM)</v>
      </c>
      <c r="DJ107" s="39">
        <f>IF(OR(ISBLANK(H107), ISBLANK(AP107)), "", IFERROR(((H107-AP107)/H107)*100, ""))</f>
        <v>69.40285275533266</v>
      </c>
      <c r="DK107" s="20" t="str">
        <f>IF(OR(ISBLANK(AP107), ISBLANK(T107)), "", IFERROR(((T107-AP107)/T107)*100, ""))</f>
        <v/>
      </c>
      <c r="DL107" s="18">
        <f t="shared" si="526"/>
        <v>0</v>
      </c>
    </row>
    <row r="108" spans="1:116" hidden="1" x14ac:dyDescent="0.25">
      <c r="A108" s="269"/>
      <c r="B108" s="269"/>
      <c r="C108" s="269"/>
      <c r="D108" s="269"/>
      <c r="E108" s="166">
        <f>3 * ($C$107*'Data for KPI'!$B$1)</f>
        <v>3750</v>
      </c>
      <c r="F108" s="166">
        <v>2</v>
      </c>
      <c r="G108" s="166"/>
      <c r="H108" s="115">
        <v>13712057.796988949</v>
      </c>
      <c r="I108" s="64">
        <v>13154119.96602346</v>
      </c>
      <c r="J108" s="64">
        <v>14269995.62795445</v>
      </c>
      <c r="K108" s="171">
        <f t="shared" ref="K108:K111" si="846">E108-N108</f>
        <v>80.25</v>
      </c>
      <c r="L108" s="171">
        <f t="shared" ref="L108:L111" si="847">E108-O108</f>
        <v>370.52722499999982</v>
      </c>
      <c r="M108" s="171">
        <f t="shared" ref="M108:M111" si="848">E108-P108</f>
        <v>184.10392499999989</v>
      </c>
      <c r="N108" s="171">
        <f t="shared" ref="N108:N111" si="849">(Q108/100)*E108</f>
        <v>3669.75</v>
      </c>
      <c r="O108" s="172">
        <f t="shared" ref="O108:O111" si="850">(R108/100)*N108</f>
        <v>3379.4727750000002</v>
      </c>
      <c r="P108" s="172">
        <f t="shared" ref="P108:P111" si="851">(S108/100)*N108</f>
        <v>3565.8960750000001</v>
      </c>
      <c r="Q108" s="67">
        <v>97.86</v>
      </c>
      <c r="R108" s="67">
        <v>92.09</v>
      </c>
      <c r="S108" s="67">
        <v>97.17</v>
      </c>
      <c r="T108" s="208"/>
      <c r="U108" s="208"/>
      <c r="V108" s="208"/>
      <c r="W108" s="14"/>
      <c r="X108" s="14"/>
      <c r="Y108" s="14"/>
      <c r="Z108" s="14"/>
      <c r="AA108" s="153" t="str">
        <f>IF(OR(ISBLANK(T108), ISBLANK(DH108)), "", 100*((T108-DH108)/DH108))</f>
        <v/>
      </c>
      <c r="AB108" s="115">
        <v>7359501.4093918884</v>
      </c>
      <c r="AC108" s="64">
        <v>7187403.2938589472</v>
      </c>
      <c r="AD108" s="64">
        <v>7531599.5249248296</v>
      </c>
      <c r="AE108" s="171">
        <f t="shared" ref="AE108:AE111" si="852">$E108-AH108</f>
        <v>7.875</v>
      </c>
      <c r="AF108" s="171">
        <f t="shared" ref="AF108:AF111" si="853">$E108-AI108</f>
        <v>307.99342499999966</v>
      </c>
      <c r="AG108" s="171">
        <f t="shared" ref="AG108:AG111" si="854">$E108-AJ108</f>
        <v>87.58226250000007</v>
      </c>
      <c r="AH108" s="171">
        <f t="shared" ref="AH108:AH111" si="855">(AK108/100)*E108</f>
        <v>3742.125</v>
      </c>
      <c r="AI108" s="172">
        <f t="shared" ref="AI108:AI111" si="856">(AL108/100)*AH108</f>
        <v>3442.0065750000003</v>
      </c>
      <c r="AJ108" s="172">
        <f t="shared" ref="AJ108:AJ111" si="857">(AM108/100)*AH108</f>
        <v>3662.4177374999999</v>
      </c>
      <c r="AK108" s="64">
        <v>99.79</v>
      </c>
      <c r="AL108" s="64">
        <v>91.98</v>
      </c>
      <c r="AM108" s="64">
        <v>97.87</v>
      </c>
      <c r="AN108" s="67">
        <v>1.9632815255691394</v>
      </c>
      <c r="AO108" s="153">
        <f>IF(OR(ISBLANK(AB108), ISBLANK(DH108)), "", 100*((AB108-DH108)/DH108))</f>
        <v>7.741417358672507</v>
      </c>
      <c r="AP108" s="115">
        <v>7273744.6258720979</v>
      </c>
      <c r="AQ108" s="64">
        <v>7109422.8780001691</v>
      </c>
      <c r="AR108" s="64">
        <v>7438066.3737440268</v>
      </c>
      <c r="AS108" s="171">
        <f t="shared" ref="AS108:AS111" si="858">$E108-AV108</f>
        <v>6.75</v>
      </c>
      <c r="AT108" s="171">
        <f t="shared" ref="AT108:AT111" si="859">$E108-AW108</f>
        <v>307.70730000000003</v>
      </c>
      <c r="AU108" s="171">
        <f t="shared" ref="AU108:AU111" si="860">$E108-AX108</f>
        <v>83.486625000000004</v>
      </c>
      <c r="AV108" s="171">
        <f t="shared" ref="AV108:AV111" si="861">(AY108/100)*E108</f>
        <v>3743.25</v>
      </c>
      <c r="AW108" s="172">
        <f t="shared" ref="AW108:AW111" si="862">(AZ108/100)*AV108</f>
        <v>3442.2927</v>
      </c>
      <c r="AX108" s="172">
        <f t="shared" ref="AX108:AX111" si="863">(BA108/100)*AV108</f>
        <v>3666.513375</v>
      </c>
      <c r="AY108" s="64">
        <v>99.82</v>
      </c>
      <c r="AZ108" s="64">
        <v>91.96</v>
      </c>
      <c r="BA108" s="64">
        <v>97.95</v>
      </c>
      <c r="BB108" s="67">
        <v>1.6183007058637566</v>
      </c>
      <c r="BC108" s="153">
        <f>IF(OR(ISBLANK(AP108), ISBLANK(DH108)), "", 100*((AP108-DH108)/DH108))</f>
        <v>6.485957662346892</v>
      </c>
      <c r="BD108" s="116">
        <v>179238979.05539879</v>
      </c>
      <c r="BE108" s="116">
        <v>177009884.02868241</v>
      </c>
      <c r="BF108" s="199">
        <v>181468074.0821152</v>
      </c>
      <c r="BG108" s="171">
        <f t="shared" ref="BG108:BG111" si="864">IF(BJ108=0, " ", $E108-BJ108)</f>
        <v>1305</v>
      </c>
      <c r="BH108" s="171">
        <f t="shared" si="842"/>
        <v>1515.27</v>
      </c>
      <c r="BI108" s="171">
        <f t="shared" si="843"/>
        <v>1444.3650000000002</v>
      </c>
      <c r="BJ108" s="171">
        <f t="shared" ref="BJ108:BJ111" si="865">(BM108/100)*$E108</f>
        <v>2445</v>
      </c>
      <c r="BK108" s="172">
        <f t="shared" ref="BK108:BK111" si="866">(BN108/100)*BJ108</f>
        <v>2234.73</v>
      </c>
      <c r="BL108" s="172">
        <f t="shared" ref="BL108:BL111" si="867">(BO108/100)*BJ108</f>
        <v>2305.6349999999998</v>
      </c>
      <c r="BM108" s="32">
        <v>65.2</v>
      </c>
      <c r="BN108" s="32">
        <v>91.4</v>
      </c>
      <c r="BO108" s="32">
        <v>94.3</v>
      </c>
      <c r="BP108" s="28">
        <v>0.15044958741371139</v>
      </c>
      <c r="BQ108" s="46">
        <f>IF(OR(ISBLANK(BD108), ISBLANK(DH108)), "", 100*((BD108-DH108)/DH108))</f>
        <v>2524.0176575964233</v>
      </c>
      <c r="BR108" s="103">
        <v>7364796.6651181011</v>
      </c>
      <c r="BS108" s="34">
        <v>7193466.8755535744</v>
      </c>
      <c r="BT108" s="34">
        <v>7536126.4546826277</v>
      </c>
      <c r="BU108" s="171">
        <f t="shared" ref="BU108:BU111" si="868">IF(BX108 = 0, " ", $E108-BX108)</f>
        <v>7.875</v>
      </c>
      <c r="BV108" s="171">
        <f t="shared" si="844"/>
        <v>309.49027500000011</v>
      </c>
      <c r="BW108" s="171">
        <f t="shared" si="845"/>
        <v>84.96277500000042</v>
      </c>
      <c r="BX108" s="171">
        <f t="shared" ref="BX108:BX111" si="869">IF(ISBLANK(CA108),"",(CA108/100)*$E108)</f>
        <v>3742.125</v>
      </c>
      <c r="BY108" s="172">
        <f t="shared" ref="BY108:BY111" si="870">(CB108/100)*BX108</f>
        <v>3440.5097249999999</v>
      </c>
      <c r="BZ108" s="172">
        <f t="shared" ref="BZ108:BZ111" si="871">(CC108/100)*BX108</f>
        <v>3665.0372249999996</v>
      </c>
      <c r="CA108" s="34">
        <v>99.79</v>
      </c>
      <c r="CB108" s="34">
        <v>91.94</v>
      </c>
      <c r="CC108" s="34">
        <v>97.94</v>
      </c>
      <c r="CD108" s="29">
        <v>2.4698273281886243</v>
      </c>
      <c r="CE108" s="46">
        <f>IF(OR(ISBLANK(BR108), ISBLANK(DH108)), "", 100*((BR108-DH108)/DH108))</f>
        <v>7.8189386913664185</v>
      </c>
      <c r="CF108" s="103">
        <v>6830707.8093209201</v>
      </c>
      <c r="CG108" s="43">
        <v>6709910.3854442146</v>
      </c>
      <c r="CH108" s="43">
        <v>6951505.2331976248</v>
      </c>
      <c r="CI108" s="171">
        <f t="shared" ref="CI108:CI111" si="872">IF(ISBLANK(CL108), " ", $E108-CL108)</f>
        <v>1.125</v>
      </c>
      <c r="CJ108" s="171">
        <f t="shared" ref="CJ108:CJ111" si="873">IF(ISBLANK(CM108), " ", $E108-CM108)</f>
        <v>301.78477499999963</v>
      </c>
      <c r="CK108" s="171">
        <f t="shared" ref="CK108:CK111" si="874">IF(ISBLANK(CN108), " ", $E108-CN108)</f>
        <v>78.726712499999849</v>
      </c>
      <c r="CL108" s="171">
        <f t="shared" ref="CL108:CL111" si="875">IF(ISBLANK(CO108),"",(CO108/100)*$E108)</f>
        <v>3748.875</v>
      </c>
      <c r="CM108" s="172">
        <f t="shared" ref="CM108:CM111" si="876">IF(ISBLANK(CL108),"",(CP108/100)*CL108)</f>
        <v>3448.2152250000004</v>
      </c>
      <c r="CN108" s="172">
        <f t="shared" ref="CN108:CN111" si="877">IF(ISBLANK(CL108),"",(CQ108/100)*CL108)</f>
        <v>3671.2732875000002</v>
      </c>
      <c r="CO108" s="34">
        <v>99.97</v>
      </c>
      <c r="CP108" s="34">
        <v>91.98</v>
      </c>
      <c r="CQ108" s="34">
        <v>97.93</v>
      </c>
      <c r="CR108" s="29">
        <v>2.4691888600716703</v>
      </c>
      <c r="CS108" s="46">
        <f>IF(OR(ISBLANK(CF108), ISBLANK(DH108)), "", 100*((CF108-DH108)/DH108))</f>
        <v>0</v>
      </c>
      <c r="CT108" s="103">
        <v>7752848.4857175443</v>
      </c>
      <c r="CU108" s="103">
        <v>7546544.2636555312</v>
      </c>
      <c r="CV108" s="103">
        <v>7959152.7077795574</v>
      </c>
      <c r="CW108" s="171">
        <f t="shared" ref="CW108:CW111" si="878">IF(ISNUMBER(CZ108), $E108-CZ108,"")</f>
        <v>12.750000000000455</v>
      </c>
      <c r="CX108" s="171">
        <f t="shared" ref="CX108:CX111" si="879">IF(ISNUMBER(DA108), $E108-DA108,"")</f>
        <v>320.3256750000005</v>
      </c>
      <c r="CY108" s="171">
        <f t="shared" ref="CY108:CY111" si="880">IF(ISNUMBER(DB108), $E108-DB108,"")</f>
        <v>106.18125000000055</v>
      </c>
      <c r="CZ108" s="171">
        <f t="shared" ref="CZ108:CZ111" si="881">IF(ISBLANK(DC108),"",(DC108/100)*$E108)</f>
        <v>3737.2499999999995</v>
      </c>
      <c r="DA108" s="172">
        <f t="shared" ref="DA108:DA111" si="882">IF(ISNUMBER(CZ108), (DD108/100) * CZ108, "")</f>
        <v>3429.6743249999995</v>
      </c>
      <c r="DB108" s="172">
        <f t="shared" ref="DB108:DB111" si="883">IF(ISNUMBER(CZ108),(DE108/100)*CZ108,"")</f>
        <v>3643.8187499999995</v>
      </c>
      <c r="DC108" s="34">
        <v>99.66</v>
      </c>
      <c r="DD108" s="34">
        <v>91.77</v>
      </c>
      <c r="DE108" s="34">
        <v>97.5</v>
      </c>
      <c r="DF108" s="29">
        <v>4.0494349367831948</v>
      </c>
      <c r="DG108" s="46">
        <f>IF(OR(ISBLANK(CT108), ISBLANK(DH108)), "", 100*((CT108-DH108)/DH108))</f>
        <v>13.499928589220383</v>
      </c>
      <c r="DH108" s="25">
        <f>MIN(H108,T108,AB108,AP108,BD108,BR108,CF108,CT108)</f>
        <v>6830707.8093209201</v>
      </c>
      <c r="DI108" s="85" t="str">
        <f>IF(DH108=H108, $H$2, IF(DH108=T108, $T$2, IF(DH108=AB108, $AB$2, IF(DH108=AP108, $AP$2, IF(DH108=BD108, $BD$2, IF(DH108=BR108, $BR$2, IF(DH108=CF108, $CF$2, $CT$2)))))))</f>
        <v>RKSDDP (AllEnhancements + RQMC + Kmeans)</v>
      </c>
      <c r="DJ108" s="39">
        <f>IF(OR(ISBLANK(H108), ISBLANK(AP108)), "", IFERROR(((H108-AP108)/H108)*100, ""))</f>
        <v>46.953661269796058</v>
      </c>
      <c r="DK108" s="20" t="str">
        <f>IF(OR(ISBLANK(AP108), ISBLANK(T108)), "", IFERROR(((T108-AP108)/T108)*100, ""))</f>
        <v/>
      </c>
      <c r="DL108" s="18">
        <f t="shared" si="526"/>
        <v>0</v>
      </c>
    </row>
    <row r="109" spans="1:116" hidden="1" x14ac:dyDescent="0.25">
      <c r="A109" s="269"/>
      <c r="B109" s="269"/>
      <c r="C109" s="269"/>
      <c r="D109" s="269"/>
      <c r="E109" s="166">
        <f>3 * ($C$107*'Data for KPI'!$B$1)</f>
        <v>3750</v>
      </c>
      <c r="F109" s="166">
        <v>3</v>
      </c>
      <c r="G109" s="166"/>
      <c r="H109" s="116">
        <v>12382989.861607941</v>
      </c>
      <c r="I109" s="63">
        <v>11878515.31339349</v>
      </c>
      <c r="J109" s="63">
        <v>12887464.409822401</v>
      </c>
      <c r="K109" s="171">
        <f t="shared" si="846"/>
        <v>65.25</v>
      </c>
      <c r="L109" s="171">
        <f t="shared" si="847"/>
        <v>358.924575</v>
      </c>
      <c r="M109" s="171">
        <f t="shared" si="848"/>
        <v>167.68605000000025</v>
      </c>
      <c r="N109" s="171">
        <f t="shared" si="849"/>
        <v>3684.75</v>
      </c>
      <c r="O109" s="172">
        <f t="shared" si="850"/>
        <v>3391.075425</v>
      </c>
      <c r="P109" s="172">
        <f t="shared" si="851"/>
        <v>3582.3139499999997</v>
      </c>
      <c r="Q109" s="66">
        <v>98.26</v>
      </c>
      <c r="R109" s="66">
        <v>92.03</v>
      </c>
      <c r="S109" s="66">
        <v>97.22</v>
      </c>
      <c r="T109" s="208"/>
      <c r="U109" s="208"/>
      <c r="V109" s="208"/>
      <c r="W109" s="14"/>
      <c r="X109" s="14"/>
      <c r="Y109" s="14"/>
      <c r="Z109" s="14"/>
      <c r="AA109" s="153" t="str">
        <f>IF(OR(ISBLANK(T109), ISBLANK(DH109)), "", 100*((T109-DH109)/DH109))</f>
        <v/>
      </c>
      <c r="AB109" s="116">
        <v>7548077.649857007</v>
      </c>
      <c r="AC109" s="63">
        <v>7358443.5146391792</v>
      </c>
      <c r="AD109" s="63">
        <v>7737711.7850748347</v>
      </c>
      <c r="AE109" s="171">
        <f t="shared" si="852"/>
        <v>10.5</v>
      </c>
      <c r="AF109" s="171">
        <f t="shared" si="853"/>
        <v>321.62639999999965</v>
      </c>
      <c r="AG109" s="171">
        <f t="shared" si="854"/>
        <v>87.907649999999649</v>
      </c>
      <c r="AH109" s="171">
        <f t="shared" si="855"/>
        <v>3739.5</v>
      </c>
      <c r="AI109" s="172">
        <f t="shared" si="856"/>
        <v>3428.3736000000004</v>
      </c>
      <c r="AJ109" s="172">
        <f t="shared" si="857"/>
        <v>3662.0923500000004</v>
      </c>
      <c r="AK109" s="63">
        <v>99.72</v>
      </c>
      <c r="AL109" s="63">
        <v>91.68</v>
      </c>
      <c r="AM109" s="63">
        <v>97.93</v>
      </c>
      <c r="AN109" s="66">
        <v>1.9429474046149877</v>
      </c>
      <c r="AO109" s="153">
        <f>IF(OR(ISBLANK(AB109), ISBLANK(DH109)), "", 100*((AB109-DH109)/DH109))</f>
        <v>8.0483118140001935</v>
      </c>
      <c r="AP109" s="116">
        <v>7018766.9693954317</v>
      </c>
      <c r="AQ109" s="63">
        <v>6878465.2243842147</v>
      </c>
      <c r="AR109" s="63">
        <v>7159068.7144066487</v>
      </c>
      <c r="AS109" s="171">
        <f t="shared" si="858"/>
        <v>3.7499999999995453</v>
      </c>
      <c r="AT109" s="171">
        <f t="shared" si="859"/>
        <v>312.44099999999935</v>
      </c>
      <c r="AU109" s="171">
        <f t="shared" si="860"/>
        <v>83.17049999999972</v>
      </c>
      <c r="AV109" s="171">
        <f t="shared" si="861"/>
        <v>3746.2500000000005</v>
      </c>
      <c r="AW109" s="172">
        <f t="shared" si="862"/>
        <v>3437.5590000000007</v>
      </c>
      <c r="AX109" s="172">
        <f t="shared" si="863"/>
        <v>3666.8295000000003</v>
      </c>
      <c r="AY109" s="63">
        <v>99.9</v>
      </c>
      <c r="AZ109" s="63">
        <v>91.76</v>
      </c>
      <c r="BA109" s="63">
        <v>97.88</v>
      </c>
      <c r="BB109" s="66">
        <v>1.6730197674518603</v>
      </c>
      <c r="BC109" s="153">
        <f>IF(OR(ISBLANK(AP109), ISBLANK(DH109)), "", 100*((AP109-DH109)/DH109))</f>
        <v>0.47139910827619302</v>
      </c>
      <c r="BD109" s="115">
        <v>164067006.2143122</v>
      </c>
      <c r="BE109" s="115">
        <v>161865312.30334121</v>
      </c>
      <c r="BF109" s="155">
        <v>166268700.12528321</v>
      </c>
      <c r="BG109" s="171">
        <f t="shared" si="864"/>
        <v>1222.5</v>
      </c>
      <c r="BH109" s="171">
        <f t="shared" si="842"/>
        <v>1432.2824999999998</v>
      </c>
      <c r="BI109" s="171">
        <f t="shared" si="843"/>
        <v>1365.5565000000001</v>
      </c>
      <c r="BJ109" s="171">
        <f t="shared" si="865"/>
        <v>2527.5</v>
      </c>
      <c r="BK109" s="172">
        <f t="shared" si="866"/>
        <v>2317.7175000000002</v>
      </c>
      <c r="BL109" s="172">
        <f t="shared" si="867"/>
        <v>2384.4434999999999</v>
      </c>
      <c r="BM109" s="34">
        <v>67.400000000000006</v>
      </c>
      <c r="BN109" s="34">
        <v>91.7</v>
      </c>
      <c r="BO109" s="34">
        <v>94.34</v>
      </c>
      <c r="BP109" s="29">
        <v>0.15409801165085374</v>
      </c>
      <c r="BQ109" s="46">
        <f>IF(OR(ISBLANK(BD109), ISBLANK(DH109)), "", 100*((BD109-DH109)/DH109))</f>
        <v>2248.5665977706708</v>
      </c>
      <c r="BR109" s="102">
        <v>6985835.8017204823</v>
      </c>
      <c r="BS109" s="32">
        <v>6849098.9712161506</v>
      </c>
      <c r="BT109" s="32">
        <v>7122572.6322248131</v>
      </c>
      <c r="BU109" s="171">
        <f t="shared" si="868"/>
        <v>3.375</v>
      </c>
      <c r="BV109" s="171">
        <f t="shared" si="844"/>
        <v>312.09689999999955</v>
      </c>
      <c r="BW109" s="171">
        <f t="shared" si="845"/>
        <v>83.17811249999977</v>
      </c>
      <c r="BX109" s="171">
        <f t="shared" si="869"/>
        <v>3746.625</v>
      </c>
      <c r="BY109" s="172">
        <f t="shared" si="870"/>
        <v>3437.9031000000004</v>
      </c>
      <c r="BZ109" s="172">
        <f t="shared" si="871"/>
        <v>3666.8218875000002</v>
      </c>
      <c r="CA109" s="32">
        <v>99.91</v>
      </c>
      <c r="CB109" s="32">
        <v>91.76</v>
      </c>
      <c r="CC109" s="32">
        <v>97.87</v>
      </c>
      <c r="CD109" s="28">
        <v>2.0520989317371132</v>
      </c>
      <c r="CE109" s="46">
        <f>IF(OR(ISBLANK(BR109), ISBLANK(DH109)), "", 100*((BR109-DH109)/DH109))</f>
        <v>0</v>
      </c>
      <c r="CF109" s="102">
        <v>7240647.2140288986</v>
      </c>
      <c r="CG109" s="42">
        <v>7078535.0726820678</v>
      </c>
      <c r="CH109" s="42">
        <v>7402759.3553757304</v>
      </c>
      <c r="CI109" s="171">
        <f t="shared" si="872"/>
        <v>6.375</v>
      </c>
      <c r="CJ109" s="171">
        <f t="shared" si="873"/>
        <v>314.84969999999976</v>
      </c>
      <c r="CK109" s="171">
        <f t="shared" si="874"/>
        <v>85.739849999999933</v>
      </c>
      <c r="CL109" s="171">
        <f t="shared" si="875"/>
        <v>3743.625</v>
      </c>
      <c r="CM109" s="172">
        <f t="shared" si="876"/>
        <v>3435.1503000000002</v>
      </c>
      <c r="CN109" s="172">
        <f t="shared" si="877"/>
        <v>3664.2601500000001</v>
      </c>
      <c r="CO109" s="32">
        <v>99.83</v>
      </c>
      <c r="CP109" s="32">
        <v>91.76</v>
      </c>
      <c r="CQ109" s="32">
        <v>97.88</v>
      </c>
      <c r="CR109" s="28">
        <v>2.2138397602595963</v>
      </c>
      <c r="CS109" s="46">
        <f>IF(OR(ISBLANK(CF109), ISBLANK(DH109)), "", 100*((CF109-DH109)/DH109))</f>
        <v>3.64754368039485</v>
      </c>
      <c r="CT109" s="102">
        <v>17434123.889304999</v>
      </c>
      <c r="CU109" s="102">
        <v>16726430.225214871</v>
      </c>
      <c r="CV109" s="102">
        <v>18141817.553395111</v>
      </c>
      <c r="CW109" s="171">
        <f t="shared" si="878"/>
        <v>118.5</v>
      </c>
      <c r="CX109" s="171">
        <f t="shared" si="879"/>
        <v>406.47794999999996</v>
      </c>
      <c r="CY109" s="171">
        <f t="shared" si="880"/>
        <v>208.92434999999978</v>
      </c>
      <c r="CZ109" s="171">
        <f t="shared" si="881"/>
        <v>3631.5</v>
      </c>
      <c r="DA109" s="172">
        <f t="shared" si="882"/>
        <v>3343.52205</v>
      </c>
      <c r="DB109" s="172">
        <f t="shared" si="883"/>
        <v>3541.0756500000002</v>
      </c>
      <c r="DC109" s="32">
        <v>96.84</v>
      </c>
      <c r="DD109" s="32">
        <v>92.07</v>
      </c>
      <c r="DE109" s="32">
        <v>97.51</v>
      </c>
      <c r="DF109" s="28">
        <v>4.0416755199043841</v>
      </c>
      <c r="DG109" s="46">
        <f>IF(OR(ISBLANK(CT109), ISBLANK(DH109)), "", 100*((CT109-DH109)/DH109))</f>
        <v>149.56389448791936</v>
      </c>
      <c r="DH109" s="25">
        <f>MIN(H109,T109,AB109,AP109,BD109,BR109,CF109,CT109)</f>
        <v>6985835.8017204823</v>
      </c>
      <c r="DI109" s="85" t="str">
        <f>IF(DH109=H109, $H$2, IF(DH109=T109, $T$2, IF(DH109=AB109, $AB$2, IF(DH109=AP109, $AP$2, IF(DH109=BD109, $BD$2, IF(DH109=BR109, $BR$2, IF(DH109=CF109, $CF$2, $CT$2)))))))</f>
        <v>RSSDDP (AllEnhancements + RQMC + SOM)</v>
      </c>
      <c r="DJ109" s="39">
        <f>IF(OR(ISBLANK(H109), ISBLANK(AP109)), "", IFERROR(((H109-AP109)/H109)*100, ""))</f>
        <v>43.319286797154497</v>
      </c>
      <c r="DK109" s="20" t="str">
        <f>IF(OR(ISBLANK(AP109), ISBLANK(T109)), "", IFERROR(((T109-AP109)/T109)*100, ""))</f>
        <v/>
      </c>
      <c r="DL109" s="18">
        <f t="shared" si="526"/>
        <v>0</v>
      </c>
    </row>
    <row r="110" spans="1:116" hidden="1" x14ac:dyDescent="0.25">
      <c r="A110" s="269"/>
      <c r="B110" s="269"/>
      <c r="C110" s="269"/>
      <c r="D110" s="269"/>
      <c r="E110" s="166">
        <f>3 * ($C$107*'Data for KPI'!$B$1)</f>
        <v>3750</v>
      </c>
      <c r="F110" s="166">
        <v>4</v>
      </c>
      <c r="G110" s="166"/>
      <c r="H110" s="115">
        <v>9094888.6843126193</v>
      </c>
      <c r="I110" s="64">
        <v>8787627.2958570104</v>
      </c>
      <c r="J110" s="64">
        <v>9402150.0727682281</v>
      </c>
      <c r="K110" s="171">
        <f t="shared" si="846"/>
        <v>28.5</v>
      </c>
      <c r="L110" s="171">
        <f t="shared" si="847"/>
        <v>331.05794999999989</v>
      </c>
      <c r="M110" s="171">
        <f t="shared" si="848"/>
        <v>134.93489999999974</v>
      </c>
      <c r="N110" s="171">
        <f t="shared" si="849"/>
        <v>3721.5</v>
      </c>
      <c r="O110" s="172">
        <f t="shared" si="850"/>
        <v>3418.9420500000001</v>
      </c>
      <c r="P110" s="172">
        <f t="shared" si="851"/>
        <v>3615.0651000000003</v>
      </c>
      <c r="Q110" s="67">
        <v>99.24</v>
      </c>
      <c r="R110" s="67">
        <v>91.87</v>
      </c>
      <c r="S110" s="67">
        <v>97.14</v>
      </c>
      <c r="T110" s="208"/>
      <c r="U110" s="208"/>
      <c r="V110" s="208"/>
      <c r="W110" s="14"/>
      <c r="X110" s="14"/>
      <c r="Y110" s="14"/>
      <c r="Z110" s="14"/>
      <c r="AA110" s="153" t="str">
        <f>IF(OR(ISBLANK(T110), ISBLANK(DH110)), "", 100*((T110-DH110)/DH110))</f>
        <v/>
      </c>
      <c r="AB110" s="115">
        <v>7070164.1954544988</v>
      </c>
      <c r="AC110" s="64">
        <v>6930007.5236493684</v>
      </c>
      <c r="AD110" s="64">
        <v>7210320.86725963</v>
      </c>
      <c r="AE110" s="171">
        <f t="shared" si="852"/>
        <v>4.5000000000004547</v>
      </c>
      <c r="AF110" s="171">
        <f t="shared" si="853"/>
        <v>312.00555000000031</v>
      </c>
      <c r="AG110" s="171">
        <f t="shared" si="854"/>
        <v>97.388400000000729</v>
      </c>
      <c r="AH110" s="171">
        <f t="shared" si="855"/>
        <v>3745.4999999999995</v>
      </c>
      <c r="AI110" s="172">
        <f t="shared" si="856"/>
        <v>3437.9944499999997</v>
      </c>
      <c r="AJ110" s="172">
        <f t="shared" si="857"/>
        <v>3652.6115999999993</v>
      </c>
      <c r="AK110" s="64">
        <v>99.88</v>
      </c>
      <c r="AL110" s="64">
        <v>91.79</v>
      </c>
      <c r="AM110" s="64">
        <v>97.52</v>
      </c>
      <c r="AN110" s="67">
        <v>2.0536055980524579</v>
      </c>
      <c r="AO110" s="153">
        <f>IF(OR(ISBLANK(AB110), ISBLANK(DH110)), "", 100*((AB110-DH110)/DH110))</f>
        <v>1.8109520067640161</v>
      </c>
      <c r="AP110" s="115">
        <v>6944404.3652442992</v>
      </c>
      <c r="AQ110" s="64">
        <v>6815589.7916929377</v>
      </c>
      <c r="AR110" s="64">
        <v>7073218.9387956606</v>
      </c>
      <c r="AS110" s="171">
        <f t="shared" si="858"/>
        <v>3</v>
      </c>
      <c r="AT110" s="171">
        <f t="shared" si="859"/>
        <v>310.62869999999975</v>
      </c>
      <c r="AU110" s="171">
        <f t="shared" si="860"/>
        <v>92.927999999999884</v>
      </c>
      <c r="AV110" s="171">
        <f t="shared" si="861"/>
        <v>3747</v>
      </c>
      <c r="AW110" s="172">
        <f t="shared" si="862"/>
        <v>3439.3713000000002</v>
      </c>
      <c r="AX110" s="172">
        <f t="shared" si="863"/>
        <v>3657.0720000000001</v>
      </c>
      <c r="AY110" s="64">
        <v>99.92</v>
      </c>
      <c r="AZ110" s="64">
        <v>91.79</v>
      </c>
      <c r="BA110" s="64">
        <v>97.6</v>
      </c>
      <c r="BB110" s="67">
        <v>1.8003032523860214</v>
      </c>
      <c r="BC110" s="153">
        <f>IF(OR(ISBLANK(AP110), ISBLANK(DH110)), "", 100*((AP110-DH110)/DH110))</f>
        <v>0</v>
      </c>
      <c r="BD110" s="116">
        <v>151274702.046305</v>
      </c>
      <c r="BE110" s="116">
        <v>149078943.0114778</v>
      </c>
      <c r="BF110" s="199">
        <v>153470461.08113211</v>
      </c>
      <c r="BG110" s="171">
        <f t="shared" si="864"/>
        <v>1131.375</v>
      </c>
      <c r="BH110" s="171">
        <f t="shared" si="842"/>
        <v>1342.9598999999998</v>
      </c>
      <c r="BI110" s="171">
        <f t="shared" si="843"/>
        <v>1274.0900624999999</v>
      </c>
      <c r="BJ110" s="171">
        <f t="shared" si="865"/>
        <v>2618.625</v>
      </c>
      <c r="BK110" s="172">
        <f t="shared" si="866"/>
        <v>2407.0401000000002</v>
      </c>
      <c r="BL110" s="172">
        <f t="shared" si="867"/>
        <v>2475.9099375000001</v>
      </c>
      <c r="BM110" s="32">
        <v>69.83</v>
      </c>
      <c r="BN110" s="32">
        <v>91.92</v>
      </c>
      <c r="BO110" s="32">
        <v>94.55</v>
      </c>
      <c r="BP110" s="28">
        <v>0.14603733072281164</v>
      </c>
      <c r="BQ110" s="46">
        <f>IF(OR(ISBLANK(BD110), ISBLANK(DH110)), "", 100*((BD110-DH110)/DH110))</f>
        <v>2078.3682817119948</v>
      </c>
      <c r="BR110" s="103">
        <v>7009404.8527485002</v>
      </c>
      <c r="BS110" s="34">
        <v>6874517.4956499049</v>
      </c>
      <c r="BT110" s="34">
        <v>7144292.2098470954</v>
      </c>
      <c r="BU110" s="171">
        <f t="shared" si="868"/>
        <v>3.7499999999995453</v>
      </c>
      <c r="BV110" s="171">
        <f t="shared" si="844"/>
        <v>312.44099999999935</v>
      </c>
      <c r="BW110" s="171">
        <f t="shared" si="845"/>
        <v>94.409249999999702</v>
      </c>
      <c r="BX110" s="171">
        <f t="shared" si="869"/>
        <v>3746.2500000000005</v>
      </c>
      <c r="BY110" s="172">
        <f t="shared" si="870"/>
        <v>3437.5590000000007</v>
      </c>
      <c r="BZ110" s="172">
        <f t="shared" si="871"/>
        <v>3655.5907500000003</v>
      </c>
      <c r="CA110" s="34">
        <v>99.9</v>
      </c>
      <c r="CB110" s="34">
        <v>91.76</v>
      </c>
      <c r="CC110" s="34">
        <v>97.58</v>
      </c>
      <c r="CD110" s="29">
        <v>2.2831975413314809</v>
      </c>
      <c r="CE110" s="46">
        <f>IF(OR(ISBLANK(BR110), ISBLANK(DH110)), "", 100*((BR110-DH110)/DH110))</f>
        <v>0.93601242216710023</v>
      </c>
      <c r="CF110" s="103">
        <v>7027748.8329918971</v>
      </c>
      <c r="CG110" s="43">
        <v>6891126.8645522501</v>
      </c>
      <c r="CH110" s="43">
        <v>7164370.8014315441</v>
      </c>
      <c r="CI110" s="171">
        <f t="shared" si="872"/>
        <v>4.125</v>
      </c>
      <c r="CJ110" s="171">
        <f t="shared" si="873"/>
        <v>312.03592499999968</v>
      </c>
      <c r="CK110" s="171">
        <f t="shared" si="874"/>
        <v>92.527649999999994</v>
      </c>
      <c r="CL110" s="171">
        <f t="shared" si="875"/>
        <v>3745.875</v>
      </c>
      <c r="CM110" s="172">
        <f t="shared" si="876"/>
        <v>3437.9640750000003</v>
      </c>
      <c r="CN110" s="172">
        <f t="shared" si="877"/>
        <v>3657.47235</v>
      </c>
      <c r="CO110" s="34">
        <v>99.89</v>
      </c>
      <c r="CP110" s="34">
        <v>91.78</v>
      </c>
      <c r="CQ110" s="34">
        <v>97.64</v>
      </c>
      <c r="CR110" s="29">
        <v>2.233459009558254</v>
      </c>
      <c r="CS110" s="46">
        <f>IF(OR(ISBLANK(CF110), ISBLANK(DH110)), "", 100*((CF110-DH110)/DH110))</f>
        <v>1.2001672622165336</v>
      </c>
      <c r="CT110" s="103">
        <v>118581358.9607171</v>
      </c>
      <c r="CU110" s="103">
        <v>116530030.8409707</v>
      </c>
      <c r="CV110" s="103">
        <v>120632687.0804636</v>
      </c>
      <c r="CW110" s="171">
        <f t="shared" si="878"/>
        <v>913.5</v>
      </c>
      <c r="CX110" s="171">
        <f t="shared" si="879"/>
        <v>1127.9394000000002</v>
      </c>
      <c r="CY110" s="171">
        <f t="shared" si="880"/>
        <v>1041.9934499999999</v>
      </c>
      <c r="CZ110" s="171">
        <f t="shared" si="881"/>
        <v>2836.5</v>
      </c>
      <c r="DA110" s="172">
        <f t="shared" si="882"/>
        <v>2622.0605999999998</v>
      </c>
      <c r="DB110" s="172">
        <f t="shared" si="883"/>
        <v>2708.0065500000001</v>
      </c>
      <c r="DC110" s="34">
        <v>75.64</v>
      </c>
      <c r="DD110" s="34">
        <v>92.44</v>
      </c>
      <c r="DE110" s="34">
        <v>95.47</v>
      </c>
      <c r="DF110" s="29">
        <v>9.0618988040462458</v>
      </c>
      <c r="DG110" s="46">
        <f>IF(OR(ISBLANK(CT110), ISBLANK(DH110)), "", 100*((CT110-DH110)/DH110))</f>
        <v>1607.5814241779899</v>
      </c>
      <c r="DH110" s="25">
        <f>MIN(H110,T110,AB110,AP110,BD110,BR110,CF110,CT110)</f>
        <v>6944404.3652442992</v>
      </c>
      <c r="DI110" s="85" t="str">
        <f>IF(DH110=H110, $H$2, IF(DH110=T110, $T$2, IF(DH110=AB110, $AB$2, IF(DH110=AP110, $AP$2, IF(DH110=BD110, $BD$2, IF(DH110=BR110, $BR$2, IF(DH110=CF110, $CF$2, $CT$2)))))))</f>
        <v>RKSDDP++ (AllEnhancements + RQMC + Kmeans++)</v>
      </c>
      <c r="DJ110" s="39">
        <f>IF(OR(ISBLANK(H110), ISBLANK(AP110)), "", IFERROR(((H110-AP110)/H110)*100, ""))</f>
        <v>23.644976796446095</v>
      </c>
      <c r="DK110" s="20" t="str">
        <f>IF(OR(ISBLANK(AP110), ISBLANK(T110)), "", IFERROR(((T110-AP110)/T110)*100, ""))</f>
        <v/>
      </c>
      <c r="DL110" s="18">
        <f t="shared" si="526"/>
        <v>0</v>
      </c>
    </row>
    <row r="111" spans="1:116" hidden="1" x14ac:dyDescent="0.25">
      <c r="A111" s="269"/>
      <c r="B111" s="269"/>
      <c r="C111" s="269"/>
      <c r="D111" s="269"/>
      <c r="E111" s="166">
        <f>3 * ($C$107*'Data for KPI'!$B$1)</f>
        <v>3750</v>
      </c>
      <c r="F111" s="166">
        <v>5</v>
      </c>
      <c r="G111" s="166"/>
      <c r="H111" s="116">
        <v>19077071.681531791</v>
      </c>
      <c r="I111" s="63">
        <v>18311917.391472451</v>
      </c>
      <c r="J111" s="63">
        <v>19842225.97159113</v>
      </c>
      <c r="K111" s="171">
        <f t="shared" si="846"/>
        <v>135.375</v>
      </c>
      <c r="L111" s="171">
        <f t="shared" si="847"/>
        <v>420.5689124999999</v>
      </c>
      <c r="M111" s="171">
        <f t="shared" si="848"/>
        <v>242.36789999999974</v>
      </c>
      <c r="N111" s="171">
        <f t="shared" si="849"/>
        <v>3614.625</v>
      </c>
      <c r="O111" s="172">
        <f t="shared" si="850"/>
        <v>3329.4310875000001</v>
      </c>
      <c r="P111" s="172">
        <f t="shared" si="851"/>
        <v>3507.6321000000003</v>
      </c>
      <c r="Q111" s="66">
        <v>96.39</v>
      </c>
      <c r="R111" s="66">
        <v>92.11</v>
      </c>
      <c r="S111" s="66">
        <v>97.04</v>
      </c>
      <c r="T111" s="208"/>
      <c r="U111" s="208"/>
      <c r="V111" s="208"/>
      <c r="W111" s="14"/>
      <c r="X111" s="14"/>
      <c r="Y111" s="14"/>
      <c r="Z111" s="14"/>
      <c r="AA111" s="153" t="str">
        <f>IF(OR(ISBLANK(T111), ISBLANK(DH111)), "", 100*((T111-DH111)/DH111))</f>
        <v/>
      </c>
      <c r="AB111" s="116">
        <v>6822508.3234599615</v>
      </c>
      <c r="AC111" s="63">
        <v>6702253.6054502334</v>
      </c>
      <c r="AD111" s="63">
        <v>6942763.0414696895</v>
      </c>
      <c r="AE111" s="171">
        <f t="shared" si="852"/>
        <v>1.5000000000004547</v>
      </c>
      <c r="AF111" s="171">
        <f t="shared" si="853"/>
        <v>306.25305000000026</v>
      </c>
      <c r="AG111" s="171">
        <f t="shared" si="854"/>
        <v>92.588550000000851</v>
      </c>
      <c r="AH111" s="171">
        <f t="shared" si="855"/>
        <v>3748.4999999999995</v>
      </c>
      <c r="AI111" s="172">
        <f t="shared" si="856"/>
        <v>3443.7469499999997</v>
      </c>
      <c r="AJ111" s="172">
        <f t="shared" si="857"/>
        <v>3657.4114499999991</v>
      </c>
      <c r="AK111" s="63">
        <v>99.96</v>
      </c>
      <c r="AL111" s="63">
        <v>91.87</v>
      </c>
      <c r="AM111" s="63">
        <v>97.57</v>
      </c>
      <c r="AN111" s="66">
        <v>1.9339311670181918</v>
      </c>
      <c r="AO111" s="153">
        <f>IF(OR(ISBLANK(AB111), ISBLANK(DH111)), "", 100*((AB111-DH111)/DH111))</f>
        <v>0.47490341678778636</v>
      </c>
      <c r="AP111" s="116">
        <v>6899665.9036193527</v>
      </c>
      <c r="AQ111" s="63">
        <v>6771861.1510697939</v>
      </c>
      <c r="AR111" s="63">
        <v>7027470.6561689116</v>
      </c>
      <c r="AS111" s="171">
        <f t="shared" si="858"/>
        <v>2.25</v>
      </c>
      <c r="AT111" s="171">
        <f t="shared" si="859"/>
        <v>305.81774999999971</v>
      </c>
      <c r="AU111" s="171">
        <f t="shared" si="860"/>
        <v>92.57077500000014</v>
      </c>
      <c r="AV111" s="171">
        <f t="shared" si="861"/>
        <v>3747.75</v>
      </c>
      <c r="AW111" s="172">
        <f t="shared" si="862"/>
        <v>3444.1822500000003</v>
      </c>
      <c r="AX111" s="172">
        <f t="shared" si="863"/>
        <v>3657.4292249999999</v>
      </c>
      <c r="AY111" s="63">
        <v>99.94</v>
      </c>
      <c r="AZ111" s="63">
        <v>91.9</v>
      </c>
      <c r="BA111" s="63">
        <v>97.59</v>
      </c>
      <c r="BB111" s="66">
        <v>1.7306854710391308</v>
      </c>
      <c r="BC111" s="153">
        <f>IF(OR(ISBLANK(AP111), ISBLANK(DH111)), "", 100*((AP111-DH111)/DH111))</f>
        <v>1.6112011018679788</v>
      </c>
      <c r="BD111" s="115">
        <v>157608240.96461779</v>
      </c>
      <c r="BE111" s="115">
        <v>155449711.87746039</v>
      </c>
      <c r="BF111" s="155">
        <v>159766770.05177519</v>
      </c>
      <c r="BG111" s="171">
        <f t="shared" si="864"/>
        <v>1183.125</v>
      </c>
      <c r="BH111" s="171">
        <f t="shared" si="842"/>
        <v>1393.3520625000001</v>
      </c>
      <c r="BI111" s="171">
        <f t="shared" si="843"/>
        <v>1323.2763749999999</v>
      </c>
      <c r="BJ111" s="171">
        <f t="shared" si="865"/>
        <v>2566.875</v>
      </c>
      <c r="BK111" s="172">
        <f t="shared" si="866"/>
        <v>2356.6479374999999</v>
      </c>
      <c r="BL111" s="172">
        <f t="shared" si="867"/>
        <v>2426.7236250000001</v>
      </c>
      <c r="BM111" s="34">
        <v>68.45</v>
      </c>
      <c r="BN111" s="34">
        <v>91.81</v>
      </c>
      <c r="BO111" s="34">
        <v>94.54</v>
      </c>
      <c r="BP111" s="29">
        <v>0.1527410956568212</v>
      </c>
      <c r="BQ111" s="46">
        <f>IF(OR(ISBLANK(BD111), ISBLANK(DH111)), "", 100*((BD111-DH111)/DH111))</f>
        <v>2221.0924835601959</v>
      </c>
      <c r="BR111" s="101">
        <v>6790261.1412911564</v>
      </c>
      <c r="BS111" s="36">
        <v>6673696.4596896023</v>
      </c>
      <c r="BT111" s="36">
        <v>6906825.8228927106</v>
      </c>
      <c r="BU111" s="171">
        <f t="shared" si="868"/>
        <v>0.75</v>
      </c>
      <c r="BV111" s="171">
        <f t="shared" si="844"/>
        <v>305.56402499999967</v>
      </c>
      <c r="BW111" s="171">
        <f t="shared" si="845"/>
        <v>89.98214999999982</v>
      </c>
      <c r="BX111" s="171">
        <f t="shared" si="869"/>
        <v>3749.25</v>
      </c>
      <c r="BY111" s="172">
        <f t="shared" si="870"/>
        <v>3444.4359750000003</v>
      </c>
      <c r="BZ111" s="172">
        <f t="shared" si="871"/>
        <v>3660.0178500000002</v>
      </c>
      <c r="CA111" s="36">
        <v>99.98</v>
      </c>
      <c r="CB111" s="36">
        <v>91.87</v>
      </c>
      <c r="CC111" s="36">
        <v>97.62</v>
      </c>
      <c r="CD111" s="30">
        <v>2.0663766815604996</v>
      </c>
      <c r="CE111" s="46">
        <f>IF(OR(ISBLANK(BR111), ISBLANK(DH111)), "", 100*((BR111-DH111)/DH111))</f>
        <v>0</v>
      </c>
      <c r="CF111" s="101">
        <v>6808085.2155500064</v>
      </c>
      <c r="CG111" s="44">
        <v>6689211.6089843353</v>
      </c>
      <c r="CH111" s="44">
        <v>6926958.8221156774</v>
      </c>
      <c r="CI111" s="171">
        <f t="shared" si="872"/>
        <v>1.125</v>
      </c>
      <c r="CJ111" s="171">
        <f t="shared" si="873"/>
        <v>304.78387500000008</v>
      </c>
      <c r="CK111" s="171">
        <f t="shared" si="874"/>
        <v>90.348224999999729</v>
      </c>
      <c r="CL111" s="171">
        <f t="shared" si="875"/>
        <v>3748.875</v>
      </c>
      <c r="CM111" s="172">
        <f t="shared" si="876"/>
        <v>3445.2161249999999</v>
      </c>
      <c r="CN111" s="172">
        <f t="shared" si="877"/>
        <v>3659.6517750000003</v>
      </c>
      <c r="CO111" s="36">
        <v>99.97</v>
      </c>
      <c r="CP111" s="36">
        <v>91.9</v>
      </c>
      <c r="CQ111" s="36">
        <v>97.62</v>
      </c>
      <c r="CR111" s="30">
        <v>2.4606011840902386</v>
      </c>
      <c r="CS111" s="46">
        <f>IF(OR(ISBLANK(CF111), ISBLANK(DH111)), "", 100*((CF111-DH111)/DH111))</f>
        <v>0.26249468007147569</v>
      </c>
      <c r="CT111" s="102">
        <v>19626458.793241199</v>
      </c>
      <c r="CU111" s="102">
        <v>18850941.908717629</v>
      </c>
      <c r="CV111" s="102">
        <v>20401975.677764781</v>
      </c>
      <c r="CW111" s="171">
        <f t="shared" si="878"/>
        <v>141.375</v>
      </c>
      <c r="CX111" s="171">
        <f t="shared" si="879"/>
        <v>421.04343749999998</v>
      </c>
      <c r="CY111" s="171">
        <f t="shared" si="880"/>
        <v>259.37703749999991</v>
      </c>
      <c r="CZ111" s="171">
        <f t="shared" si="881"/>
        <v>3608.625</v>
      </c>
      <c r="DA111" s="172">
        <f t="shared" si="882"/>
        <v>3328.9565625</v>
      </c>
      <c r="DB111" s="172">
        <f t="shared" si="883"/>
        <v>3490.6229625000001</v>
      </c>
      <c r="DC111" s="32">
        <v>96.23</v>
      </c>
      <c r="DD111" s="32">
        <v>92.25</v>
      </c>
      <c r="DE111" s="32">
        <v>96.73</v>
      </c>
      <c r="DF111" s="28">
        <v>17.754962755695178</v>
      </c>
      <c r="DG111" s="46">
        <f>IF(OR(ISBLANK(CT111), ISBLANK(DH111)), "", 100*((CT111-DH111)/DH111))</f>
        <v>189.03835043830526</v>
      </c>
      <c r="DH111" s="25">
        <f>MIN(H111,T111,AB111,AP111,BD111,BR111,CF111,CT111)</f>
        <v>6790261.1412911564</v>
      </c>
      <c r="DI111" s="85" t="str">
        <f>IF(DH111=H111, $H$2, IF(DH111=T111, $T$2, IF(DH111=AB111, $AB$2, IF(DH111=AP111, $AP$2, IF(DH111=BD111, $BD$2, IF(DH111=BR111, $BR$2, IF(DH111=CF111, $CF$2, $CT$2)))))))</f>
        <v>RSSDDP (AllEnhancements + RQMC + SOM)</v>
      </c>
      <c r="DJ111" s="39">
        <f>IF(OR(ISBLANK(H111), ISBLANK(AP111)), "", IFERROR(((H111-AP111)/H111)*100, ""))</f>
        <v>63.832678207637031</v>
      </c>
      <c r="DK111" s="20" t="str">
        <f>IF(OR(ISBLANK(AP111), ISBLANK(T111)), "", IFERROR(((T111-AP111)/T111)*100, ""))</f>
        <v/>
      </c>
      <c r="DL111" s="18">
        <f t="shared" si="526"/>
        <v>0</v>
      </c>
    </row>
    <row r="112" spans="1:116" x14ac:dyDescent="0.25">
      <c r="A112" s="269"/>
      <c r="B112" s="269"/>
      <c r="C112" s="269"/>
      <c r="D112" s="269"/>
      <c r="E112" s="166">
        <f>3 * ($C$107*'Data for KPI'!$B$1)</f>
        <v>3750</v>
      </c>
      <c r="F112" s="166" t="s">
        <v>23</v>
      </c>
      <c r="G112" s="166"/>
      <c r="H112" s="113">
        <f>AVERAGE(H107:H111)</f>
        <v>15283560.093759885</v>
      </c>
      <c r="I112" s="82">
        <f t="shared" ref="I112:DH112" si="884">AVERAGE(I107:I111)</f>
        <v>14682681.72110964</v>
      </c>
      <c r="J112" s="82">
        <f t="shared" si="884"/>
        <v>15884438.46641013</v>
      </c>
      <c r="K112" s="159">
        <f t="shared" si="884"/>
        <v>95.7</v>
      </c>
      <c r="L112" s="159">
        <f t="shared" si="884"/>
        <v>386.11723499999999</v>
      </c>
      <c r="M112" s="159">
        <f t="shared" si="884"/>
        <v>198.47895749999989</v>
      </c>
      <c r="N112" s="159">
        <f t="shared" si="884"/>
        <v>3654.3</v>
      </c>
      <c r="O112" s="159">
        <f t="shared" si="884"/>
        <v>3363.8827649999998</v>
      </c>
      <c r="P112" s="159">
        <f t="shared" si="884"/>
        <v>3551.5210424999996</v>
      </c>
      <c r="Q112" s="106">
        <f t="shared" si="884"/>
        <v>97.448000000000008</v>
      </c>
      <c r="R112" s="106">
        <f t="shared" si="884"/>
        <v>92.054000000000002</v>
      </c>
      <c r="S112" s="106">
        <f t="shared" si="884"/>
        <v>97.188000000000002</v>
      </c>
      <c r="T112" s="113" t="e">
        <f t="shared" si="884"/>
        <v>#DIV/0!</v>
      </c>
      <c r="U112" s="113" t="e">
        <f t="shared" si="884"/>
        <v>#DIV/0!</v>
      </c>
      <c r="V112" s="113" t="e">
        <f t="shared" si="884"/>
        <v>#DIV/0!</v>
      </c>
      <c r="W112" s="82" t="e">
        <f t="shared" si="884"/>
        <v>#DIV/0!</v>
      </c>
      <c r="X112" s="82" t="e">
        <f t="shared" si="884"/>
        <v>#DIV/0!</v>
      </c>
      <c r="Y112" s="82" t="e">
        <f t="shared" si="884"/>
        <v>#DIV/0!</v>
      </c>
      <c r="Z112" s="82" t="e">
        <f t="shared" si="884"/>
        <v>#DIV/0!</v>
      </c>
      <c r="AA112" s="82" t="str">
        <f>IFERROR(AVERAGE(AA107:AA111), "")</f>
        <v/>
      </c>
      <c r="AB112" s="113">
        <f t="shared" si="884"/>
        <v>7316475.4847333701</v>
      </c>
      <c r="AC112" s="82">
        <f t="shared" si="884"/>
        <v>7150397.2379659135</v>
      </c>
      <c r="AD112" s="82">
        <f t="shared" si="884"/>
        <v>7482553.7315008249</v>
      </c>
      <c r="AE112" s="159">
        <f t="shared" si="884"/>
        <v>7.5750000000001823</v>
      </c>
      <c r="AF112" s="159">
        <f t="shared" si="884"/>
        <v>312.50806499999999</v>
      </c>
      <c r="AG112" s="159">
        <f t="shared" si="884"/>
        <v>90.81410250000026</v>
      </c>
      <c r="AH112" s="159">
        <f t="shared" si="884"/>
        <v>3742.4250000000002</v>
      </c>
      <c r="AI112" s="159">
        <f t="shared" si="884"/>
        <v>3437.4919350000005</v>
      </c>
      <c r="AJ112" s="159">
        <f t="shared" si="884"/>
        <v>3659.1858974999996</v>
      </c>
      <c r="AK112" s="82">
        <f t="shared" si="884"/>
        <v>99.797999999999988</v>
      </c>
      <c r="AL112" s="82">
        <f t="shared" si="884"/>
        <v>91.852000000000004</v>
      </c>
      <c r="AM112" s="82">
        <f t="shared" si="884"/>
        <v>97.775999999999996</v>
      </c>
      <c r="AN112" s="82">
        <f t="shared" si="884"/>
        <v>1.9626832292982044</v>
      </c>
      <c r="AO112" s="106">
        <f>IFERROR(AVERAGE(AO107:AO111), "")</f>
        <v>6.5824547749645062</v>
      </c>
      <c r="AP112" s="113">
        <f t="shared" si="884"/>
        <v>6982818.4888384175</v>
      </c>
      <c r="AQ112" s="82">
        <f t="shared" si="884"/>
        <v>6847511.7087884694</v>
      </c>
      <c r="AR112" s="82">
        <f t="shared" si="884"/>
        <v>7118125.2688883664</v>
      </c>
      <c r="AS112" s="159">
        <f t="shared" si="884"/>
        <v>3.2999999999999092</v>
      </c>
      <c r="AT112" s="159">
        <f t="shared" si="884"/>
        <v>307.90685999999977</v>
      </c>
      <c r="AU112" s="159">
        <f t="shared" si="884"/>
        <v>85.278239999999911</v>
      </c>
      <c r="AV112" s="159">
        <f t="shared" si="884"/>
        <v>3746.7</v>
      </c>
      <c r="AW112" s="159">
        <f t="shared" si="884"/>
        <v>3442.0931399999999</v>
      </c>
      <c r="AX112" s="159">
        <f t="shared" si="884"/>
        <v>3664.7217600000004</v>
      </c>
      <c r="AY112" s="82">
        <f t="shared" si="884"/>
        <v>99.912000000000006</v>
      </c>
      <c r="AZ112" s="82">
        <f t="shared" si="884"/>
        <v>91.87</v>
      </c>
      <c r="BA112" s="82">
        <f t="shared" si="884"/>
        <v>97.812000000000012</v>
      </c>
      <c r="BB112" s="82">
        <f t="shared" si="884"/>
        <v>1.7067396851009662</v>
      </c>
      <c r="BC112" s="106">
        <f>IFERROR(AVERAGE(BC107:BC111), "")</f>
        <v>1.7161348715866289</v>
      </c>
      <c r="BD112" s="113">
        <f>IFERROR(AVERAGE(BD107:BD111), "")</f>
        <v>160175543.29044399</v>
      </c>
      <c r="BE112" s="82">
        <f t="shared" si="884"/>
        <v>157988678.48436803</v>
      </c>
      <c r="BF112" s="198">
        <f t="shared" si="884"/>
        <v>162362408.09652001</v>
      </c>
      <c r="BG112" s="159">
        <f t="shared" si="884"/>
        <v>1192.3499999999999</v>
      </c>
      <c r="BH112" s="159">
        <f t="shared" si="884"/>
        <v>1402.8594975000001</v>
      </c>
      <c r="BI112" s="159">
        <f t="shared" si="884"/>
        <v>1332.4465574999999</v>
      </c>
      <c r="BJ112" s="159">
        <f t="shared" si="884"/>
        <v>2557.65</v>
      </c>
      <c r="BK112" s="159">
        <f t="shared" si="884"/>
        <v>2347.1405024999999</v>
      </c>
      <c r="BL112" s="159">
        <f t="shared" si="884"/>
        <v>2417.5534425000001</v>
      </c>
      <c r="BM112" s="82">
        <f t="shared" si="884"/>
        <v>68.203999999999994</v>
      </c>
      <c r="BN112" s="82">
        <f t="shared" si="884"/>
        <v>91.763999999999996</v>
      </c>
      <c r="BO112" s="82">
        <f t="shared" si="884"/>
        <v>94.518000000000001</v>
      </c>
      <c r="BP112" s="82">
        <f t="shared" si="884"/>
        <v>0.15030716556978446</v>
      </c>
      <c r="BQ112" s="226">
        <f>IFERROR(AVERAGE(BQ107:BQ111), "")</f>
        <v>2233.2332664298506</v>
      </c>
      <c r="BR112" s="118">
        <f t="shared" si="884"/>
        <v>6985397.5888688844</v>
      </c>
      <c r="BS112" s="99">
        <f t="shared" si="884"/>
        <v>6850434.9231600435</v>
      </c>
      <c r="BT112" s="99">
        <f t="shared" si="884"/>
        <v>7120360.2545777261</v>
      </c>
      <c r="BU112" s="183">
        <f t="shared" si="884"/>
        <v>3.2999999999999092</v>
      </c>
      <c r="BV112" s="183">
        <f t="shared" si="884"/>
        <v>308.73130499999979</v>
      </c>
      <c r="BW112" s="183">
        <f t="shared" si="884"/>
        <v>85.428502499999922</v>
      </c>
      <c r="BX112" s="183">
        <f t="shared" si="884"/>
        <v>3746.7</v>
      </c>
      <c r="BY112" s="183">
        <f t="shared" si="884"/>
        <v>3441.2686950000002</v>
      </c>
      <c r="BZ112" s="183">
        <f t="shared" si="884"/>
        <v>3664.5714975000001</v>
      </c>
      <c r="CA112" s="99">
        <f t="shared" si="884"/>
        <v>99.912000000000006</v>
      </c>
      <c r="CB112" s="99">
        <f t="shared" si="884"/>
        <v>91.847999999999999</v>
      </c>
      <c r="CC112" s="99">
        <f t="shared" si="884"/>
        <v>97.808000000000007</v>
      </c>
      <c r="CD112" s="99">
        <f t="shared" si="884"/>
        <v>2.1375139553407991</v>
      </c>
      <c r="CE112" s="100">
        <f>IFERROR(AVERAGE(CE107:CE111), "")</f>
        <v>1.7509902227067038</v>
      </c>
      <c r="CF112" s="118">
        <f t="shared" si="884"/>
        <v>7022431.4886368271</v>
      </c>
      <c r="CG112" s="99">
        <f t="shared" si="884"/>
        <v>6883472.3110020459</v>
      </c>
      <c r="CH112" s="99">
        <f t="shared" si="884"/>
        <v>7161390.6662716093</v>
      </c>
      <c r="CI112" s="159">
        <f t="shared" si="884"/>
        <v>3.8250000000000002</v>
      </c>
      <c r="CJ112" s="159">
        <f t="shared" si="884"/>
        <v>308.31308999999982</v>
      </c>
      <c r="CK112" s="159">
        <f t="shared" si="884"/>
        <v>85.41849749999983</v>
      </c>
      <c r="CL112" s="159">
        <f t="shared" si="884"/>
        <v>3746.1750000000002</v>
      </c>
      <c r="CM112" s="159">
        <f t="shared" si="884"/>
        <v>3441.6869099999994</v>
      </c>
      <c r="CN112" s="159">
        <f t="shared" si="884"/>
        <v>3664.5815025000002</v>
      </c>
      <c r="CO112" s="99">
        <f t="shared" si="884"/>
        <v>99.897999999999996</v>
      </c>
      <c r="CP112" s="99">
        <f t="shared" si="884"/>
        <v>91.872</v>
      </c>
      <c r="CQ112" s="99">
        <f t="shared" si="884"/>
        <v>97.822000000000003</v>
      </c>
      <c r="CR112" s="99">
        <f t="shared" si="884"/>
        <v>2.2662340526679299</v>
      </c>
      <c r="CS112" s="100">
        <f>IFERROR(AVERAGE(CS107:CS111), "")</f>
        <v>2.2860178461235567</v>
      </c>
      <c r="CT112" s="118">
        <f t="shared" si="884"/>
        <v>38134932.538485691</v>
      </c>
      <c r="CU112" s="99">
        <f t="shared" si="884"/>
        <v>37182213.652870029</v>
      </c>
      <c r="CV112" s="99">
        <f t="shared" si="884"/>
        <v>39087651.424101368</v>
      </c>
      <c r="CW112" s="159">
        <f t="shared" si="884"/>
        <v>280.35000000000008</v>
      </c>
      <c r="CX112" s="159">
        <f t="shared" si="884"/>
        <v>552.64098000000013</v>
      </c>
      <c r="CY112" s="159">
        <f t="shared" si="884"/>
        <v>385.78859250000005</v>
      </c>
      <c r="CZ112" s="159">
        <f t="shared" si="884"/>
        <v>3469.65</v>
      </c>
      <c r="DA112" s="159">
        <f t="shared" si="884"/>
        <v>3197.3590199999999</v>
      </c>
      <c r="DB112" s="159">
        <f t="shared" si="884"/>
        <v>3364.2114075</v>
      </c>
      <c r="DC112" s="99">
        <f t="shared" si="884"/>
        <v>92.524000000000001</v>
      </c>
      <c r="DD112" s="99">
        <f t="shared" si="884"/>
        <v>92.167999999999992</v>
      </c>
      <c r="DE112" s="99">
        <f t="shared" si="884"/>
        <v>96.894000000000005</v>
      </c>
      <c r="DF112" s="99">
        <f t="shared" si="884"/>
        <v>12.804044096081441</v>
      </c>
      <c r="DG112" s="100">
        <f t="shared" si="884"/>
        <v>452.44763162933316</v>
      </c>
      <c r="DH112" s="118">
        <f t="shared" si="884"/>
        <v>6865579.7202086095</v>
      </c>
      <c r="DI112" s="99"/>
      <c r="DJ112" s="100">
        <f>IFERROR(AVERAGE(DJ107:DJ111), "")</f>
        <v>49.430691165273267</v>
      </c>
      <c r="DK112" s="99" t="e">
        <f t="shared" ref="DK112" si="885">AVERAGE(DK107:DK111)</f>
        <v>#DIV/0!</v>
      </c>
      <c r="DL112" s="18">
        <f t="shared" si="526"/>
        <v>1.7161348715866289</v>
      </c>
    </row>
    <row r="113" spans="1:116" hidden="1" x14ac:dyDescent="0.25">
      <c r="A113" s="269"/>
      <c r="B113" s="269"/>
      <c r="C113" s="269">
        <v>15</v>
      </c>
      <c r="D113" s="269">
        <v>75</v>
      </c>
      <c r="E113" s="166">
        <f>3 * ($C$113*'Data for KPI'!$B$1)</f>
        <v>5625</v>
      </c>
      <c r="F113" s="166">
        <v>1</v>
      </c>
      <c r="G113" s="166">
        <v>11</v>
      </c>
      <c r="H113" s="116">
        <v>29176596.243921641</v>
      </c>
      <c r="I113" s="61">
        <v>28450080.382734369</v>
      </c>
      <c r="J113" s="61">
        <v>29903112.105108909</v>
      </c>
      <c r="K113" s="171">
        <f>E113-N113</f>
        <v>117</v>
      </c>
      <c r="L113" s="171">
        <f>E113-O113</f>
        <v>904.64400000000023</v>
      </c>
      <c r="M113" s="171">
        <f>E113-P113</f>
        <v>302.61959999999999</v>
      </c>
      <c r="N113" s="171">
        <f>(Q113/100)*E113</f>
        <v>5508</v>
      </c>
      <c r="O113" s="172">
        <f>(R113/100)*N113</f>
        <v>4720.3559999999998</v>
      </c>
      <c r="P113" s="172">
        <f>(S113/100)*N113</f>
        <v>5322.3804</v>
      </c>
      <c r="Q113" s="66">
        <v>97.92</v>
      </c>
      <c r="R113" s="66">
        <v>85.7</v>
      </c>
      <c r="S113" s="66">
        <v>96.63</v>
      </c>
      <c r="T113" s="208"/>
      <c r="U113" s="208"/>
      <c r="V113" s="208"/>
      <c r="W113" s="14"/>
      <c r="X113" s="14"/>
      <c r="Y113" s="14"/>
      <c r="Z113" s="14"/>
      <c r="AA113" s="153" t="str">
        <f>IF(OR(ISBLANK(T113), ISBLANK(DH113)), "", 100*((T113-DH113)/DH113))</f>
        <v/>
      </c>
      <c r="AB113" s="115">
        <v>21746901.670258671</v>
      </c>
      <c r="AC113" s="64">
        <v>21366233.161727119</v>
      </c>
      <c r="AD113" s="64">
        <v>22127570.178790212</v>
      </c>
      <c r="AE113" s="171">
        <f>$E113-AH113</f>
        <v>29.25</v>
      </c>
      <c r="AF113" s="171">
        <f>$E113-AI113</f>
        <v>826.08479999999963</v>
      </c>
      <c r="AG113" s="171">
        <f>$E113-AJ113</f>
        <v>197.1225000000004</v>
      </c>
      <c r="AH113" s="171">
        <f>(AK113/100)*E113</f>
        <v>5595.75</v>
      </c>
      <c r="AI113" s="172">
        <f>(AL113/100)*AH113</f>
        <v>4798.9152000000004</v>
      </c>
      <c r="AJ113" s="172">
        <f>(AM113/100)*AH113</f>
        <v>5427.8774999999996</v>
      </c>
      <c r="AK113" s="64">
        <v>99.48</v>
      </c>
      <c r="AL113" s="64">
        <v>85.76</v>
      </c>
      <c r="AM113" s="64">
        <v>97</v>
      </c>
      <c r="AN113" s="67">
        <v>0.55000000000000004</v>
      </c>
      <c r="AO113" s="153">
        <f>IF(OR(ISBLANK(AB113), ISBLANK(DH113)), "", 100*((AB113-DH113)/DH113))</f>
        <v>11.789887868846003</v>
      </c>
      <c r="AP113" s="115">
        <v>21047824.24684706</v>
      </c>
      <c r="AQ113" s="64">
        <v>20711332.246591929</v>
      </c>
      <c r="AR113" s="64">
        <v>21384316.24710219</v>
      </c>
      <c r="AS113" s="171">
        <f>$E113-AV113</f>
        <v>20.25</v>
      </c>
      <c r="AT113" s="171">
        <f>$E113-AW113</f>
        <v>816.1244999999999</v>
      </c>
      <c r="AU113" s="171">
        <f>$E113-AX113</f>
        <v>190.07392499999969</v>
      </c>
      <c r="AV113" s="171">
        <f>(AY113/100)*E113</f>
        <v>5604.75</v>
      </c>
      <c r="AW113" s="172">
        <f>(AZ113/100)*AV113</f>
        <v>4808.8755000000001</v>
      </c>
      <c r="AX113" s="172">
        <f>(BA113/100)*AV113</f>
        <v>5434.9260750000003</v>
      </c>
      <c r="AY113" s="64">
        <v>99.64</v>
      </c>
      <c r="AZ113" s="64">
        <v>85.8</v>
      </c>
      <c r="BA113" s="64">
        <v>96.97</v>
      </c>
      <c r="BB113" s="67">
        <v>0.74</v>
      </c>
      <c r="BC113" s="153">
        <f>IF(OR(ISBLANK(AP113), ISBLANK(DH113)), "", 100*((AP113-DH113)/DH113))</f>
        <v>8.1962823079350251</v>
      </c>
      <c r="BD113" s="116">
        <v>247483603.90717521</v>
      </c>
      <c r="BE113" s="116">
        <v>244291691.7964921</v>
      </c>
      <c r="BF113" s="199">
        <v>250675516.0178583</v>
      </c>
      <c r="BG113" s="171">
        <f>IF(BJ113=0, " ", $E113-BJ113)</f>
        <v>1841.0625</v>
      </c>
      <c r="BH113" s="171">
        <f t="shared" ref="BH113:BH117" si="886">IF(BK113=0, " ", $E113-BK113)</f>
        <v>2406.0043687500006</v>
      </c>
      <c r="BI113" s="171">
        <f t="shared" ref="BI113:BI117" si="887">IF(BL113=0, " ", $E113-BL113)</f>
        <v>2183.8872375000001</v>
      </c>
      <c r="BJ113" s="171">
        <f>(BM113/100)*$E113</f>
        <v>3783.9375</v>
      </c>
      <c r="BK113" s="172">
        <f>(BN113/100)*BJ113</f>
        <v>3218.9956312499994</v>
      </c>
      <c r="BL113" s="172">
        <f>(BO113/100)*BJ113</f>
        <v>3441.1127624999999</v>
      </c>
      <c r="BM113" s="32">
        <v>67.27</v>
      </c>
      <c r="BN113" s="32">
        <v>85.07</v>
      </c>
      <c r="BO113" s="32">
        <v>90.94</v>
      </c>
      <c r="BP113" s="28">
        <v>6.3004738901213484</v>
      </c>
      <c r="BQ113" s="46">
        <f>IF(OR(ISBLANK(BD113), ISBLANK(DH113)), "", 100*((BD113-DH113)/DH113))</f>
        <v>1172.1887811723359</v>
      </c>
      <c r="BR113" s="103">
        <v>19453371.038150199</v>
      </c>
      <c r="BS113" s="43">
        <v>19262153.585500609</v>
      </c>
      <c r="BT113" s="43">
        <v>19644588.490799781</v>
      </c>
      <c r="BU113" s="171">
        <f>IF(BX113 = 0, " ", $E113-BX113)</f>
        <v>0.56250000000090949</v>
      </c>
      <c r="BV113" s="171">
        <f t="shared" ref="BV113:BV117" si="888">IF(BY113=0, " ", $E113-BY113)</f>
        <v>798.6701812500005</v>
      </c>
      <c r="BW113" s="171">
        <f t="shared" ref="BW113:BW117" si="889">IF(BZ113=0, " ", $E113-BZ113)</f>
        <v>170.42051250000077</v>
      </c>
      <c r="BX113" s="171">
        <f>IF(ISBLANK(CA113),"",(CA113/100)*$E113)</f>
        <v>5624.4374999999991</v>
      </c>
      <c r="BY113" s="172">
        <f>(CB113/100)*BX113</f>
        <v>4826.3298187499995</v>
      </c>
      <c r="BZ113" s="172">
        <f>(CC113/100)*BX113</f>
        <v>5454.5794874999992</v>
      </c>
      <c r="CA113" s="34">
        <v>99.99</v>
      </c>
      <c r="CB113" s="34">
        <v>85.81</v>
      </c>
      <c r="CC113" s="34">
        <v>96.98</v>
      </c>
      <c r="CD113" s="29">
        <v>0.83739251319632557</v>
      </c>
      <c r="CE113" s="46">
        <f>IF(OR(ISBLANK(BR113), ISBLANK(DH113)), "", 100*((BR113-DH113)/DH113))</f>
        <v>0</v>
      </c>
      <c r="CF113" s="103">
        <v>21547393.16717314</v>
      </c>
      <c r="CG113" s="43">
        <v>21179836.885525461</v>
      </c>
      <c r="CH113" s="43">
        <v>21914949.448820829</v>
      </c>
      <c r="CI113" s="171">
        <f>IF(ISBLANK(CL113), " ", $E113-CL113)</f>
        <v>26.4375</v>
      </c>
      <c r="CJ113" s="171">
        <f>IF(ISBLANK(CM113), " ", $E113-CM113)</f>
        <v>825.91222500000003</v>
      </c>
      <c r="CK113" s="171">
        <f>IF(ISBLANK(CN113), " ", $E113-CN113)</f>
        <v>196.07394374999967</v>
      </c>
      <c r="CL113" s="171">
        <f>IF(ISBLANK(CO113),"",(CO113/100)*$E113)</f>
        <v>5598.5625</v>
      </c>
      <c r="CM113" s="172">
        <f>IF(ISBLANK(CL113),"",(CP113/100)*CL113)</f>
        <v>4799.087775</v>
      </c>
      <c r="CN113" s="172">
        <f>IF(ISBLANK(CL113),"",(CQ113/100)*CL113)</f>
        <v>5428.9260562500003</v>
      </c>
      <c r="CO113" s="34">
        <v>99.53</v>
      </c>
      <c r="CP113" s="34">
        <v>85.72</v>
      </c>
      <c r="CQ113" s="34">
        <v>96.97</v>
      </c>
      <c r="CR113" s="29">
        <v>0.71220817708433348</v>
      </c>
      <c r="CS113" s="46">
        <f>IF(OR(ISBLANK(CF113), ISBLANK(DH113)), "", 100*((CF113-DH113)/DH113))</f>
        <v>10.764314960714692</v>
      </c>
      <c r="CT113" s="103">
        <v>73276617.632082373</v>
      </c>
      <c r="CU113" s="103">
        <v>71449069.522843346</v>
      </c>
      <c r="CV113" s="103">
        <v>75104165.7413214</v>
      </c>
      <c r="CW113" s="171">
        <f>IF(ISNUMBER(CZ113), $E113-CZ113,"")</f>
        <v>551.8125</v>
      </c>
      <c r="CX113" s="171">
        <f>IF(ISNUMBER(DA113), $E113-DA113,"")</f>
        <v>1251.4050562499997</v>
      </c>
      <c r="CY113" s="171">
        <f>IF(ISNUMBER(DB113), $E113-DB113,"")</f>
        <v>762.85710000000017</v>
      </c>
      <c r="CZ113" s="171">
        <f>IF(ISBLANK(DC113),"",(DC113/100)*$E113)</f>
        <v>5073.1875</v>
      </c>
      <c r="DA113" s="172">
        <f>IF(ISNUMBER(CZ113), (DD113/100) * CZ113, "")</f>
        <v>4373.5949437500003</v>
      </c>
      <c r="DB113" s="172">
        <f>IF(ISNUMBER(CZ113),(DE113/100)*CZ113,"")</f>
        <v>4862.1428999999998</v>
      </c>
      <c r="DC113" s="34">
        <v>90.19</v>
      </c>
      <c r="DD113" s="34">
        <v>86.21</v>
      </c>
      <c r="DE113" s="34">
        <v>95.84</v>
      </c>
      <c r="DF113" s="29">
        <v>3.1922686612372067</v>
      </c>
      <c r="DG113" s="46">
        <f>IF(OR(ISBLANK(CT113), ISBLANK(DH113)), "", 100*((CT113-DH113)/DH113))</f>
        <v>276.67825020341655</v>
      </c>
      <c r="DH113" s="25">
        <f>MIN(H113,T113,AB113,AP113,BD113,BR113,CF113,CT113)</f>
        <v>19453371.038150199</v>
      </c>
      <c r="DI113" s="85" t="str">
        <f>IF(DH113=H113, $H$2, IF(DH113=T113, $T$2, IF(DH113=AB113, $AB$2, IF(DH113=AP113, $AP$2, IF(DH113=BD113, $BD$2, IF(DH113=BR113, $BR$2, IF(DH113=CF113, $CF$2, $CT$2)))))))</f>
        <v>RSSDDP (AllEnhancements + RQMC + SOM)</v>
      </c>
      <c r="DJ113" s="39">
        <f>IF(OR(ISBLANK(H113), ISBLANK(AP113)), "", IFERROR(((H113-AP113)/H113)*100, ""))</f>
        <v>27.860590485321087</v>
      </c>
      <c r="DK113" s="20" t="str">
        <f>IF(OR(ISBLANK(AP113), ISBLANK(T113)), "", IFERROR(((T113-AP113)/T113)*100, ""))</f>
        <v/>
      </c>
      <c r="DL113" s="18">
        <f t="shared" si="526"/>
        <v>0</v>
      </c>
    </row>
    <row r="114" spans="1:116" hidden="1" x14ac:dyDescent="0.25">
      <c r="A114" s="269"/>
      <c r="B114" s="269"/>
      <c r="C114" s="269"/>
      <c r="D114" s="269"/>
      <c r="E114" s="166">
        <f>3 * ($C$113*'Data for KPI'!$B$1)</f>
        <v>5625</v>
      </c>
      <c r="F114" s="166">
        <v>2</v>
      </c>
      <c r="G114" s="166">
        <v>18</v>
      </c>
      <c r="H114" s="115">
        <v>28499219.95370841</v>
      </c>
      <c r="I114" s="62">
        <v>27791134.816057399</v>
      </c>
      <c r="J114" s="62">
        <v>29207305.091359422</v>
      </c>
      <c r="K114" s="171">
        <f t="shared" ref="K114:K117" si="890">E114-N114</f>
        <v>109.6875</v>
      </c>
      <c r="L114" s="171">
        <f t="shared" ref="L114:L117" si="891">E114-O114</f>
        <v>902.78943749999962</v>
      </c>
      <c r="M114" s="171">
        <f t="shared" ref="M114:M117" si="892">E114-P114</f>
        <v>279.55912499999977</v>
      </c>
      <c r="N114" s="171">
        <f t="shared" ref="N114:N117" si="893">(Q114/100)*E114</f>
        <v>5515.3125</v>
      </c>
      <c r="O114" s="172">
        <f t="shared" ref="O114:O117" si="894">(R114/100)*N114</f>
        <v>4722.2105625000004</v>
      </c>
      <c r="P114" s="172">
        <f t="shared" ref="P114:P117" si="895">(S114/100)*N114</f>
        <v>5345.4408750000002</v>
      </c>
      <c r="Q114" s="67">
        <v>98.05</v>
      </c>
      <c r="R114" s="67">
        <v>85.62</v>
      </c>
      <c r="S114" s="67">
        <v>96.92</v>
      </c>
      <c r="T114" s="208"/>
      <c r="U114" s="208"/>
      <c r="V114" s="208"/>
      <c r="W114" s="14"/>
      <c r="X114" s="14"/>
      <c r="Y114" s="14"/>
      <c r="Z114" s="14"/>
      <c r="AA114" s="153" t="str">
        <f>IF(OR(ISBLANK(T114), ISBLANK(DH114)), "", 100*((T114-DH114)/DH114))</f>
        <v/>
      </c>
      <c r="AB114" s="115">
        <v>21133016.37299002</v>
      </c>
      <c r="AC114" s="62">
        <v>20786618.109909389</v>
      </c>
      <c r="AD114" s="62">
        <v>21479414.636070639</v>
      </c>
      <c r="AE114" s="171">
        <f t="shared" ref="AE114:AE117" si="896">$E114-AH114</f>
        <v>21.9375</v>
      </c>
      <c r="AF114" s="171">
        <f t="shared" ref="AF114:AF117" si="897">$E114-AI114</f>
        <v>826.53727499999968</v>
      </c>
      <c r="AG114" s="171">
        <f t="shared" ref="AG114:AG117" si="898">$E114-AJ114</f>
        <v>190.58968125000047</v>
      </c>
      <c r="AH114" s="171">
        <f t="shared" ref="AH114:AH117" si="899">(AK114/100)*E114</f>
        <v>5603.0625</v>
      </c>
      <c r="AI114" s="172">
        <f t="shared" ref="AI114:AI117" si="900">(AL114/100)*AH114</f>
        <v>4798.4627250000003</v>
      </c>
      <c r="AJ114" s="172">
        <f t="shared" ref="AJ114:AJ117" si="901">(AM114/100)*AH114</f>
        <v>5434.4103187499995</v>
      </c>
      <c r="AK114" s="64">
        <v>99.61</v>
      </c>
      <c r="AL114" s="64">
        <v>85.64</v>
      </c>
      <c r="AM114" s="64">
        <v>96.99</v>
      </c>
      <c r="AN114" s="67">
        <v>0.55017021467064642</v>
      </c>
      <c r="AO114" s="153">
        <f>IF(OR(ISBLANK(AB114), ISBLANK(DH114)), "", 100*((AB114-DH114)/DH114))</f>
        <v>8.2441661085649489</v>
      </c>
      <c r="AP114" s="116">
        <v>20415799.064018931</v>
      </c>
      <c r="AQ114" s="61">
        <v>20122336.533551019</v>
      </c>
      <c r="AR114" s="61">
        <v>20709261.594486829</v>
      </c>
      <c r="AS114" s="171">
        <f t="shared" ref="AS114:AS117" si="902">$E114-AV114</f>
        <v>12.9375</v>
      </c>
      <c r="AT114" s="171">
        <f t="shared" ref="AT114:AT117" si="903">$E114-AW114</f>
        <v>817.70726250000007</v>
      </c>
      <c r="AU114" s="171">
        <f t="shared" ref="AU114:AU117" si="904">$E114-AX114</f>
        <v>182.98299374999988</v>
      </c>
      <c r="AV114" s="171">
        <f t="shared" ref="AV114:AV117" si="905">(AY114/100)*E114</f>
        <v>5612.0625</v>
      </c>
      <c r="AW114" s="172">
        <f t="shared" ref="AW114:AW117" si="906">(AZ114/100)*AV114</f>
        <v>4807.2927374999999</v>
      </c>
      <c r="AX114" s="172">
        <f t="shared" ref="AX114:AX117" si="907">(BA114/100)*AV114</f>
        <v>5442.0170062500001</v>
      </c>
      <c r="AY114" s="63">
        <v>99.77</v>
      </c>
      <c r="AZ114" s="63">
        <v>85.66</v>
      </c>
      <c r="BA114" s="63">
        <v>96.97</v>
      </c>
      <c r="BB114" s="66">
        <v>0.78446831757375302</v>
      </c>
      <c r="BC114" s="153">
        <f>IF(OR(ISBLANK(AP114), ISBLANK(DH114)), "", 100*((AP114-DH114)/DH114))</f>
        <v>4.5705499925319941</v>
      </c>
      <c r="BD114" s="115">
        <v>258543073.11646679</v>
      </c>
      <c r="BE114" s="115">
        <v>255260902.69651529</v>
      </c>
      <c r="BF114" s="155">
        <v>261825243.53641829</v>
      </c>
      <c r="BG114" s="171">
        <f t="shared" ref="BG114:BG117" si="908">IF(BJ114=0, " ", $E114-BJ114)</f>
        <v>1909.6875</v>
      </c>
      <c r="BH114" s="171">
        <f t="shared" si="886"/>
        <v>2473.6719375000002</v>
      </c>
      <c r="BI114" s="171">
        <f t="shared" si="887"/>
        <v>2278.6180312500001</v>
      </c>
      <c r="BJ114" s="171">
        <f t="shared" ref="BJ114:BJ117" si="909">(BM114/100)*$E114</f>
        <v>3715.3125</v>
      </c>
      <c r="BK114" s="172">
        <f t="shared" ref="BK114:BK117" si="910">(BN114/100)*BJ114</f>
        <v>3151.3280624999998</v>
      </c>
      <c r="BL114" s="172">
        <f t="shared" ref="BL114:BL117" si="911">(BO114/100)*BJ114</f>
        <v>3346.3819687499999</v>
      </c>
      <c r="BM114" s="34">
        <v>66.05</v>
      </c>
      <c r="BN114" s="34">
        <v>84.82</v>
      </c>
      <c r="BO114" s="34">
        <v>90.07</v>
      </c>
      <c r="BP114" s="29">
        <v>6.2834821718842209</v>
      </c>
      <c r="BQ114" s="46">
        <f>IF(OR(ISBLANK(BD114), ISBLANK(DH114)), "", 100*((BD114-DH114)/DH114))</f>
        <v>1224.2680958883909</v>
      </c>
      <c r="BR114" s="102">
        <v>20477254.268010881</v>
      </c>
      <c r="BS114" s="42">
        <v>20179642.329362419</v>
      </c>
      <c r="BT114" s="42">
        <v>20774866.206659328</v>
      </c>
      <c r="BU114" s="171">
        <f t="shared" ref="BU114:BU117" si="912">IF(BX114 = 0, " ", $E114-BX114)</f>
        <v>13.5</v>
      </c>
      <c r="BV114" s="171">
        <f t="shared" si="888"/>
        <v>818.75025000000005</v>
      </c>
      <c r="BW114" s="171">
        <f t="shared" si="889"/>
        <v>183.52844999999979</v>
      </c>
      <c r="BX114" s="171">
        <f t="shared" ref="BX114:BX117" si="913">IF(ISBLANK(CA114),"",(CA114/100)*$E114)</f>
        <v>5611.5</v>
      </c>
      <c r="BY114" s="172">
        <f t="shared" ref="BY114:BY117" si="914">(CB114/100)*BX114</f>
        <v>4806.2497499999999</v>
      </c>
      <c r="BZ114" s="172">
        <f t="shared" ref="BZ114:BZ117" si="915">(CC114/100)*BX114</f>
        <v>5441.4715500000002</v>
      </c>
      <c r="CA114" s="32">
        <v>99.76</v>
      </c>
      <c r="CB114" s="32">
        <v>85.65</v>
      </c>
      <c r="CC114" s="32">
        <v>96.97</v>
      </c>
      <c r="CD114" s="28">
        <v>0.81430253417356502</v>
      </c>
      <c r="CE114" s="46">
        <f>IF(OR(ISBLANK(BR114), ISBLANK(DH114)), "", 100*((BR114-DH114)/DH114))</f>
        <v>4.8853260373583458</v>
      </c>
      <c r="CF114" s="102">
        <v>19523469.146405891</v>
      </c>
      <c r="CG114" s="42">
        <v>19319725.505628619</v>
      </c>
      <c r="CH114" s="42">
        <v>19727212.787183169</v>
      </c>
      <c r="CI114" s="171">
        <f t="shared" ref="CI114:CI117" si="916">IF(ISBLANK(CL114), " ", $E114-CL114)</f>
        <v>1.6875</v>
      </c>
      <c r="CJ114" s="171">
        <f t="shared" ref="CJ114:CJ117" si="917">IF(ISBLANK(CM114), " ", $E114-CM114)</f>
        <v>809.19517499999984</v>
      </c>
      <c r="CK114" s="171">
        <f t="shared" ref="CK114:CK117" si="918">IF(ISBLANK(CN114), " ", $E114-CN114)</f>
        <v>169.26221250000071</v>
      </c>
      <c r="CL114" s="171">
        <f t="shared" ref="CL114:CL117" si="919">IF(ISBLANK(CO114),"",(CO114/100)*$E114)</f>
        <v>5623.3125</v>
      </c>
      <c r="CM114" s="172">
        <f t="shared" ref="CM114:CM117" si="920">IF(ISBLANK(CL114),"",(CP114/100)*CL114)</f>
        <v>4815.8048250000002</v>
      </c>
      <c r="CN114" s="172">
        <f t="shared" ref="CN114:CN117" si="921">IF(ISBLANK(CL114),"",(CQ114/100)*CL114)</f>
        <v>5455.7377874999993</v>
      </c>
      <c r="CO114" s="32">
        <v>99.97</v>
      </c>
      <c r="CP114" s="32">
        <v>85.64</v>
      </c>
      <c r="CQ114" s="32">
        <v>97.02</v>
      </c>
      <c r="CR114" s="28">
        <v>0.68291417039491109</v>
      </c>
      <c r="CS114" s="46">
        <f>IF(OR(ISBLANK(CF114), ISBLANK(DH114)), "", 100*((CF114-DH114)/DH114))</f>
        <v>0</v>
      </c>
      <c r="CT114" s="102">
        <v>112453651.8779622</v>
      </c>
      <c r="CU114" s="102">
        <v>110089837.4976186</v>
      </c>
      <c r="CV114" s="102">
        <v>114817466.2583058</v>
      </c>
      <c r="CW114" s="171">
        <f t="shared" ref="CW114:CW117" si="922">IF(ISNUMBER(CZ114), $E114-CZ114,"")</f>
        <v>887.625</v>
      </c>
      <c r="CX114" s="171">
        <f t="shared" ref="CX114:CX117" si="923">IF(ISNUMBER(DA114), $E114-DA114,"")</f>
        <v>1536.1716375000001</v>
      </c>
      <c r="CY114" s="171">
        <f t="shared" ref="CY114:CY117" si="924">IF(ISNUMBER(DB114), $E114-DB114,"")</f>
        <v>1146.7594124999996</v>
      </c>
      <c r="CZ114" s="171">
        <f t="shared" ref="CZ114:CZ117" si="925">IF(ISBLANK(DC114),"",(DC114/100)*$E114)</f>
        <v>4737.375</v>
      </c>
      <c r="DA114" s="172">
        <f t="shared" ref="DA114:DA117" si="926">IF(ISNUMBER(CZ114), (DD114/100) * CZ114, "")</f>
        <v>4088.8283624999999</v>
      </c>
      <c r="DB114" s="172">
        <f t="shared" ref="DB114:DB117" si="927">IF(ISNUMBER(CZ114),(DE114/100)*CZ114,"")</f>
        <v>4478.2405875000004</v>
      </c>
      <c r="DC114" s="32">
        <v>84.22</v>
      </c>
      <c r="DD114" s="32">
        <v>86.31</v>
      </c>
      <c r="DE114" s="32">
        <v>94.53</v>
      </c>
      <c r="DF114" s="28">
        <v>2.9426062518183773</v>
      </c>
      <c r="DG114" s="46">
        <f>IF(OR(ISBLANK(CT114), ISBLANK(DH114)), "", 100*((CT114-DH114)/DH114))</f>
        <v>475.99216120186298</v>
      </c>
      <c r="DH114" s="25">
        <f>MIN(H114,T114,AB114,AP114,BD114,BR114,CF114,CT114)</f>
        <v>19523469.146405891</v>
      </c>
      <c r="DI114" s="85" t="str">
        <f>IF(DH114=H114, $H$2, IF(DH114=T114, $T$2, IF(DH114=AB114, $AB$2, IF(DH114=AP114, $AP$2, IF(DH114=BD114, $BD$2, IF(DH114=BR114, $BR$2, IF(DH114=CF114, $CF$2, $CT$2)))))))</f>
        <v>RKSDDP (AllEnhancements + RQMC + Kmeans)</v>
      </c>
      <c r="DJ114" s="39">
        <f>IF(OR(ISBLANK(H114), ISBLANK(AP114)), "", IFERROR(((H114-AP114)/H114)*100, ""))</f>
        <v>28.363656629267282</v>
      </c>
      <c r="DK114" s="20" t="str">
        <f>IF(OR(ISBLANK(AP114), ISBLANK(T114)), "", IFERROR(((T114-AP114)/T114)*100, ""))</f>
        <v/>
      </c>
      <c r="DL114" s="18">
        <f t="shared" si="526"/>
        <v>0</v>
      </c>
    </row>
    <row r="115" spans="1:116" hidden="1" x14ac:dyDescent="0.25">
      <c r="A115" s="269"/>
      <c r="B115" s="269"/>
      <c r="C115" s="269"/>
      <c r="D115" s="269"/>
      <c r="E115" s="166">
        <f>3 * ($C$113*'Data for KPI'!$B$1)</f>
        <v>5625</v>
      </c>
      <c r="F115" s="166">
        <v>3</v>
      </c>
      <c r="G115" s="166">
        <v>19</v>
      </c>
      <c r="H115" s="116">
        <v>35782461.853570849</v>
      </c>
      <c r="I115" s="61">
        <v>34804599.398284443</v>
      </c>
      <c r="J115" s="61">
        <v>36760324.308857247</v>
      </c>
      <c r="K115" s="171">
        <f t="shared" si="890"/>
        <v>189.5625</v>
      </c>
      <c r="L115" s="171">
        <f t="shared" si="891"/>
        <v>966.28651875000014</v>
      </c>
      <c r="M115" s="171">
        <f t="shared" si="892"/>
        <v>338.4934874999999</v>
      </c>
      <c r="N115" s="171">
        <f t="shared" si="893"/>
        <v>5435.4375</v>
      </c>
      <c r="O115" s="172">
        <f t="shared" si="894"/>
        <v>4658.7134812499999</v>
      </c>
      <c r="P115" s="172">
        <f t="shared" si="895"/>
        <v>5286.5065125000001</v>
      </c>
      <c r="Q115" s="66">
        <v>96.63</v>
      </c>
      <c r="R115" s="66">
        <v>85.71</v>
      </c>
      <c r="S115" s="66">
        <v>97.26</v>
      </c>
      <c r="T115" s="208"/>
      <c r="U115" s="208"/>
      <c r="V115" s="208"/>
      <c r="W115" s="14"/>
      <c r="X115" s="14"/>
      <c r="Y115" s="14"/>
      <c r="Z115" s="14"/>
      <c r="AA115" s="153" t="str">
        <f>IF(OR(ISBLANK(T115), ISBLANK(DH115)), "", 100*((T115-DH115)/DH115))</f>
        <v/>
      </c>
      <c r="AB115" s="115">
        <v>21542605.766713861</v>
      </c>
      <c r="AC115" s="62">
        <v>21170478.548679691</v>
      </c>
      <c r="AD115" s="62">
        <v>21914732.984748028</v>
      </c>
      <c r="AE115" s="171">
        <f t="shared" si="896"/>
        <v>27.562499999999091</v>
      </c>
      <c r="AF115" s="171">
        <f t="shared" si="897"/>
        <v>808.96477499999855</v>
      </c>
      <c r="AG115" s="171">
        <f t="shared" si="898"/>
        <v>181.49203124999894</v>
      </c>
      <c r="AH115" s="171">
        <f t="shared" si="899"/>
        <v>5597.4375000000009</v>
      </c>
      <c r="AI115" s="172">
        <f t="shared" si="900"/>
        <v>4816.0352250000014</v>
      </c>
      <c r="AJ115" s="172">
        <f t="shared" si="901"/>
        <v>5443.5079687500011</v>
      </c>
      <c r="AK115" s="64">
        <v>99.51</v>
      </c>
      <c r="AL115" s="64">
        <v>86.04</v>
      </c>
      <c r="AM115" s="64">
        <v>97.25</v>
      </c>
      <c r="AN115" s="67">
        <v>0.54020518373743809</v>
      </c>
      <c r="AO115" s="153">
        <f>IF(OR(ISBLANK(AB115), ISBLANK(DH115)), "", 100*((AB115-DH115)/DH115))</f>
        <v>11.283081594647554</v>
      </c>
      <c r="AP115" s="116">
        <v>19771345.32647856</v>
      </c>
      <c r="AQ115" s="61">
        <v>19535085.88116258</v>
      </c>
      <c r="AR115" s="61">
        <v>20007604.77179455</v>
      </c>
      <c r="AS115" s="171">
        <f t="shared" si="902"/>
        <v>5.6249999999990905</v>
      </c>
      <c r="AT115" s="171">
        <f t="shared" si="903"/>
        <v>795.14718749999884</v>
      </c>
      <c r="AU115" s="171">
        <f t="shared" si="904"/>
        <v>156.78618749999896</v>
      </c>
      <c r="AV115" s="171">
        <f t="shared" si="905"/>
        <v>5619.3750000000009</v>
      </c>
      <c r="AW115" s="172">
        <f t="shared" si="906"/>
        <v>4829.8528125000012</v>
      </c>
      <c r="AX115" s="172">
        <f t="shared" si="907"/>
        <v>5468.213812500001</v>
      </c>
      <c r="AY115" s="63">
        <v>99.9</v>
      </c>
      <c r="AZ115" s="63">
        <v>85.95</v>
      </c>
      <c r="BA115" s="63">
        <v>97.31</v>
      </c>
      <c r="BB115" s="66">
        <v>0.82620948887208323</v>
      </c>
      <c r="BC115" s="153">
        <f>IF(OR(ISBLANK(AP115), ISBLANK(DH115)), "", 100*((AP115-DH115)/DH115))</f>
        <v>2.1332451156901584</v>
      </c>
      <c r="BD115" s="116">
        <v>211669169.58961481</v>
      </c>
      <c r="BE115" s="116">
        <v>208535833.5562304</v>
      </c>
      <c r="BF115" s="199">
        <v>214802505.62299919</v>
      </c>
      <c r="BG115" s="171">
        <f t="shared" si="908"/>
        <v>1619.9999999999995</v>
      </c>
      <c r="BH115" s="171">
        <f t="shared" si="886"/>
        <v>2191.1129999999998</v>
      </c>
      <c r="BI115" s="171">
        <f t="shared" si="887"/>
        <v>1951.2134999999994</v>
      </c>
      <c r="BJ115" s="171">
        <f t="shared" si="909"/>
        <v>4005.0000000000005</v>
      </c>
      <c r="BK115" s="172">
        <f t="shared" si="910"/>
        <v>3433.8870000000002</v>
      </c>
      <c r="BL115" s="172">
        <f t="shared" si="911"/>
        <v>3673.7865000000006</v>
      </c>
      <c r="BM115" s="32">
        <v>71.2</v>
      </c>
      <c r="BN115" s="32">
        <v>85.74</v>
      </c>
      <c r="BO115" s="32">
        <v>91.73</v>
      </c>
      <c r="BP115" s="28">
        <v>6.2903487742803907</v>
      </c>
      <c r="BQ115" s="46">
        <f>IF(OR(ISBLANK(BD115), ISBLANK(DH115)), "", 100*((BD115-DH115)/DH115))</f>
        <v>993.42378195066135</v>
      </c>
      <c r="BR115" s="103">
        <v>19406191.12497852</v>
      </c>
      <c r="BS115" s="43">
        <v>19213853.793466192</v>
      </c>
      <c r="BT115" s="43">
        <v>19598528.456490848</v>
      </c>
      <c r="BU115" s="171">
        <f t="shared" si="912"/>
        <v>0.56250000000090949</v>
      </c>
      <c r="BV115" s="171">
        <f t="shared" si="888"/>
        <v>787.98375000000124</v>
      </c>
      <c r="BW115" s="171">
        <f t="shared" si="889"/>
        <v>153.54720000000088</v>
      </c>
      <c r="BX115" s="171">
        <f t="shared" si="913"/>
        <v>5624.4374999999991</v>
      </c>
      <c r="BY115" s="172">
        <f t="shared" si="914"/>
        <v>4837.0162499999988</v>
      </c>
      <c r="BZ115" s="172">
        <f t="shared" si="915"/>
        <v>5471.4527999999991</v>
      </c>
      <c r="CA115" s="34">
        <v>99.99</v>
      </c>
      <c r="CB115" s="34">
        <v>86</v>
      </c>
      <c r="CC115" s="34">
        <v>97.28</v>
      </c>
      <c r="CD115" s="29">
        <v>0.66861527199871684</v>
      </c>
      <c r="CE115" s="46">
        <f>IF(OR(ISBLANK(BR115), ISBLANK(DH115)), "", 100*((BR115-DH115)/DH115))</f>
        <v>0.24696054825197006</v>
      </c>
      <c r="CF115" s="103">
        <v>19358383.55481882</v>
      </c>
      <c r="CG115" s="43">
        <v>19173468.0740638</v>
      </c>
      <c r="CH115" s="43">
        <v>19543299.03557384</v>
      </c>
      <c r="CI115" s="171">
        <f t="shared" si="916"/>
        <v>0</v>
      </c>
      <c r="CJ115" s="171">
        <f t="shared" si="917"/>
        <v>788.625</v>
      </c>
      <c r="CK115" s="171">
        <f t="shared" si="918"/>
        <v>149.0625</v>
      </c>
      <c r="CL115" s="171">
        <f t="shared" si="919"/>
        <v>5625</v>
      </c>
      <c r="CM115" s="172">
        <f t="shared" si="920"/>
        <v>4836.375</v>
      </c>
      <c r="CN115" s="172">
        <f t="shared" si="921"/>
        <v>5475.9375</v>
      </c>
      <c r="CO115" s="34">
        <v>100</v>
      </c>
      <c r="CP115" s="34">
        <v>85.98</v>
      </c>
      <c r="CQ115" s="34">
        <v>97.35</v>
      </c>
      <c r="CR115" s="29">
        <v>0.75321836112171159</v>
      </c>
      <c r="CS115" s="46">
        <f>IF(OR(ISBLANK(CF115), ISBLANK(DH115)), "", 100*((CF115-DH115)/DH115))</f>
        <v>0</v>
      </c>
      <c r="CT115" s="103">
        <v>24496657.424107868</v>
      </c>
      <c r="CU115" s="103">
        <v>23953342.925599702</v>
      </c>
      <c r="CV115" s="103">
        <v>25039971.92261605</v>
      </c>
      <c r="CW115" s="171">
        <f t="shared" si="922"/>
        <v>62.4375</v>
      </c>
      <c r="CX115" s="171">
        <f t="shared" si="923"/>
        <v>837.85871249999946</v>
      </c>
      <c r="CY115" s="171">
        <f t="shared" si="924"/>
        <v>297.17763749999995</v>
      </c>
      <c r="CZ115" s="171">
        <f t="shared" si="925"/>
        <v>5562.5625</v>
      </c>
      <c r="DA115" s="172">
        <f t="shared" si="926"/>
        <v>4787.1412875000005</v>
      </c>
      <c r="DB115" s="172">
        <f t="shared" si="927"/>
        <v>5327.8223625000001</v>
      </c>
      <c r="DC115" s="34">
        <v>98.89</v>
      </c>
      <c r="DD115" s="34">
        <v>86.06</v>
      </c>
      <c r="DE115" s="34">
        <v>95.78</v>
      </c>
      <c r="DF115" s="29">
        <v>3.2989103398300403</v>
      </c>
      <c r="DG115" s="46">
        <f>IF(OR(ISBLANK(CT115), ISBLANK(DH115)), "", 100*((CT115-DH115)/DH115))</f>
        <v>26.542886986088227</v>
      </c>
      <c r="DH115" s="25">
        <f>MIN(H115,T115,AB115,AP115,BD115,BR115,CF115,CT115)</f>
        <v>19358383.55481882</v>
      </c>
      <c r="DI115" s="85" t="str">
        <f>IF(DH115=H115, $H$2, IF(DH115=T115, $T$2, IF(DH115=AB115, $AB$2, IF(DH115=AP115, $AP$2, IF(DH115=BD115, $BD$2, IF(DH115=BR115, $BR$2, IF(DH115=CF115, $CF$2, $CT$2)))))))</f>
        <v>RKSDDP (AllEnhancements + RQMC + Kmeans)</v>
      </c>
      <c r="DJ115" s="39">
        <f>IF(OR(ISBLANK(H115), ISBLANK(AP115)), "", IFERROR(((H115-AP115)/H115)*100, ""))</f>
        <v>44.745709763104209</v>
      </c>
      <c r="DK115" s="20" t="str">
        <f>IF(OR(ISBLANK(AP115), ISBLANK(T115)), "", IFERROR(((T115-AP115)/T115)*100, ""))</f>
        <v/>
      </c>
      <c r="DL115" s="18">
        <f t="shared" si="526"/>
        <v>0</v>
      </c>
    </row>
    <row r="116" spans="1:116" hidden="1" x14ac:dyDescent="0.25">
      <c r="A116" s="269"/>
      <c r="B116" s="269"/>
      <c r="C116" s="269"/>
      <c r="D116" s="269"/>
      <c r="E116" s="166">
        <f>3 * ($C$113*'Data for KPI'!$B$1)</f>
        <v>5625</v>
      </c>
      <c r="F116" s="166">
        <v>4</v>
      </c>
      <c r="G116" s="166">
        <v>22</v>
      </c>
      <c r="H116" s="115">
        <v>31622027.204020061</v>
      </c>
      <c r="I116" s="62">
        <v>30816998.367698248</v>
      </c>
      <c r="J116" s="62">
        <v>32427056.040341869</v>
      </c>
      <c r="K116" s="171">
        <f t="shared" si="890"/>
        <v>144</v>
      </c>
      <c r="L116" s="171">
        <f t="shared" si="891"/>
        <v>940.38929999999982</v>
      </c>
      <c r="M116" s="171">
        <f t="shared" si="892"/>
        <v>320.48819999999978</v>
      </c>
      <c r="N116" s="171">
        <f t="shared" si="893"/>
        <v>5481</v>
      </c>
      <c r="O116" s="172">
        <f t="shared" si="894"/>
        <v>4684.6107000000002</v>
      </c>
      <c r="P116" s="172">
        <f t="shared" si="895"/>
        <v>5304.5118000000002</v>
      </c>
      <c r="Q116" s="67">
        <v>97.44</v>
      </c>
      <c r="R116" s="67">
        <v>85.47</v>
      </c>
      <c r="S116" s="67">
        <v>96.78</v>
      </c>
      <c r="T116" s="208"/>
      <c r="U116" s="208"/>
      <c r="V116" s="208"/>
      <c r="W116" s="14"/>
      <c r="X116" s="14"/>
      <c r="Y116" s="14"/>
      <c r="Z116" s="14"/>
      <c r="AA116" s="153" t="str">
        <f>IF(OR(ISBLANK(T116), ISBLANK(DH116)), "", 100*((T116-DH116)/DH116))</f>
        <v/>
      </c>
      <c r="AB116" s="115">
        <v>20971405.968978401</v>
      </c>
      <c r="AC116" s="62">
        <v>20642773.757245999</v>
      </c>
      <c r="AD116" s="62">
        <v>21300038.1807108</v>
      </c>
      <c r="AE116" s="171">
        <f t="shared" si="896"/>
        <v>18.5625</v>
      </c>
      <c r="AF116" s="171">
        <f t="shared" si="897"/>
        <v>831.49593749999985</v>
      </c>
      <c r="AG116" s="171">
        <f t="shared" si="898"/>
        <v>189.55884375000005</v>
      </c>
      <c r="AH116" s="171">
        <f t="shared" si="899"/>
        <v>5606.4375</v>
      </c>
      <c r="AI116" s="172">
        <f t="shared" si="900"/>
        <v>4793.5040625000001</v>
      </c>
      <c r="AJ116" s="172">
        <f t="shared" si="901"/>
        <v>5435.4411562499999</v>
      </c>
      <c r="AK116" s="64">
        <v>99.67</v>
      </c>
      <c r="AL116" s="64">
        <v>85.5</v>
      </c>
      <c r="AM116" s="64">
        <v>96.95</v>
      </c>
      <c r="AN116" s="67">
        <v>0.57853016211642072</v>
      </c>
      <c r="AO116" s="153">
        <f>IF(OR(ISBLANK(AB116), ISBLANK(DH116)), "", 100*((AB116-DH116)/DH116))</f>
        <v>7.4674260362840039</v>
      </c>
      <c r="AP116" s="116">
        <v>20068634.987206209</v>
      </c>
      <c r="AQ116" s="61">
        <v>19813037.915209081</v>
      </c>
      <c r="AR116" s="61">
        <v>20324232.05920333</v>
      </c>
      <c r="AS116" s="171">
        <f t="shared" si="902"/>
        <v>7.3125</v>
      </c>
      <c r="AT116" s="171">
        <f t="shared" si="903"/>
        <v>816.82126874999994</v>
      </c>
      <c r="AU116" s="171">
        <f t="shared" si="904"/>
        <v>178.65196874999947</v>
      </c>
      <c r="AV116" s="171">
        <f t="shared" si="905"/>
        <v>5617.6875</v>
      </c>
      <c r="AW116" s="172">
        <f t="shared" si="906"/>
        <v>4808.1787312500001</v>
      </c>
      <c r="AX116" s="172">
        <f t="shared" si="907"/>
        <v>5446.3480312500005</v>
      </c>
      <c r="AY116" s="63">
        <v>99.87</v>
      </c>
      <c r="AZ116" s="63">
        <v>85.59</v>
      </c>
      <c r="BA116" s="63">
        <v>96.95</v>
      </c>
      <c r="BB116" s="66">
        <v>0.79858635268673717</v>
      </c>
      <c r="BC116" s="153">
        <f>IF(OR(ISBLANK(AP116), ISBLANK(DH116)), "", 100*((AP116-DH116)/DH116))</f>
        <v>2.8411995517641073</v>
      </c>
      <c r="BD116" s="115">
        <v>295169906.55739683</v>
      </c>
      <c r="BE116" s="115">
        <v>291898288.65565652</v>
      </c>
      <c r="BF116" s="155">
        <v>298441524.4591372</v>
      </c>
      <c r="BG116" s="171">
        <f t="shared" si="908"/>
        <v>2136.3749999999995</v>
      </c>
      <c r="BH116" s="171">
        <f t="shared" si="886"/>
        <v>2694.5549999999998</v>
      </c>
      <c r="BI116" s="171">
        <f t="shared" si="887"/>
        <v>2515.5885374999998</v>
      </c>
      <c r="BJ116" s="171">
        <f t="shared" si="909"/>
        <v>3488.6250000000005</v>
      </c>
      <c r="BK116" s="172">
        <f t="shared" si="910"/>
        <v>2930.4450000000002</v>
      </c>
      <c r="BL116" s="172">
        <f t="shared" si="911"/>
        <v>3109.4114625000002</v>
      </c>
      <c r="BM116" s="34">
        <v>62.02</v>
      </c>
      <c r="BN116" s="34">
        <v>84</v>
      </c>
      <c r="BO116" s="34">
        <v>89.13</v>
      </c>
      <c r="BP116" s="29">
        <v>6.2001016422620081</v>
      </c>
      <c r="BQ116" s="46">
        <f>IF(OR(ISBLANK(BD116), ISBLANK(DH116)), "", 100*((BD116-DH116)/DH116))</f>
        <v>1412.5905315083253</v>
      </c>
      <c r="BR116" s="102">
        <v>21114108.57412412</v>
      </c>
      <c r="BS116" s="42">
        <v>20776832.35420315</v>
      </c>
      <c r="BT116" s="42">
        <v>21451384.794045079</v>
      </c>
      <c r="BU116" s="171">
        <f t="shared" si="912"/>
        <v>20.8125</v>
      </c>
      <c r="BV116" s="171">
        <f t="shared" si="888"/>
        <v>832.29885000000013</v>
      </c>
      <c r="BW116" s="171">
        <f t="shared" si="889"/>
        <v>190.61938124999961</v>
      </c>
      <c r="BX116" s="171">
        <f t="shared" si="913"/>
        <v>5604.1875</v>
      </c>
      <c r="BY116" s="172">
        <f t="shared" si="914"/>
        <v>4792.7011499999999</v>
      </c>
      <c r="BZ116" s="172">
        <f t="shared" si="915"/>
        <v>5434.3806187500004</v>
      </c>
      <c r="CA116" s="32">
        <v>99.63</v>
      </c>
      <c r="CB116" s="32">
        <v>85.52</v>
      </c>
      <c r="CC116" s="32">
        <v>96.97</v>
      </c>
      <c r="CD116" s="28">
        <v>0.97155029389690428</v>
      </c>
      <c r="CE116" s="46">
        <f>IF(OR(ISBLANK(BR116), ISBLANK(DH116)), "", 100*((BR116-DH116)/DH116))</f>
        <v>8.1987018356447123</v>
      </c>
      <c r="CF116" s="102">
        <v>19514197.689910121</v>
      </c>
      <c r="CG116" s="42">
        <v>19321621.81424354</v>
      </c>
      <c r="CH116" s="42">
        <v>19706773.56557671</v>
      </c>
      <c r="CI116" s="171">
        <f t="shared" si="916"/>
        <v>0.56250000000090949</v>
      </c>
      <c r="CJ116" s="171">
        <f t="shared" si="917"/>
        <v>810.48150000000078</v>
      </c>
      <c r="CK116" s="171">
        <f t="shared" si="918"/>
        <v>169.29562500000065</v>
      </c>
      <c r="CL116" s="171">
        <f t="shared" si="919"/>
        <v>5624.4374999999991</v>
      </c>
      <c r="CM116" s="172">
        <f t="shared" si="920"/>
        <v>4814.5184999999992</v>
      </c>
      <c r="CN116" s="172">
        <f t="shared" si="921"/>
        <v>5455.7043749999993</v>
      </c>
      <c r="CO116" s="32">
        <v>99.99</v>
      </c>
      <c r="CP116" s="32">
        <v>85.6</v>
      </c>
      <c r="CQ116" s="32">
        <v>97</v>
      </c>
      <c r="CR116" s="28">
        <v>0.72582733339190175</v>
      </c>
      <c r="CS116" s="46">
        <f>IF(OR(ISBLANK(CF116), ISBLANK(DH116)), "", 100*((CF116-DH116)/DH116))</f>
        <v>0</v>
      </c>
      <c r="CT116" s="102">
        <v>193924854.9779664</v>
      </c>
      <c r="CU116" s="102">
        <v>190978136.43419749</v>
      </c>
      <c r="CV116" s="102">
        <v>196871573.52173531</v>
      </c>
      <c r="CW116" s="171">
        <f t="shared" si="922"/>
        <v>1497.9375</v>
      </c>
      <c r="CX116" s="171">
        <f t="shared" si="923"/>
        <v>2076.5516625</v>
      </c>
      <c r="CY116" s="171">
        <f t="shared" si="924"/>
        <v>1767.0219749999997</v>
      </c>
      <c r="CZ116" s="171">
        <f t="shared" si="925"/>
        <v>4127.0625</v>
      </c>
      <c r="DA116" s="172">
        <f t="shared" si="926"/>
        <v>3548.4483375</v>
      </c>
      <c r="DB116" s="172">
        <f t="shared" si="927"/>
        <v>3857.9780250000003</v>
      </c>
      <c r="DC116" s="32">
        <v>73.37</v>
      </c>
      <c r="DD116" s="32">
        <v>85.98</v>
      </c>
      <c r="DE116" s="32">
        <v>93.48</v>
      </c>
      <c r="DF116" s="28">
        <v>2.8497964639143838</v>
      </c>
      <c r="DG116" s="46">
        <f>IF(OR(ISBLANK(CT116), ISBLANK(DH116)), "", 100*((CT116-DH116)/DH116))</f>
        <v>893.7628902787834</v>
      </c>
      <c r="DH116" s="25">
        <f>MIN(H116,T116,AB116,AP116,BD116,BR116,CF116,CT116)</f>
        <v>19514197.689910121</v>
      </c>
      <c r="DI116" s="85" t="str">
        <f>IF(DH116=H116, $H$2, IF(DH116=T116, $T$2, IF(DH116=AB116, $AB$2, IF(DH116=AP116, $AP$2, IF(DH116=BD116, $BD$2, IF(DH116=BR116, $BR$2, IF(DH116=CF116, $CF$2, $CT$2)))))))</f>
        <v>RKSDDP (AllEnhancements + RQMC + Kmeans)</v>
      </c>
      <c r="DJ116" s="39">
        <f>IF(OR(ISBLANK(H116), ISBLANK(AP116)), "", IFERROR(((H116-AP116)/H116)*100, ""))</f>
        <v>36.535899935425661</v>
      </c>
      <c r="DK116" s="20" t="str">
        <f>IF(OR(ISBLANK(AP116), ISBLANK(T116)), "", IFERROR(((T116-AP116)/T116)*100, ""))</f>
        <v/>
      </c>
      <c r="DL116" s="18">
        <f t="shared" si="526"/>
        <v>0</v>
      </c>
    </row>
    <row r="117" spans="1:116" hidden="1" x14ac:dyDescent="0.25">
      <c r="A117" s="269"/>
      <c r="B117" s="269"/>
      <c r="C117" s="269"/>
      <c r="D117" s="269"/>
      <c r="E117" s="166">
        <f>3 * ($C$113*'Data for KPI'!$B$1)</f>
        <v>5625</v>
      </c>
      <c r="F117" s="166">
        <v>5</v>
      </c>
      <c r="G117" s="166">
        <v>24</v>
      </c>
      <c r="H117" s="116">
        <v>21573921.15713349</v>
      </c>
      <c r="I117" s="61">
        <v>21199878.352653749</v>
      </c>
      <c r="J117" s="61">
        <v>21947963.96161323</v>
      </c>
      <c r="K117" s="171">
        <f t="shared" si="890"/>
        <v>25.875</v>
      </c>
      <c r="L117" s="171">
        <f t="shared" si="891"/>
        <v>819.83092500000021</v>
      </c>
      <c r="M117" s="171">
        <f t="shared" si="892"/>
        <v>180.41085000000021</v>
      </c>
      <c r="N117" s="171">
        <f t="shared" si="893"/>
        <v>5599.125</v>
      </c>
      <c r="O117" s="172">
        <f t="shared" si="894"/>
        <v>4805.1690749999998</v>
      </c>
      <c r="P117" s="172">
        <f t="shared" si="895"/>
        <v>5444.5891499999998</v>
      </c>
      <c r="Q117" s="66">
        <v>99.54</v>
      </c>
      <c r="R117" s="66">
        <v>85.82</v>
      </c>
      <c r="S117" s="66">
        <v>97.24</v>
      </c>
      <c r="T117" s="208"/>
      <c r="U117" s="208"/>
      <c r="V117" s="208"/>
      <c r="W117" s="14"/>
      <c r="X117" s="14"/>
      <c r="Y117" s="14"/>
      <c r="Z117" s="14"/>
      <c r="AA117" s="153" t="str">
        <f>IF(OR(ISBLANK(T117), ISBLANK(DH117)), "", 100*((T117-DH117)/DH117))</f>
        <v/>
      </c>
      <c r="AB117" s="115">
        <v>24459025.814652432</v>
      </c>
      <c r="AC117" s="62">
        <v>23933341.166421879</v>
      </c>
      <c r="AD117" s="62">
        <v>24984710.462882981</v>
      </c>
      <c r="AE117" s="171">
        <f t="shared" si="896"/>
        <v>60.75</v>
      </c>
      <c r="AF117" s="171">
        <f t="shared" si="897"/>
        <v>848.09137499999997</v>
      </c>
      <c r="AG117" s="171">
        <f t="shared" si="898"/>
        <v>233.24174999999923</v>
      </c>
      <c r="AH117" s="171">
        <f t="shared" si="899"/>
        <v>5564.25</v>
      </c>
      <c r="AI117" s="172">
        <f t="shared" si="900"/>
        <v>4776.908625</v>
      </c>
      <c r="AJ117" s="172">
        <f t="shared" si="901"/>
        <v>5391.7582500000008</v>
      </c>
      <c r="AK117" s="64">
        <v>98.92</v>
      </c>
      <c r="AL117" s="64">
        <v>85.85</v>
      </c>
      <c r="AM117" s="64">
        <v>96.9</v>
      </c>
      <c r="AN117" s="67">
        <v>0.59753217127968528</v>
      </c>
      <c r="AO117" s="153">
        <f>IF(OR(ISBLANK(AB117), ISBLANK(DH117)), "", 100*((AB117-DH117)/DH117))</f>
        <v>25.292700375735187</v>
      </c>
      <c r="AP117" s="116">
        <v>20900389.396354768</v>
      </c>
      <c r="AQ117" s="61">
        <v>20575342.804133881</v>
      </c>
      <c r="AR117" s="61">
        <v>21225435.98857566</v>
      </c>
      <c r="AS117" s="171">
        <f t="shared" si="902"/>
        <v>18</v>
      </c>
      <c r="AT117" s="171">
        <f t="shared" si="903"/>
        <v>814.7546999999995</v>
      </c>
      <c r="AU117" s="171">
        <f t="shared" si="904"/>
        <v>170.51040000000012</v>
      </c>
      <c r="AV117" s="171">
        <f t="shared" si="905"/>
        <v>5607</v>
      </c>
      <c r="AW117" s="172">
        <f t="shared" si="906"/>
        <v>4810.2453000000005</v>
      </c>
      <c r="AX117" s="172">
        <f t="shared" si="907"/>
        <v>5454.4895999999999</v>
      </c>
      <c r="AY117" s="63">
        <v>99.68</v>
      </c>
      <c r="AZ117" s="63">
        <v>85.79</v>
      </c>
      <c r="BA117" s="63">
        <v>97.28</v>
      </c>
      <c r="BB117" s="66">
        <v>0.7897724203366312</v>
      </c>
      <c r="BC117" s="153">
        <f>IF(OR(ISBLANK(AP117), ISBLANK(DH117)), "", 100*((AP117-DH117)/DH117))</f>
        <v>7.0633902681819736</v>
      </c>
      <c r="BD117" s="116">
        <v>281483111.60177141</v>
      </c>
      <c r="BE117" s="116">
        <v>278245989.85245222</v>
      </c>
      <c r="BF117" s="199">
        <v>284720233.35109061</v>
      </c>
      <c r="BG117" s="171">
        <f t="shared" si="908"/>
        <v>2034.5625</v>
      </c>
      <c r="BH117" s="171">
        <f t="shared" si="886"/>
        <v>2595.7478812499999</v>
      </c>
      <c r="BI117" s="171">
        <f t="shared" si="887"/>
        <v>2409.7632187500003</v>
      </c>
      <c r="BJ117" s="171">
        <f t="shared" si="909"/>
        <v>3590.4375</v>
      </c>
      <c r="BK117" s="172">
        <f t="shared" si="910"/>
        <v>3029.2521187500001</v>
      </c>
      <c r="BL117" s="172">
        <f t="shared" si="911"/>
        <v>3215.2367812499997</v>
      </c>
      <c r="BM117" s="32">
        <v>63.83</v>
      </c>
      <c r="BN117" s="32">
        <v>84.37</v>
      </c>
      <c r="BO117" s="32">
        <v>89.55</v>
      </c>
      <c r="BP117" s="28">
        <v>6.1284874893814889</v>
      </c>
      <c r="BQ117" s="46">
        <f>IF(OR(ISBLANK(BD117), ISBLANK(DH117)), "", 100*((BD117-DH117)/DH117))</f>
        <v>1341.9126677409552</v>
      </c>
      <c r="BR117" s="103">
        <v>19521509.0275038</v>
      </c>
      <c r="BS117" s="43">
        <v>19329141.43123018</v>
      </c>
      <c r="BT117" s="43">
        <v>19713876.623777419</v>
      </c>
      <c r="BU117" s="171">
        <f t="shared" si="912"/>
        <v>0.56250000000090949</v>
      </c>
      <c r="BV117" s="171">
        <f t="shared" si="888"/>
        <v>798.6701812500005</v>
      </c>
      <c r="BW117" s="171">
        <f t="shared" si="889"/>
        <v>149.6100937500014</v>
      </c>
      <c r="BX117" s="171">
        <f t="shared" si="913"/>
        <v>5624.4374999999991</v>
      </c>
      <c r="BY117" s="172">
        <f t="shared" si="914"/>
        <v>4826.3298187499995</v>
      </c>
      <c r="BZ117" s="172">
        <f t="shared" si="915"/>
        <v>5475.3899062499986</v>
      </c>
      <c r="CA117" s="34">
        <v>99.99</v>
      </c>
      <c r="CB117" s="34">
        <v>85.81</v>
      </c>
      <c r="CC117" s="34">
        <v>97.35</v>
      </c>
      <c r="CD117" s="29">
        <v>0.9029246851462589</v>
      </c>
      <c r="CE117" s="46">
        <f>IF(OR(ISBLANK(BR117), ISBLANK(DH117)), "", 100*((BR117-DH117)/DH117))</f>
        <v>0</v>
      </c>
      <c r="CF117" s="103">
        <v>19597139.777373191</v>
      </c>
      <c r="CG117" s="43">
        <v>19394078.71586439</v>
      </c>
      <c r="CH117" s="43">
        <v>19800200.838881992</v>
      </c>
      <c r="CI117" s="171">
        <f t="shared" si="916"/>
        <v>1.125</v>
      </c>
      <c r="CJ117" s="171">
        <f t="shared" si="917"/>
        <v>799.7152500000002</v>
      </c>
      <c r="CK117" s="171">
        <f t="shared" si="918"/>
        <v>151.28246250000029</v>
      </c>
      <c r="CL117" s="171">
        <f t="shared" si="919"/>
        <v>5623.875</v>
      </c>
      <c r="CM117" s="172">
        <f t="shared" si="920"/>
        <v>4825.2847499999998</v>
      </c>
      <c r="CN117" s="172">
        <f t="shared" si="921"/>
        <v>5473.7175374999997</v>
      </c>
      <c r="CO117" s="34">
        <v>99.98</v>
      </c>
      <c r="CP117" s="34">
        <v>85.8</v>
      </c>
      <c r="CQ117" s="34">
        <v>97.33</v>
      </c>
      <c r="CR117" s="29">
        <v>0.69099858534489222</v>
      </c>
      <c r="CS117" s="46">
        <f>IF(OR(ISBLANK(CF117), ISBLANK(DH117)), "", 100*((CF117-DH117)/DH117))</f>
        <v>0.38742266165405231</v>
      </c>
      <c r="CT117" s="103">
        <v>170047501.3298007</v>
      </c>
      <c r="CU117" s="103">
        <v>167220452.29012671</v>
      </c>
      <c r="CV117" s="103">
        <v>172874550.36947471</v>
      </c>
      <c r="CW117" s="171">
        <f t="shared" si="922"/>
        <v>1307.25</v>
      </c>
      <c r="CX117" s="171">
        <f t="shared" si="923"/>
        <v>1898.3499750000001</v>
      </c>
      <c r="CY117" s="171">
        <f t="shared" si="924"/>
        <v>1558.9748250000002</v>
      </c>
      <c r="CZ117" s="171">
        <f t="shared" si="925"/>
        <v>4317.75</v>
      </c>
      <c r="DA117" s="172">
        <f t="shared" si="926"/>
        <v>3726.6500249999999</v>
      </c>
      <c r="DB117" s="172">
        <f t="shared" si="927"/>
        <v>4066.0251749999998</v>
      </c>
      <c r="DC117" s="34">
        <v>76.760000000000005</v>
      </c>
      <c r="DD117" s="34">
        <v>86.31</v>
      </c>
      <c r="DE117" s="34">
        <v>94.17</v>
      </c>
      <c r="DF117" s="29">
        <v>2.6897456101074688</v>
      </c>
      <c r="DG117" s="46">
        <f>IF(OR(ISBLANK(CT117), ISBLANK(DH117)), "", 100*((CT117-DH117)/DH117))</f>
        <v>771.07764615031181</v>
      </c>
      <c r="DH117" s="25">
        <f>MIN(H117,T117,AB117,AP117,BD117,BR117,CF117,CT117)</f>
        <v>19521509.0275038</v>
      </c>
      <c r="DI117" s="85" t="str">
        <f>IF(DH117=H117, $H$2, IF(DH117=T117, $T$2, IF(DH117=AB117, $AB$2, IF(DH117=AP117, $AP$2, IF(DH117=BD117, $BD$2, IF(DH117=BR117, $BR$2, IF(DH117=CF117, $CF$2, $CT$2)))))))</f>
        <v>RSSDDP (AllEnhancements + RQMC + SOM)</v>
      </c>
      <c r="DJ117" s="39">
        <f>IF(OR(ISBLANK(H117), ISBLANK(AP117)), "", IFERROR(((H117-AP117)/H117)*100, ""))</f>
        <v>3.1219719209737442</v>
      </c>
      <c r="DK117" s="20" t="str">
        <f>IF(OR(ISBLANK(AP117), ISBLANK(T117)), "", IFERROR(((T117-AP117)/T117)*100, ""))</f>
        <v/>
      </c>
      <c r="DL117" s="18">
        <f t="shared" si="526"/>
        <v>0</v>
      </c>
    </row>
    <row r="118" spans="1:116" x14ac:dyDescent="0.25">
      <c r="A118" s="269"/>
      <c r="B118" s="269"/>
      <c r="C118" s="269"/>
      <c r="D118" s="269"/>
      <c r="E118" s="166">
        <f>3 * ($C$113*'Data for KPI'!$B$1)</f>
        <v>5625</v>
      </c>
      <c r="F118" s="166" t="s">
        <v>23</v>
      </c>
      <c r="G118" s="166"/>
      <c r="H118" s="113">
        <f>AVERAGE(H113:H117)</f>
        <v>29330845.282470889</v>
      </c>
      <c r="I118" s="82">
        <f t="shared" ref="I118:DH118" si="928">AVERAGE(I113:I117)</f>
        <v>28612538.26348564</v>
      </c>
      <c r="J118" s="82">
        <f t="shared" si="928"/>
        <v>30049152.301456135</v>
      </c>
      <c r="K118" s="159">
        <f t="shared" si="928"/>
        <v>117.22499999999999</v>
      </c>
      <c r="L118" s="159">
        <f t="shared" si="928"/>
        <v>906.78803625</v>
      </c>
      <c r="M118" s="159">
        <f t="shared" si="928"/>
        <v>284.31425249999995</v>
      </c>
      <c r="N118" s="159">
        <f t="shared" si="928"/>
        <v>5507.7749999999996</v>
      </c>
      <c r="O118" s="159">
        <f t="shared" si="928"/>
        <v>4718.21196375</v>
      </c>
      <c r="P118" s="159">
        <f t="shared" si="928"/>
        <v>5340.6857474999997</v>
      </c>
      <c r="Q118" s="106">
        <f t="shared" si="928"/>
        <v>97.916000000000011</v>
      </c>
      <c r="R118" s="106">
        <f t="shared" si="928"/>
        <v>85.664000000000001</v>
      </c>
      <c r="S118" s="106">
        <f t="shared" si="928"/>
        <v>96.966000000000008</v>
      </c>
      <c r="T118" s="113" t="e">
        <f t="shared" si="928"/>
        <v>#DIV/0!</v>
      </c>
      <c r="U118" s="113" t="e">
        <f t="shared" si="928"/>
        <v>#DIV/0!</v>
      </c>
      <c r="V118" s="113" t="e">
        <f t="shared" si="928"/>
        <v>#DIV/0!</v>
      </c>
      <c r="W118" s="82" t="e">
        <f t="shared" si="928"/>
        <v>#DIV/0!</v>
      </c>
      <c r="X118" s="82" t="e">
        <f t="shared" si="928"/>
        <v>#DIV/0!</v>
      </c>
      <c r="Y118" s="82" t="e">
        <f t="shared" si="928"/>
        <v>#DIV/0!</v>
      </c>
      <c r="Z118" s="82" t="e">
        <f t="shared" si="928"/>
        <v>#DIV/0!</v>
      </c>
      <c r="AA118" s="82" t="str">
        <f>IFERROR(AVERAGE(AA113:AA117), "")</f>
        <v/>
      </c>
      <c r="AB118" s="113">
        <f t="shared" si="928"/>
        <v>21970591.118718676</v>
      </c>
      <c r="AC118" s="82">
        <f t="shared" si="928"/>
        <v>21579888.948796816</v>
      </c>
      <c r="AD118" s="82">
        <f t="shared" si="928"/>
        <v>22361293.288640533</v>
      </c>
      <c r="AE118" s="159">
        <f t="shared" si="928"/>
        <v>31.61249999999982</v>
      </c>
      <c r="AF118" s="159">
        <f t="shared" si="928"/>
        <v>828.23483249999958</v>
      </c>
      <c r="AG118" s="159">
        <f t="shared" si="928"/>
        <v>198.40096124999982</v>
      </c>
      <c r="AH118" s="159">
        <f t="shared" si="928"/>
        <v>5593.3874999999998</v>
      </c>
      <c r="AI118" s="159">
        <f t="shared" si="928"/>
        <v>4796.7651675000006</v>
      </c>
      <c r="AJ118" s="159">
        <f t="shared" si="928"/>
        <v>5426.5990387500005</v>
      </c>
      <c r="AK118" s="82">
        <f t="shared" si="928"/>
        <v>99.438000000000017</v>
      </c>
      <c r="AL118" s="82">
        <f t="shared" si="928"/>
        <v>85.757999999999996</v>
      </c>
      <c r="AM118" s="82">
        <f t="shared" si="928"/>
        <v>97.018000000000001</v>
      </c>
      <c r="AN118" s="82">
        <f t="shared" si="928"/>
        <v>0.56328754636083811</v>
      </c>
      <c r="AO118" s="106">
        <f>IFERROR(AVERAGE(AO113:AO117), "")</f>
        <v>12.815452396815539</v>
      </c>
      <c r="AP118" s="113">
        <f t="shared" si="928"/>
        <v>20440798.604181103</v>
      </c>
      <c r="AQ118" s="82">
        <f t="shared" si="928"/>
        <v>20151427.076129697</v>
      </c>
      <c r="AR118" s="82">
        <f t="shared" si="928"/>
        <v>20730170.13223251</v>
      </c>
      <c r="AS118" s="159">
        <f t="shared" si="928"/>
        <v>12.824999999999818</v>
      </c>
      <c r="AT118" s="159">
        <f t="shared" si="928"/>
        <v>812.1109837499996</v>
      </c>
      <c r="AU118" s="159">
        <f t="shared" si="928"/>
        <v>175.80109499999963</v>
      </c>
      <c r="AV118" s="159">
        <f t="shared" si="928"/>
        <v>5612.1750000000002</v>
      </c>
      <c r="AW118" s="159">
        <f t="shared" si="928"/>
        <v>4812.8890162500002</v>
      </c>
      <c r="AX118" s="159">
        <f t="shared" si="928"/>
        <v>5449.1989050000002</v>
      </c>
      <c r="AY118" s="82">
        <f t="shared" si="928"/>
        <v>99.772000000000006</v>
      </c>
      <c r="AZ118" s="82">
        <f t="shared" si="928"/>
        <v>85.75800000000001</v>
      </c>
      <c r="BA118" s="82">
        <f t="shared" si="928"/>
        <v>97.096000000000004</v>
      </c>
      <c r="BB118" s="82">
        <f>IFERROR(AVERAGE(BB113:BB117),"")</f>
        <v>0.78780731589384101</v>
      </c>
      <c r="BC118" s="106">
        <f>IFERROR(AVERAGE(BC113:BC117), "")</f>
        <v>4.9609334472206514</v>
      </c>
      <c r="BD118" s="113">
        <f>IFERROR(AVERAGE(BD113:BD117), "")</f>
        <v>258869772.954485</v>
      </c>
      <c r="BE118" s="82">
        <f t="shared" si="928"/>
        <v>255646541.31146932</v>
      </c>
      <c r="BF118" s="198">
        <f t="shared" si="928"/>
        <v>262093004.59750071</v>
      </c>
      <c r="BG118" s="159">
        <f t="shared" si="928"/>
        <v>1908.3375000000001</v>
      </c>
      <c r="BH118" s="159">
        <f t="shared" si="928"/>
        <v>2472.2184375000002</v>
      </c>
      <c r="BI118" s="159">
        <f t="shared" si="928"/>
        <v>2267.8141049999999</v>
      </c>
      <c r="BJ118" s="159">
        <f t="shared" si="928"/>
        <v>3716.6624999999999</v>
      </c>
      <c r="BK118" s="159">
        <f t="shared" si="928"/>
        <v>3152.7815624999998</v>
      </c>
      <c r="BL118" s="159">
        <f t="shared" si="928"/>
        <v>3357.1858950000001</v>
      </c>
      <c r="BM118" s="82">
        <f t="shared" si="928"/>
        <v>66.073999999999984</v>
      </c>
      <c r="BN118" s="82">
        <f t="shared" si="928"/>
        <v>84.8</v>
      </c>
      <c r="BO118" s="82">
        <f t="shared" si="928"/>
        <v>90.284000000000006</v>
      </c>
      <c r="BP118" s="82">
        <f t="shared" si="928"/>
        <v>6.2405787935858914</v>
      </c>
      <c r="BQ118" s="226">
        <f>IFERROR(AVERAGE(BQ113:BQ117), "")</f>
        <v>1228.8767716521338</v>
      </c>
      <c r="BR118" s="118">
        <f t="shared" si="928"/>
        <v>19994486.806553505</v>
      </c>
      <c r="BS118" s="99">
        <f t="shared" si="928"/>
        <v>19752324.698752511</v>
      </c>
      <c r="BT118" s="99">
        <f t="shared" si="928"/>
        <v>20236648.914354492</v>
      </c>
      <c r="BU118" s="183">
        <f t="shared" si="928"/>
        <v>7.2000000000005455</v>
      </c>
      <c r="BV118" s="183">
        <f t="shared" si="928"/>
        <v>807.27464250000048</v>
      </c>
      <c r="BW118" s="183">
        <f t="shared" si="928"/>
        <v>169.54512750000049</v>
      </c>
      <c r="BX118" s="183">
        <f t="shared" si="928"/>
        <v>5617.8</v>
      </c>
      <c r="BY118" s="183">
        <f t="shared" si="928"/>
        <v>4817.7253574999995</v>
      </c>
      <c r="BZ118" s="183">
        <f t="shared" si="928"/>
        <v>5455.4548724999995</v>
      </c>
      <c r="CA118" s="99">
        <f t="shared" si="928"/>
        <v>99.872</v>
      </c>
      <c r="CB118" s="99">
        <f t="shared" si="928"/>
        <v>85.75800000000001</v>
      </c>
      <c r="CC118" s="99">
        <f t="shared" si="928"/>
        <v>97.110000000000014</v>
      </c>
      <c r="CD118" s="99">
        <f>IFERROR(AVERAGE(CD113:CD117),"")</f>
        <v>0.83895705968235412</v>
      </c>
      <c r="CE118" s="100">
        <f>IFERROR(AVERAGE(CE113:CE117), "")</f>
        <v>2.6661976842510056</v>
      </c>
      <c r="CF118" s="118">
        <f t="shared" si="928"/>
        <v>19908116.667136233</v>
      </c>
      <c r="CG118" s="99">
        <f t="shared" si="928"/>
        <v>19677746.19906516</v>
      </c>
      <c r="CH118" s="99">
        <f t="shared" si="928"/>
        <v>20138487.135207307</v>
      </c>
      <c r="CI118" s="159">
        <f t="shared" si="928"/>
        <v>5.9625000000001815</v>
      </c>
      <c r="CJ118" s="159">
        <f t="shared" si="928"/>
        <v>806.78583000000015</v>
      </c>
      <c r="CK118" s="159">
        <f t="shared" si="928"/>
        <v>166.99534875000026</v>
      </c>
      <c r="CL118" s="159">
        <f t="shared" si="928"/>
        <v>5619.0375000000004</v>
      </c>
      <c r="CM118" s="159">
        <f t="shared" si="928"/>
        <v>4818.2141699999993</v>
      </c>
      <c r="CN118" s="159">
        <f t="shared" si="928"/>
        <v>5458.0046512500003</v>
      </c>
      <c r="CO118" s="99">
        <f t="shared" si="928"/>
        <v>99.894000000000005</v>
      </c>
      <c r="CP118" s="99">
        <f t="shared" si="928"/>
        <v>85.748000000000019</v>
      </c>
      <c r="CQ118" s="99">
        <f t="shared" si="928"/>
        <v>97.134</v>
      </c>
      <c r="CR118" s="99">
        <f t="shared" si="928"/>
        <v>0.71303332546755005</v>
      </c>
      <c r="CS118" s="100">
        <f>IFERROR(AVERAGE(CS113:CS117), "")</f>
        <v>2.230347524473749</v>
      </c>
      <c r="CT118" s="118">
        <f t="shared" si="928"/>
        <v>114839856.6483839</v>
      </c>
      <c r="CU118" s="99">
        <f t="shared" si="928"/>
        <v>112738167.73407717</v>
      </c>
      <c r="CV118" s="99">
        <f t="shared" si="928"/>
        <v>116941545.56269065</v>
      </c>
      <c r="CW118" s="159">
        <f t="shared" si="928"/>
        <v>861.41250000000002</v>
      </c>
      <c r="CX118" s="159">
        <f t="shared" si="928"/>
        <v>1520.0674087499997</v>
      </c>
      <c r="CY118" s="159">
        <f t="shared" si="928"/>
        <v>1106.55819</v>
      </c>
      <c r="CZ118" s="159">
        <f t="shared" si="928"/>
        <v>4763.5874999999996</v>
      </c>
      <c r="DA118" s="159">
        <f t="shared" si="928"/>
        <v>4104.9325912499999</v>
      </c>
      <c r="DB118" s="159">
        <f t="shared" si="928"/>
        <v>4518.4418099999994</v>
      </c>
      <c r="DC118" s="99">
        <f t="shared" si="928"/>
        <v>84.686000000000007</v>
      </c>
      <c r="DD118" s="99">
        <f t="shared" si="928"/>
        <v>86.174000000000007</v>
      </c>
      <c r="DE118" s="99">
        <f t="shared" si="928"/>
        <v>94.76</v>
      </c>
      <c r="DF118" s="99">
        <f t="shared" si="928"/>
        <v>2.9946654653814955</v>
      </c>
      <c r="DG118" s="100">
        <f t="shared" si="928"/>
        <v>488.81076696409264</v>
      </c>
      <c r="DH118" s="118">
        <f t="shared" si="928"/>
        <v>19474186.091357764</v>
      </c>
      <c r="DI118" s="99"/>
      <c r="DJ118" s="100">
        <f>IFERROR(AVERAGE(DJ113:DJ117), "")</f>
        <v>28.125565746818392</v>
      </c>
      <c r="DK118" s="99" t="e">
        <f t="shared" ref="DK118" si="929">AVERAGE(DK113:DK117)</f>
        <v>#DIV/0!</v>
      </c>
      <c r="DL118" s="18">
        <f t="shared" si="526"/>
        <v>2.230347524473749</v>
      </c>
    </row>
    <row r="119" spans="1:116" hidden="1" x14ac:dyDescent="0.25">
      <c r="A119" s="269"/>
      <c r="B119" s="269"/>
      <c r="C119" s="269">
        <v>20</v>
      </c>
      <c r="D119" s="269">
        <v>75</v>
      </c>
      <c r="E119" s="166">
        <f>3 * ($C$119*'Data for KPI'!$B$1)</f>
        <v>7500</v>
      </c>
      <c r="F119" s="166">
        <v>1</v>
      </c>
      <c r="G119" s="166">
        <v>24</v>
      </c>
      <c r="H119" s="115">
        <v>46376854.239605211</v>
      </c>
      <c r="I119" s="62">
        <v>45679397.135521591</v>
      </c>
      <c r="J119" s="62">
        <v>47074311.343688831</v>
      </c>
      <c r="K119" s="171">
        <f>E119-N119</f>
        <v>103.49999999999909</v>
      </c>
      <c r="L119" s="171">
        <f>E119-O119</f>
        <v>1496.2609499999999</v>
      </c>
      <c r="M119" s="171">
        <f>E119-P119</f>
        <v>418.59090000000015</v>
      </c>
      <c r="N119" s="171">
        <f>(Q119/100)*E119</f>
        <v>7396.5000000000009</v>
      </c>
      <c r="O119" s="172">
        <f>(R119/100)*N119</f>
        <v>6003.7390500000001</v>
      </c>
      <c r="P119" s="172">
        <f>(S119/100)*N119</f>
        <v>7081.4090999999999</v>
      </c>
      <c r="Q119" s="67">
        <v>98.62</v>
      </c>
      <c r="R119" s="67">
        <v>81.17</v>
      </c>
      <c r="S119" s="67">
        <v>95.74</v>
      </c>
      <c r="T119" s="208"/>
      <c r="U119" s="208"/>
      <c r="V119" s="208"/>
      <c r="W119" s="14"/>
      <c r="X119" s="14"/>
      <c r="Y119" s="14"/>
      <c r="Z119" s="14"/>
      <c r="AA119" s="153" t="str">
        <f>IF(OR(ISBLANK(T119), ISBLANK(DH119)), "", 100*((T119-DH119)/DH119))</f>
        <v/>
      </c>
      <c r="AB119" s="115">
        <v>39851966.910444222</v>
      </c>
      <c r="AC119" s="62">
        <v>39431951.242821001</v>
      </c>
      <c r="AD119" s="62">
        <v>40271982.578067437</v>
      </c>
      <c r="AE119" s="171">
        <f>$E119-AH119</f>
        <v>21</v>
      </c>
      <c r="AF119" s="171">
        <f>$E119-AI119</f>
        <v>1418.0772000000006</v>
      </c>
      <c r="AG119" s="171">
        <f>$E119-AJ119</f>
        <v>318.66420000000016</v>
      </c>
      <c r="AH119" s="171">
        <f>(AK119/100)*E119</f>
        <v>7479</v>
      </c>
      <c r="AI119" s="172">
        <f>(AL119/100)*AH119</f>
        <v>6081.9227999999994</v>
      </c>
      <c r="AJ119" s="172">
        <f>(AM119/100)*AH119</f>
        <v>7181.3357999999998</v>
      </c>
      <c r="AK119" s="64">
        <v>99.72</v>
      </c>
      <c r="AL119" s="64">
        <v>81.319999999999993</v>
      </c>
      <c r="AM119" s="64">
        <v>96.02</v>
      </c>
      <c r="AN119" s="67">
        <v>1.9022521103054253</v>
      </c>
      <c r="AO119" s="153">
        <f>IF(OR(ISBLANK(AB119), ISBLANK(DH119)), "", 100*((AB119-DH119)/DH119))</f>
        <v>0</v>
      </c>
      <c r="AP119" s="116">
        <v>39865938.136519507</v>
      </c>
      <c r="AQ119" s="61">
        <v>39444676.506992213</v>
      </c>
      <c r="AR119" s="61">
        <v>40287199.7660468</v>
      </c>
      <c r="AS119" s="171">
        <f>$E119-AV119</f>
        <v>21</v>
      </c>
      <c r="AT119" s="171">
        <f>$E119-AW119</f>
        <v>1417.3292999999994</v>
      </c>
      <c r="AU119" s="171">
        <f>$E119-AX119</f>
        <v>319.41209999999955</v>
      </c>
      <c r="AV119" s="171">
        <f>(AY119/100)*E119</f>
        <v>7479</v>
      </c>
      <c r="AW119" s="172">
        <f>(AZ119/100)*AV119</f>
        <v>6082.6707000000006</v>
      </c>
      <c r="AX119" s="172">
        <f>(BA119/100)*AV119</f>
        <v>7180.5879000000004</v>
      </c>
      <c r="AY119" s="63">
        <v>99.72</v>
      </c>
      <c r="AZ119" s="63">
        <v>81.33</v>
      </c>
      <c r="BA119" s="63">
        <v>96.01</v>
      </c>
      <c r="BB119" s="66">
        <v>2.238856023060062</v>
      </c>
      <c r="BC119" s="153">
        <f>IF(OR(ISBLANK(AP119), ISBLANK(DH119)), "", 100*((AP119-DH119)/DH119))</f>
        <v>3.5057808079286212E-2</v>
      </c>
      <c r="BD119" s="115">
        <v>213119247.18408361</v>
      </c>
      <c r="BE119" s="115">
        <v>209890161.8215321</v>
      </c>
      <c r="BF119" s="155">
        <v>216348332.54663521</v>
      </c>
      <c r="BG119" s="171">
        <f>IF(BJ119=0, " ", $E119-BJ119)</f>
        <v>1611</v>
      </c>
      <c r="BH119" s="171">
        <f t="shared" ref="BH119:BH123" si="930">IF(BK119=0, " ", $E119-BK119)</f>
        <v>2736.9768000000004</v>
      </c>
      <c r="BI119" s="171">
        <f t="shared" ref="BI119:BI123" si="931">IF(BL119=0, " ", $E119-BL119)</f>
        <v>2053.8527999999997</v>
      </c>
      <c r="BJ119" s="171">
        <f>(BM119/100)*$E119</f>
        <v>5889</v>
      </c>
      <c r="BK119" s="172">
        <f>(BN119/100)*BJ119</f>
        <v>4763.0231999999996</v>
      </c>
      <c r="BL119" s="172">
        <f>(BO119/100)*BJ119</f>
        <v>5446.1472000000003</v>
      </c>
      <c r="BM119" s="34">
        <v>78.52</v>
      </c>
      <c r="BN119" s="34">
        <v>80.88</v>
      </c>
      <c r="BO119" s="34">
        <v>92.48</v>
      </c>
      <c r="BP119" s="29">
        <v>6.6723271971371592</v>
      </c>
      <c r="BQ119" s="46">
        <f>IF(OR(ISBLANK(BD119), ISBLANK(DH119)), "", 100*((BD119-DH119)/DH119))</f>
        <v>434.77723612239146</v>
      </c>
      <c r="BR119" s="102">
        <v>39882027.76761543</v>
      </c>
      <c r="BS119" s="42">
        <v>39459333.875982776</v>
      </c>
      <c r="BT119" s="42">
        <v>40304721.659248076</v>
      </c>
      <c r="BU119" s="171">
        <f>IF(BX119 = 0, " ", $E119-BX119)</f>
        <v>21.75</v>
      </c>
      <c r="BV119" s="171">
        <f t="shared" ref="BV119:BV123" si="932">IF(BY119=0, " ", $E119-BY119)</f>
        <v>1417.9392749999997</v>
      </c>
      <c r="BW119" s="171">
        <f t="shared" ref="BW119:BW123" si="933">IF(BZ119=0, " ", $E119-BZ119)</f>
        <v>319.38435000000027</v>
      </c>
      <c r="BX119" s="171">
        <f>IF(ISBLANK(CA119),"",(CA119/100)*$E119)</f>
        <v>7478.25</v>
      </c>
      <c r="BY119" s="172">
        <f>(CB119/100)*BX119</f>
        <v>6082.0607250000003</v>
      </c>
      <c r="BZ119" s="172">
        <f>(CC119/100)*BX119</f>
        <v>7180.6156499999997</v>
      </c>
      <c r="CA119" s="32">
        <v>99.71</v>
      </c>
      <c r="CB119" s="32">
        <v>81.33</v>
      </c>
      <c r="CC119" s="32">
        <v>96.02</v>
      </c>
      <c r="CD119" s="28">
        <v>2.0775253745189142</v>
      </c>
      <c r="CE119" s="46">
        <f>IF(OR(ISBLANK(BR119), ISBLANK(DH119)), "", 100*((BR119-DH119)/DH119))</f>
        <v>7.5431301141950541E-2</v>
      </c>
      <c r="CF119" s="102">
        <v>39855151.558114551</v>
      </c>
      <c r="CG119" s="42">
        <v>39434863.488175146</v>
      </c>
      <c r="CH119" s="42">
        <v>40275439.628053948</v>
      </c>
      <c r="CI119" s="171">
        <f>IF(ISBLANK(CL119), " ", $E119-CL119)</f>
        <v>21</v>
      </c>
      <c r="CJ119" s="171">
        <f>IF(ISBLANK(CM119), " ", $E119-CM119)</f>
        <v>1418.0772000000006</v>
      </c>
      <c r="CK119" s="171">
        <f>IF(ISBLANK(CN119), " ", $E119-CN119)</f>
        <v>318.66420000000016</v>
      </c>
      <c r="CL119" s="171">
        <f>IF(ISBLANK(CO119),"",(CO119/100)*$E119)</f>
        <v>7479</v>
      </c>
      <c r="CM119" s="172">
        <f>IF(ISBLANK(CL119),"",(CP119/100)*CL119)</f>
        <v>6081.9227999999994</v>
      </c>
      <c r="CN119" s="172">
        <f>IF(ISBLANK(CL119),"",(CQ119/100)*CL119)</f>
        <v>7181.3357999999998</v>
      </c>
      <c r="CO119" s="32">
        <v>99.72</v>
      </c>
      <c r="CP119" s="32">
        <v>81.319999999999993</v>
      </c>
      <c r="CQ119" s="32">
        <v>96.02</v>
      </c>
      <c r="CR119" s="28">
        <v>12.079751595367313</v>
      </c>
      <c r="CS119" s="46">
        <f>IF(OR(ISBLANK(CF119), ISBLANK(DH119)), "", 100*((CF119-DH119)/DH119))</f>
        <v>7.991193201292152E-3</v>
      </c>
      <c r="CT119" s="102">
        <v>189853524.2354683</v>
      </c>
      <c r="CU119" s="102">
        <v>186820768.61527449</v>
      </c>
      <c r="CV119" s="102">
        <v>192886279.85566211</v>
      </c>
      <c r="CW119" s="171">
        <f>IF(ISNUMBER(CZ119), $E119-CZ119,"")</f>
        <v>1431.7500000000009</v>
      </c>
      <c r="CX119" s="171">
        <f>IF(ISNUMBER(DA119), $E119-DA119,"")</f>
        <v>2595.6403500000015</v>
      </c>
      <c r="CY119" s="171">
        <f>IF(ISNUMBER(DB119), $E119-DB119,"")</f>
        <v>1907.5008000000007</v>
      </c>
      <c r="CZ119" s="171">
        <f>IF(ISBLANK(DC119),"",(DC119/100)*$E119)</f>
        <v>6068.2499999999991</v>
      </c>
      <c r="DA119" s="172">
        <f>IF(ISNUMBER(CZ119), (DD119/100) * CZ119, "")</f>
        <v>4904.3596499999985</v>
      </c>
      <c r="DB119" s="172">
        <f>IF(ISNUMBER(CZ119),(DE119/100)*CZ119,"")</f>
        <v>5592.4991999999993</v>
      </c>
      <c r="DC119" s="32">
        <v>80.91</v>
      </c>
      <c r="DD119" s="32">
        <v>80.819999999999993</v>
      </c>
      <c r="DE119" s="32">
        <v>92.16</v>
      </c>
      <c r="DF119" s="28">
        <v>2.6083723836954968</v>
      </c>
      <c r="DG119" s="46">
        <f>IF(OR(ISBLANK(CT119), ISBLANK(DH119)), "", 100*((CT119-DH119)/DH119))</f>
        <v>376.39687311321228</v>
      </c>
      <c r="DH119" s="25">
        <f>MIN(H119,T119,AB119,AP119,BD119,BR119,CF119,CT119)</f>
        <v>39851966.910444222</v>
      </c>
      <c r="DI119" s="85" t="str">
        <f>IF(DH119=H119, $H$2, IF(DH119=T119, $T$2, IF(DH119=AB119, $AB$2, IF(DH119=AP119, $AP$2, IF(DH119=BD119, $BD$2, IF(DH119=BR119, $BR$2, IF(DH119=CF119, $CF$2, $CT$2)))))))</f>
        <v>RNSDDP (AllEnhancements + RQMC + NoScenarioReduction)</v>
      </c>
      <c r="DJ119" s="39">
        <f>IF(OR(ISBLANK(H119), ISBLANK(AP119)), "", IFERROR(((H119-AP119)/H119)*100, ""))</f>
        <v>14.039149937697735</v>
      </c>
      <c r="DK119" s="20" t="str">
        <f>IF(OR(ISBLANK(AP119), ISBLANK(T119)), "", IFERROR(((T119-AP119)/T119)*100, ""))</f>
        <v/>
      </c>
      <c r="DL119" s="18">
        <f t="shared" si="526"/>
        <v>0</v>
      </c>
    </row>
    <row r="120" spans="1:116" hidden="1" x14ac:dyDescent="0.25">
      <c r="A120" s="269"/>
      <c r="B120" s="269"/>
      <c r="C120" s="269"/>
      <c r="D120" s="269"/>
      <c r="E120" s="166">
        <f>3 * ($C$119*'Data for KPI'!$B$1)</f>
        <v>7500</v>
      </c>
      <c r="F120" s="166">
        <v>2</v>
      </c>
      <c r="G120" s="166">
        <v>15</v>
      </c>
      <c r="H120" s="116">
        <v>49776243.418468893</v>
      </c>
      <c r="I120" s="61">
        <v>48973614.215754837</v>
      </c>
      <c r="J120" s="61">
        <v>50578872.621182933</v>
      </c>
      <c r="K120" s="171">
        <f t="shared" ref="K120:K123" si="934">E120-N120</f>
        <v>144</v>
      </c>
      <c r="L120" s="171">
        <f t="shared" ref="L120:L123" si="935">E120-O120</f>
        <v>1532.8127999999997</v>
      </c>
      <c r="M120" s="171">
        <f t="shared" ref="M120:M123" si="936">E120-P120</f>
        <v>471.34199999999964</v>
      </c>
      <c r="N120" s="171">
        <f t="shared" ref="N120:N123" si="937">(Q120/100)*E120</f>
        <v>7356</v>
      </c>
      <c r="O120" s="172">
        <f t="shared" ref="O120:O123" si="938">(R120/100)*N120</f>
        <v>5967.1872000000003</v>
      </c>
      <c r="P120" s="172">
        <f t="shared" ref="P120:P123" si="939">(S120/100)*N120</f>
        <v>7028.6580000000004</v>
      </c>
      <c r="Q120" s="66">
        <v>98.08</v>
      </c>
      <c r="R120" s="66">
        <v>81.12</v>
      </c>
      <c r="S120" s="66">
        <v>95.55</v>
      </c>
      <c r="T120" s="208"/>
      <c r="U120" s="208"/>
      <c r="V120" s="208"/>
      <c r="W120" s="14"/>
      <c r="X120" s="14"/>
      <c r="Y120" s="14"/>
      <c r="Z120" s="14"/>
      <c r="AA120" s="153" t="str">
        <f>IF(OR(ISBLANK(T120), ISBLANK(DH120)), "", 100*((T120-DH120)/DH120))</f>
        <v/>
      </c>
      <c r="AB120" s="115">
        <v>42588572.193430834</v>
      </c>
      <c r="AC120" s="62">
        <v>42024115.757252723</v>
      </c>
      <c r="AD120" s="62">
        <v>43153028.629608937</v>
      </c>
      <c r="AE120" s="171">
        <f t="shared" ref="AE120:AE123" si="940">$E120-AH120</f>
        <v>54.750000000000909</v>
      </c>
      <c r="AF120" s="171">
        <f t="shared" ref="AF120:AF123" si="941">$E120-AI120</f>
        <v>1445.5227000000014</v>
      </c>
      <c r="AG120" s="171">
        <f t="shared" ref="AG120:AG123" si="942">$E120-AJ120</f>
        <v>389.04172500000004</v>
      </c>
      <c r="AH120" s="171">
        <f t="shared" ref="AH120:AH123" si="943">(AK120/100)*E120</f>
        <v>7445.2499999999991</v>
      </c>
      <c r="AI120" s="172">
        <f t="shared" ref="AI120:AI123" si="944">(AL120/100)*AH120</f>
        <v>6054.4772999999986</v>
      </c>
      <c r="AJ120" s="172">
        <f t="shared" ref="AJ120:AJ123" si="945">(AM120/100)*AH120</f>
        <v>7110.958275</v>
      </c>
      <c r="AK120" s="64">
        <v>99.27</v>
      </c>
      <c r="AL120" s="64">
        <v>81.319999999999993</v>
      </c>
      <c r="AM120" s="64">
        <v>95.51</v>
      </c>
      <c r="AN120" s="67">
        <v>1.7865558894463931</v>
      </c>
      <c r="AO120" s="153">
        <f>IF(OR(ISBLANK(AB120), ISBLANK(DH120)), "", 100*((AB120-DH120)/DH120))</f>
        <v>1.6345791143874324</v>
      </c>
      <c r="AP120" s="116">
        <v>42115565.905668683</v>
      </c>
      <c r="AQ120" s="61">
        <v>41571720.254451811</v>
      </c>
      <c r="AR120" s="61">
        <v>42659411.55688554</v>
      </c>
      <c r="AS120" s="171">
        <f t="shared" ref="AS120:AS123" si="946">$E120-AV120</f>
        <v>48.750000000000909</v>
      </c>
      <c r="AT120" s="171">
        <f t="shared" ref="AT120:AT123" si="947">$E120-AW120</f>
        <v>1439.8983750000007</v>
      </c>
      <c r="AU120" s="171">
        <f t="shared" ref="AU120:AU123" si="948">$E120-AX120</f>
        <v>385.54650000000038</v>
      </c>
      <c r="AV120" s="171">
        <f t="shared" ref="AV120:AV123" si="949">(AY120/100)*E120</f>
        <v>7451.2499999999991</v>
      </c>
      <c r="AW120" s="172">
        <f t="shared" ref="AW120:AW123" si="950">(AZ120/100)*AV120</f>
        <v>6060.1016249999993</v>
      </c>
      <c r="AX120" s="172">
        <f t="shared" ref="AX120:AX123" si="951">(BA120/100)*AV120</f>
        <v>7114.4534999999996</v>
      </c>
      <c r="AY120" s="63">
        <v>99.35</v>
      </c>
      <c r="AZ120" s="63">
        <v>81.33</v>
      </c>
      <c r="BA120" s="63">
        <v>95.48</v>
      </c>
      <c r="BB120" s="66">
        <v>1.6412680222869414</v>
      </c>
      <c r="BC120" s="153">
        <f>IF(OR(ISBLANK(AP120), ISBLANK(DH120)), "", 100*((AP120-DH120)/DH120))</f>
        <v>0.50578346571386168</v>
      </c>
      <c r="BD120" s="116">
        <v>289298102.22266752</v>
      </c>
      <c r="BE120" s="116">
        <v>285555474.73981589</v>
      </c>
      <c r="BF120" s="199">
        <v>293040729.70551902</v>
      </c>
      <c r="BG120" s="171">
        <f t="shared" ref="BG120:BG123" si="952">IF(BJ120=0, " ", $E120-BJ120)</f>
        <v>2142.0000000000009</v>
      </c>
      <c r="BH120" s="171">
        <f t="shared" si="930"/>
        <v>3176.6298000000006</v>
      </c>
      <c r="BI120" s="171">
        <f t="shared" si="931"/>
        <v>2575.9980000000005</v>
      </c>
      <c r="BJ120" s="171">
        <f t="shared" ref="BJ120:BJ123" si="953">(BM120/100)*$E120</f>
        <v>5357.9999999999991</v>
      </c>
      <c r="BK120" s="172">
        <f t="shared" ref="BK120:BK123" si="954">(BN120/100)*BJ120</f>
        <v>4323.3701999999994</v>
      </c>
      <c r="BL120" s="172">
        <f t="shared" ref="BL120:BL123" si="955">(BO120/100)*BJ120</f>
        <v>4924.0019999999995</v>
      </c>
      <c r="BM120" s="32">
        <v>71.44</v>
      </c>
      <c r="BN120" s="32">
        <v>80.69</v>
      </c>
      <c r="BO120" s="32">
        <v>91.9</v>
      </c>
      <c r="BP120" s="28">
        <v>7.0032617254487572</v>
      </c>
      <c r="BQ120" s="46">
        <f>IF(OR(ISBLANK(BD120), ISBLANK(DH120)), "", 100*((BD120-DH120)/DH120))</f>
        <v>590.38921343616039</v>
      </c>
      <c r="BR120" s="103">
        <v>41903624.302412227</v>
      </c>
      <c r="BS120" s="43">
        <v>41368133.213543348</v>
      </c>
      <c r="BT120" s="43">
        <v>42439115.39128112</v>
      </c>
      <c r="BU120" s="171">
        <f t="shared" ref="BU120:BU123" si="956">IF(BX120 = 0, " ", $E120-BX120)</f>
        <v>46.500000000000909</v>
      </c>
      <c r="BV120" s="171">
        <f t="shared" si="932"/>
        <v>1436.5777500000013</v>
      </c>
      <c r="BW120" s="171">
        <f t="shared" si="933"/>
        <v>380.41680000000088</v>
      </c>
      <c r="BX120" s="171">
        <f t="shared" ref="BX120:BX123" si="957">IF(ISBLANK(CA120),"",(CA120/100)*$E120)</f>
        <v>7453.4999999999991</v>
      </c>
      <c r="BY120" s="172">
        <f t="shared" ref="BY120:BY123" si="958">(CB120/100)*BX120</f>
        <v>6063.4222499999987</v>
      </c>
      <c r="BZ120" s="172">
        <f t="shared" ref="BZ120:BZ123" si="959">(CC120/100)*BX120</f>
        <v>7119.5831999999991</v>
      </c>
      <c r="CA120" s="34">
        <v>99.38</v>
      </c>
      <c r="CB120" s="34">
        <v>81.349999999999994</v>
      </c>
      <c r="CC120" s="34">
        <v>95.52</v>
      </c>
      <c r="CD120" s="29">
        <v>2.0992749728607678</v>
      </c>
      <c r="CE120" s="46">
        <f>IF(OR(ISBLANK(BR120), ISBLANK(DH120)), "", 100*((BR120-DH120)/DH120))</f>
        <v>0</v>
      </c>
      <c r="CF120" s="103">
        <v>42048080.351139322</v>
      </c>
      <c r="CG120" s="43">
        <v>41506331.41784855</v>
      </c>
      <c r="CH120" s="43">
        <v>42589829.284430087</v>
      </c>
      <c r="CI120" s="171">
        <f t="shared" ref="CI120:CI123" si="960">IF(ISBLANK(CL120), " ", $E120-CL120)</f>
        <v>48</v>
      </c>
      <c r="CJ120" s="171">
        <f t="shared" ref="CJ120:CJ123" si="961">IF(ISBLANK(CM120), " ", $E120-CM120)</f>
        <v>1437.7980000000007</v>
      </c>
      <c r="CK120" s="171">
        <f t="shared" ref="CK120:CK123" si="962">IF(ISBLANK(CN120), " ", $E120-CN120)</f>
        <v>387.8112000000001</v>
      </c>
      <c r="CL120" s="171">
        <f t="shared" ref="CL120:CL123" si="963">IF(ISBLANK(CO120),"",(CO120/100)*$E120)</f>
        <v>7452</v>
      </c>
      <c r="CM120" s="172">
        <f t="shared" ref="CM120:CM123" si="964">IF(ISBLANK(CL120),"",(CP120/100)*CL120)</f>
        <v>6062.2019999999993</v>
      </c>
      <c r="CN120" s="172">
        <f t="shared" ref="CN120:CN123" si="965">IF(ISBLANK(CL120),"",(CQ120/100)*CL120)</f>
        <v>7112.1887999999999</v>
      </c>
      <c r="CO120" s="34">
        <v>99.36</v>
      </c>
      <c r="CP120" s="34">
        <v>81.349999999999994</v>
      </c>
      <c r="CQ120" s="34">
        <v>95.44</v>
      </c>
      <c r="CR120" s="29">
        <v>1.9774820467703027</v>
      </c>
      <c r="CS120" s="46">
        <f>IF(OR(ISBLANK(CF120), ISBLANK(DH120)), "", 100*((CF120-DH120)/DH120))</f>
        <v>0.3447340203429119</v>
      </c>
      <c r="CT120" s="103">
        <v>407730681.01768059</v>
      </c>
      <c r="CU120" s="103">
        <v>403506822.67236501</v>
      </c>
      <c r="CV120" s="103">
        <v>411954539.36299628</v>
      </c>
      <c r="CW120" s="171">
        <f t="shared" ref="CW120:CW123" si="966">IF(ISNUMBER(CZ120), $E120-CZ120,"")</f>
        <v>2907</v>
      </c>
      <c r="CX120" s="171">
        <f t="shared" ref="CX120:CX123" si="967">IF(ISNUMBER(DA120), $E120-DA120,"")</f>
        <v>3880.7160000000003</v>
      </c>
      <c r="CY120" s="171">
        <f t="shared" ref="CY120:CY123" si="968">IF(ISNUMBER(DB120), $E120-DB120,"")</f>
        <v>3349.7651999999998</v>
      </c>
      <c r="CZ120" s="171">
        <f t="shared" ref="CZ120:CZ123" si="969">IF(ISBLANK(DC120),"",(DC120/100)*$E120)</f>
        <v>4593</v>
      </c>
      <c r="DA120" s="172">
        <f t="shared" ref="DA120:DA123" si="970">IF(ISNUMBER(CZ120), (DD120/100) * CZ120, "")</f>
        <v>3619.2839999999997</v>
      </c>
      <c r="DB120" s="172">
        <f t="shared" ref="DB120:DB123" si="971">IF(ISNUMBER(CZ120),(DE120/100)*CZ120,"")</f>
        <v>4150.2348000000002</v>
      </c>
      <c r="DC120" s="34">
        <v>61.24</v>
      </c>
      <c r="DD120" s="34">
        <v>78.8</v>
      </c>
      <c r="DE120" s="34">
        <v>90.36</v>
      </c>
      <c r="DF120" s="29">
        <v>2.640705303646774</v>
      </c>
      <c r="DG120" s="46">
        <f>IF(OR(ISBLANK(CT120), ISBLANK(DH120)), "", 100*((CT120-DH120)/DH120))</f>
        <v>873.02008550656365</v>
      </c>
      <c r="DH120" s="25">
        <f>MIN(H120,T120,AB120,AP120,BD120,BR120,CF120,CT120)</f>
        <v>41903624.302412227</v>
      </c>
      <c r="DI120" s="85" t="str">
        <f>IF(DH120=H120, $H$2, IF(DH120=T120, $T$2, IF(DH120=AB120, $AB$2, IF(DH120=AP120, $AP$2, IF(DH120=BD120, $BD$2, IF(DH120=BR120, $BR$2, IF(DH120=CF120, $CF$2, $CT$2)))))))</f>
        <v>RSSDDP (AllEnhancements + RQMC + SOM)</v>
      </c>
      <c r="DJ120" s="39">
        <f>IF(OR(ISBLANK(H120), ISBLANK(AP120)), "", IFERROR(((H120-AP120)/H120)*100, ""))</f>
        <v>15.390228323171943</v>
      </c>
      <c r="DK120" s="20" t="str">
        <f>IF(OR(ISBLANK(AP120), ISBLANK(T120)), "", IFERROR(((T120-AP120)/T120)*100, ""))</f>
        <v/>
      </c>
      <c r="DL120" s="18">
        <f t="shared" si="526"/>
        <v>0</v>
      </c>
    </row>
    <row r="121" spans="1:116" hidden="1" x14ac:dyDescent="0.25">
      <c r="A121" s="269"/>
      <c r="B121" s="269"/>
      <c r="C121" s="269"/>
      <c r="D121" s="269"/>
      <c r="E121" s="166">
        <f>3 * ($C$119*'Data for KPI'!$B$1)</f>
        <v>7500</v>
      </c>
      <c r="F121" s="166">
        <v>3</v>
      </c>
      <c r="G121" s="166">
        <v>16</v>
      </c>
      <c r="H121" s="115">
        <v>52247980.855143733</v>
      </c>
      <c r="I121" s="62">
        <v>51376520.037998863</v>
      </c>
      <c r="J121" s="62">
        <v>53119441.672288612</v>
      </c>
      <c r="K121" s="171">
        <f t="shared" si="934"/>
        <v>175.50000000000091</v>
      </c>
      <c r="L121" s="171">
        <f t="shared" si="935"/>
        <v>1581.804000000001</v>
      </c>
      <c r="M121" s="171">
        <f t="shared" si="936"/>
        <v>496.3131000000003</v>
      </c>
      <c r="N121" s="171">
        <f t="shared" si="937"/>
        <v>7324.4999999999991</v>
      </c>
      <c r="O121" s="172">
        <f t="shared" si="938"/>
        <v>5918.195999999999</v>
      </c>
      <c r="P121" s="172">
        <f t="shared" si="939"/>
        <v>7003.6868999999997</v>
      </c>
      <c r="Q121" s="67">
        <v>97.66</v>
      </c>
      <c r="R121" s="67">
        <v>80.8</v>
      </c>
      <c r="S121" s="67">
        <v>95.62</v>
      </c>
      <c r="T121" s="208"/>
      <c r="U121" s="208"/>
      <c r="V121" s="208"/>
      <c r="W121" s="14"/>
      <c r="X121" s="14"/>
      <c r="Y121" s="14"/>
      <c r="Z121" s="14"/>
      <c r="AA121" s="153" t="str">
        <f>IF(OR(ISBLANK(T121), ISBLANK(DH121)), "", 100*((T121-DH121)/DH121))</f>
        <v/>
      </c>
      <c r="AB121" s="115">
        <v>39440047.494557053</v>
      </c>
      <c r="AC121" s="62">
        <v>39045506.128840812</v>
      </c>
      <c r="AD121" s="62">
        <v>39834588.860273287</v>
      </c>
      <c r="AE121" s="171">
        <f t="shared" si="940"/>
        <v>16.5</v>
      </c>
      <c r="AF121" s="171">
        <f t="shared" si="941"/>
        <v>1429.3847999999998</v>
      </c>
      <c r="AG121" s="171">
        <f t="shared" si="942"/>
        <v>307.60815000000002</v>
      </c>
      <c r="AH121" s="171">
        <f t="shared" si="943"/>
        <v>7483.5</v>
      </c>
      <c r="AI121" s="172">
        <f t="shared" si="944"/>
        <v>6070.6152000000002</v>
      </c>
      <c r="AJ121" s="172">
        <f t="shared" si="945"/>
        <v>7192.39185</v>
      </c>
      <c r="AK121" s="64">
        <v>99.78</v>
      </c>
      <c r="AL121" s="64">
        <v>81.12</v>
      </c>
      <c r="AM121" s="64">
        <v>96.11</v>
      </c>
      <c r="AN121" s="67">
        <v>1.5253536388972846</v>
      </c>
      <c r="AO121" s="153">
        <f>IF(OR(ISBLANK(AB121), ISBLANK(DH121)), "", 100*((AB121-DH121)/DH121))</f>
        <v>9.5504050831606638E-2</v>
      </c>
      <c r="AP121" s="116">
        <v>39402416.590587497</v>
      </c>
      <c r="AQ121" s="61">
        <v>39010932.589613028</v>
      </c>
      <c r="AR121" s="61">
        <v>39793900.591561973</v>
      </c>
      <c r="AS121" s="171">
        <f t="shared" si="946"/>
        <v>15.75</v>
      </c>
      <c r="AT121" s="171">
        <f t="shared" si="947"/>
        <v>1426.5311249999995</v>
      </c>
      <c r="AU121" s="171">
        <f t="shared" si="948"/>
        <v>306.8873250000006</v>
      </c>
      <c r="AV121" s="171">
        <f t="shared" si="949"/>
        <v>7484.25</v>
      </c>
      <c r="AW121" s="172">
        <f t="shared" si="950"/>
        <v>6073.4688750000005</v>
      </c>
      <c r="AX121" s="172">
        <f t="shared" si="951"/>
        <v>7193.1126749999994</v>
      </c>
      <c r="AY121" s="63">
        <v>99.79</v>
      </c>
      <c r="AZ121" s="63">
        <v>81.150000000000006</v>
      </c>
      <c r="BA121" s="63">
        <v>96.11</v>
      </c>
      <c r="BB121" s="66">
        <v>1.1569804974743203</v>
      </c>
      <c r="BC121" s="153">
        <f>IF(OR(ISBLANK(AP121), ISBLANK(DH121)), "", 100*((AP121-DH121)/DH121))</f>
        <v>0</v>
      </c>
      <c r="BD121" s="115">
        <v>436948726.79912633</v>
      </c>
      <c r="BE121" s="115">
        <v>432626637.44705421</v>
      </c>
      <c r="BF121" s="155">
        <v>441270816.15119833</v>
      </c>
      <c r="BG121" s="171">
        <f t="shared" si="952"/>
        <v>3080.25</v>
      </c>
      <c r="BH121" s="171">
        <f t="shared" si="930"/>
        <v>4044.1974750000004</v>
      </c>
      <c r="BI121" s="171">
        <f t="shared" si="931"/>
        <v>3534.6003000000001</v>
      </c>
      <c r="BJ121" s="171">
        <f t="shared" si="953"/>
        <v>4419.75</v>
      </c>
      <c r="BK121" s="172">
        <f t="shared" si="954"/>
        <v>3455.8025249999996</v>
      </c>
      <c r="BL121" s="172">
        <f t="shared" si="955"/>
        <v>3965.3996999999999</v>
      </c>
      <c r="BM121" s="34">
        <v>58.93</v>
      </c>
      <c r="BN121" s="34">
        <v>78.19</v>
      </c>
      <c r="BO121" s="34">
        <v>89.72</v>
      </c>
      <c r="BP121" s="29">
        <v>6.6908677723731866</v>
      </c>
      <c r="BQ121" s="46">
        <f>IF(OR(ISBLANK(BD121), ISBLANK(DH121)), "", 100*((BD121-DH121)/DH121))</f>
        <v>1008.9389042790467</v>
      </c>
      <c r="BR121" s="102">
        <v>39538512.870583832</v>
      </c>
      <c r="BS121" s="42">
        <v>39137405.498958312</v>
      </c>
      <c r="BT121" s="42">
        <v>39939620.242209353</v>
      </c>
      <c r="BU121" s="171">
        <f t="shared" si="956"/>
        <v>17.250000000000909</v>
      </c>
      <c r="BV121" s="171">
        <f t="shared" si="932"/>
        <v>1428.496650000001</v>
      </c>
      <c r="BW121" s="171">
        <f t="shared" si="933"/>
        <v>309.07725000000119</v>
      </c>
      <c r="BX121" s="171">
        <f t="shared" si="957"/>
        <v>7482.7499999999991</v>
      </c>
      <c r="BY121" s="172">
        <f t="shared" si="958"/>
        <v>6071.503349999999</v>
      </c>
      <c r="BZ121" s="172">
        <f t="shared" si="959"/>
        <v>7190.9227499999988</v>
      </c>
      <c r="CA121" s="32">
        <v>99.77</v>
      </c>
      <c r="CB121" s="32">
        <v>81.14</v>
      </c>
      <c r="CC121" s="32">
        <v>96.1</v>
      </c>
      <c r="CD121" s="28">
        <v>1.2067863682805324</v>
      </c>
      <c r="CE121" s="46">
        <f>IF(OR(ISBLANK(BR121), ISBLANK(DH121)), "", 100*((BR121-DH121)/DH121))</f>
        <v>0.34540084536045024</v>
      </c>
      <c r="CF121" s="102">
        <v>39723538.40345715</v>
      </c>
      <c r="CG121" s="42">
        <v>39311174.31896212</v>
      </c>
      <c r="CH121" s="42">
        <v>40135902.48795218</v>
      </c>
      <c r="CI121" s="171">
        <f t="shared" si="960"/>
        <v>19.5</v>
      </c>
      <c r="CJ121" s="171">
        <f t="shared" si="961"/>
        <v>1428.8262000000004</v>
      </c>
      <c r="CK121" s="171">
        <f t="shared" si="962"/>
        <v>326.94855000000007</v>
      </c>
      <c r="CL121" s="171">
        <f t="shared" si="963"/>
        <v>7480.5</v>
      </c>
      <c r="CM121" s="172">
        <f t="shared" si="964"/>
        <v>6071.1737999999996</v>
      </c>
      <c r="CN121" s="172">
        <f t="shared" si="965"/>
        <v>7173.0514499999999</v>
      </c>
      <c r="CO121" s="32">
        <v>99.74</v>
      </c>
      <c r="CP121" s="32">
        <v>81.16</v>
      </c>
      <c r="CQ121" s="32">
        <v>95.89</v>
      </c>
      <c r="CR121" s="28">
        <v>1.6597052032936797</v>
      </c>
      <c r="CS121" s="46">
        <f>IF(OR(ISBLANK(CF121), ISBLANK(DH121)), "", 100*((CF121-DH121)/DH121))</f>
        <v>0.81497999527867304</v>
      </c>
      <c r="CT121" s="102">
        <v>349123805.77018321</v>
      </c>
      <c r="CU121" s="102">
        <v>345094892.90100592</v>
      </c>
      <c r="CV121" s="102">
        <v>353152718.63936049</v>
      </c>
      <c r="CW121" s="171">
        <f t="shared" si="966"/>
        <v>2528.25</v>
      </c>
      <c r="CX121" s="171">
        <f t="shared" si="967"/>
        <v>3523.0971750000003</v>
      </c>
      <c r="CY121" s="171">
        <f t="shared" si="968"/>
        <v>2952.3402750000005</v>
      </c>
      <c r="CZ121" s="171">
        <f t="shared" si="969"/>
        <v>4971.75</v>
      </c>
      <c r="DA121" s="172">
        <f t="shared" si="970"/>
        <v>3976.9028249999997</v>
      </c>
      <c r="DB121" s="172">
        <f t="shared" si="971"/>
        <v>4547.6597249999995</v>
      </c>
      <c r="DC121" s="32">
        <v>66.290000000000006</v>
      </c>
      <c r="DD121" s="32">
        <v>79.989999999999995</v>
      </c>
      <c r="DE121" s="32">
        <v>91.47</v>
      </c>
      <c r="DF121" s="28">
        <v>2.6857508031611279</v>
      </c>
      <c r="DG121" s="46">
        <f>IF(OR(ISBLANK(CT121), ISBLANK(DH121)), "", 100*((CT121-DH121)/DH121))</f>
        <v>786.04668438935892</v>
      </c>
      <c r="DH121" s="25">
        <f>MIN(H121,T121,AB121,AP121,BD121,BR121,CF121,CT121)</f>
        <v>39402416.590587497</v>
      </c>
      <c r="DI121" s="85" t="str">
        <f>IF(DH121=H121, $H$2, IF(DH121=T121, $T$2, IF(DH121=AB121, $AB$2, IF(DH121=AP121, $AP$2, IF(DH121=BD121, $BD$2, IF(DH121=BR121, $BR$2, IF(DH121=CF121, $CF$2, $CT$2)))))))</f>
        <v>RKSDDP++ (AllEnhancements + RQMC + Kmeans++)</v>
      </c>
      <c r="DJ121" s="39">
        <f>IF(OR(ISBLANK(H121), ISBLANK(AP121)), "", IFERROR(((H121-AP121)/H121)*100, ""))</f>
        <v>24.585762079821329</v>
      </c>
      <c r="DK121" s="20" t="str">
        <f>IF(OR(ISBLANK(AP121), ISBLANK(T121)), "", IFERROR(((T121-AP121)/T121)*100, ""))</f>
        <v/>
      </c>
      <c r="DL121" s="18">
        <f t="shared" si="526"/>
        <v>0</v>
      </c>
    </row>
    <row r="122" spans="1:116" hidden="1" x14ac:dyDescent="0.25">
      <c r="A122" s="269"/>
      <c r="B122" s="269"/>
      <c r="C122" s="269"/>
      <c r="D122" s="269"/>
      <c r="E122" s="166">
        <f>3 * ($C$119*'Data for KPI'!$B$1)</f>
        <v>7500</v>
      </c>
      <c r="F122" s="166">
        <v>4</v>
      </c>
      <c r="G122" s="166">
        <v>27</v>
      </c>
      <c r="H122" s="116">
        <v>57899228.151470348</v>
      </c>
      <c r="I122" s="61">
        <v>56872062.262207769</v>
      </c>
      <c r="J122" s="61">
        <v>58926394.040732928</v>
      </c>
      <c r="K122" s="171">
        <f t="shared" si="934"/>
        <v>240.74999999999909</v>
      </c>
      <c r="L122" s="171">
        <f t="shared" si="935"/>
        <v>1643.2370999999985</v>
      </c>
      <c r="M122" s="171">
        <f t="shared" si="936"/>
        <v>558.70514999999887</v>
      </c>
      <c r="N122" s="171">
        <f t="shared" si="937"/>
        <v>7259.2500000000009</v>
      </c>
      <c r="O122" s="172">
        <f t="shared" si="938"/>
        <v>5856.7629000000015</v>
      </c>
      <c r="P122" s="172">
        <f t="shared" si="939"/>
        <v>6941.2948500000011</v>
      </c>
      <c r="Q122" s="66">
        <v>96.79</v>
      </c>
      <c r="R122" s="66">
        <v>80.680000000000007</v>
      </c>
      <c r="S122" s="66">
        <v>95.62</v>
      </c>
      <c r="T122" s="208"/>
      <c r="U122" s="208"/>
      <c r="V122" s="208"/>
      <c r="W122" s="14"/>
      <c r="X122" s="14"/>
      <c r="Y122" s="14"/>
      <c r="Z122" s="14"/>
      <c r="AA122" s="153" t="str">
        <f>IF(OR(ISBLANK(T122), ISBLANK(DH122)), "", 100*((T122-DH122)/DH122))</f>
        <v/>
      </c>
      <c r="AB122" s="115">
        <v>57275923.030641921</v>
      </c>
      <c r="AC122" s="62">
        <v>56265181.565094039</v>
      </c>
      <c r="AD122" s="62">
        <v>58286664.496189803</v>
      </c>
      <c r="AE122" s="171">
        <f t="shared" si="940"/>
        <v>234</v>
      </c>
      <c r="AF122" s="171">
        <f t="shared" si="941"/>
        <v>1637.0646000000006</v>
      </c>
      <c r="AG122" s="171">
        <f t="shared" si="942"/>
        <v>556.61039999999957</v>
      </c>
      <c r="AH122" s="171">
        <f t="shared" si="943"/>
        <v>7266</v>
      </c>
      <c r="AI122" s="172">
        <f t="shared" si="944"/>
        <v>5862.9353999999994</v>
      </c>
      <c r="AJ122" s="172">
        <f t="shared" si="945"/>
        <v>6943.3896000000004</v>
      </c>
      <c r="AK122" s="64">
        <v>96.88</v>
      </c>
      <c r="AL122" s="64">
        <v>80.69</v>
      </c>
      <c r="AM122" s="64">
        <v>95.56</v>
      </c>
      <c r="AN122" s="67">
        <v>2.7495491680368023</v>
      </c>
      <c r="AO122" s="153">
        <f>IF(OR(ISBLANK(AB122), ISBLANK(DH122)), "", 100*((AB122-DH122)/DH122))</f>
        <v>0</v>
      </c>
      <c r="AP122" s="116">
        <v>57442639.918889083</v>
      </c>
      <c r="AQ122" s="61">
        <v>56427442.140802667</v>
      </c>
      <c r="AR122" s="61">
        <v>58457837.696975477</v>
      </c>
      <c r="AS122" s="171">
        <f t="shared" si="946"/>
        <v>235.5</v>
      </c>
      <c r="AT122" s="171">
        <f t="shared" si="947"/>
        <v>1639.0013999999992</v>
      </c>
      <c r="AU122" s="171">
        <f t="shared" si="948"/>
        <v>564.58185000000049</v>
      </c>
      <c r="AV122" s="171">
        <f t="shared" si="949"/>
        <v>7264.5</v>
      </c>
      <c r="AW122" s="172">
        <f t="shared" si="950"/>
        <v>5860.9986000000008</v>
      </c>
      <c r="AX122" s="172">
        <f t="shared" si="951"/>
        <v>6935.4181499999995</v>
      </c>
      <c r="AY122" s="63">
        <v>96.86</v>
      </c>
      <c r="AZ122" s="63">
        <v>80.680000000000007</v>
      </c>
      <c r="BA122" s="63">
        <v>95.47</v>
      </c>
      <c r="BB122" s="66">
        <v>1.9961350379153868</v>
      </c>
      <c r="BC122" s="153">
        <f>IF(OR(ISBLANK(AP122), ISBLANK(DH122)), "", 100*((AP122-DH122)/DH122))</f>
        <v>0.29107673770350345</v>
      </c>
      <c r="BD122" s="116">
        <v>364912135.79916519</v>
      </c>
      <c r="BE122" s="116">
        <v>360792763.60895252</v>
      </c>
      <c r="BF122" s="199">
        <v>369031507.98937798</v>
      </c>
      <c r="BG122" s="171">
        <f t="shared" si="952"/>
        <v>2638.5000000000009</v>
      </c>
      <c r="BH122" s="171">
        <f t="shared" si="930"/>
        <v>3628.3014000000007</v>
      </c>
      <c r="BI122" s="171">
        <f t="shared" si="931"/>
        <v>3080.8965000000007</v>
      </c>
      <c r="BJ122" s="171">
        <f t="shared" si="953"/>
        <v>4861.4999999999991</v>
      </c>
      <c r="BK122" s="172">
        <f t="shared" si="954"/>
        <v>3871.6985999999993</v>
      </c>
      <c r="BL122" s="172">
        <f t="shared" si="955"/>
        <v>4419.1034999999993</v>
      </c>
      <c r="BM122" s="32">
        <v>64.819999999999993</v>
      </c>
      <c r="BN122" s="32">
        <v>79.64</v>
      </c>
      <c r="BO122" s="32">
        <v>90.9</v>
      </c>
      <c r="BP122" s="28">
        <v>6.7419217051277407</v>
      </c>
      <c r="BQ122" s="46">
        <f>IF(OR(ISBLANK(BD122), ISBLANK(DH122)), "", 100*((BD122-DH122)/DH122))</f>
        <v>537.11262340362748</v>
      </c>
      <c r="BR122" s="103">
        <v>57434392.44247295</v>
      </c>
      <c r="BS122" s="43">
        <v>56419110.176698402</v>
      </c>
      <c r="BT122" s="43">
        <v>58449674.708247498</v>
      </c>
      <c r="BU122" s="171">
        <f t="shared" si="956"/>
        <v>235.5</v>
      </c>
      <c r="BV122" s="171">
        <f t="shared" si="932"/>
        <v>1637.5484999999999</v>
      </c>
      <c r="BW122" s="171">
        <f t="shared" si="933"/>
        <v>561.67604999999912</v>
      </c>
      <c r="BX122" s="171">
        <f t="shared" si="957"/>
        <v>7264.5</v>
      </c>
      <c r="BY122" s="172">
        <f t="shared" si="958"/>
        <v>5862.4515000000001</v>
      </c>
      <c r="BZ122" s="172">
        <f t="shared" si="959"/>
        <v>6938.3239500000009</v>
      </c>
      <c r="CA122" s="34">
        <v>96.86</v>
      </c>
      <c r="CB122" s="34">
        <v>80.7</v>
      </c>
      <c r="CC122" s="34">
        <v>95.51</v>
      </c>
      <c r="CD122" s="29">
        <v>1.9107649679021812</v>
      </c>
      <c r="CE122" s="46">
        <f>IF(OR(ISBLANK(BR122), ISBLANK(DH122)), "", 100*((BR122-DH122)/DH122))</f>
        <v>0.27667718553614501</v>
      </c>
      <c r="CF122" s="103">
        <v>57425595.4161603</v>
      </c>
      <c r="CG122" s="43">
        <v>56410816.985276394</v>
      </c>
      <c r="CH122" s="43">
        <v>58440373.847044207</v>
      </c>
      <c r="CI122" s="171">
        <f t="shared" si="960"/>
        <v>235.5</v>
      </c>
      <c r="CJ122" s="171">
        <f t="shared" si="961"/>
        <v>1638.27495</v>
      </c>
      <c r="CK122" s="171">
        <f t="shared" si="962"/>
        <v>561.67604999999912</v>
      </c>
      <c r="CL122" s="171">
        <f t="shared" si="963"/>
        <v>7264.5</v>
      </c>
      <c r="CM122" s="172">
        <f t="shared" si="964"/>
        <v>5861.72505</v>
      </c>
      <c r="CN122" s="172">
        <f t="shared" si="965"/>
        <v>6938.3239500000009</v>
      </c>
      <c r="CO122" s="34">
        <v>96.86</v>
      </c>
      <c r="CP122" s="34">
        <v>80.69</v>
      </c>
      <c r="CQ122" s="34">
        <v>95.51</v>
      </c>
      <c r="CR122" s="29">
        <v>2.0897752916247243</v>
      </c>
      <c r="CS122" s="46">
        <f>IF(OR(ISBLANK(CF122), ISBLANK(DH122)), "", 100*((CF122-DH122)/DH122))</f>
        <v>0.26131815534130565</v>
      </c>
      <c r="CT122" s="103">
        <v>293609362.23691028</v>
      </c>
      <c r="CU122" s="103">
        <v>289821522.36458558</v>
      </c>
      <c r="CV122" s="103">
        <v>297397202.10923499</v>
      </c>
      <c r="CW122" s="171">
        <f t="shared" si="966"/>
        <v>2166</v>
      </c>
      <c r="CX122" s="171">
        <f t="shared" si="967"/>
        <v>3201.3293999999996</v>
      </c>
      <c r="CY122" s="171">
        <f t="shared" si="968"/>
        <v>2574.0510000000004</v>
      </c>
      <c r="CZ122" s="171">
        <f t="shared" si="969"/>
        <v>5334</v>
      </c>
      <c r="DA122" s="172">
        <f t="shared" si="970"/>
        <v>4298.6706000000004</v>
      </c>
      <c r="DB122" s="172">
        <f t="shared" si="971"/>
        <v>4925.9489999999996</v>
      </c>
      <c r="DC122" s="34">
        <v>71.12</v>
      </c>
      <c r="DD122" s="34">
        <v>80.59</v>
      </c>
      <c r="DE122" s="34">
        <v>92.35</v>
      </c>
      <c r="DF122" s="29">
        <v>2.6107027614939176</v>
      </c>
      <c r="DG122" s="46">
        <f>IF(OR(ISBLANK(CT122), ISBLANK(DH122)), "", 100*((CT122-DH122)/DH122))</f>
        <v>412.62266359257598</v>
      </c>
      <c r="DH122" s="25">
        <f>MIN(H122,T122,AB122,AP122,BD122,BR122,CF122,CT122)</f>
        <v>57275923.030641921</v>
      </c>
      <c r="DI122" s="85" t="str">
        <f>IF(DH122=H122, $H$2, IF(DH122=T122, $T$2, IF(DH122=AB122, $AB$2, IF(DH122=AP122, $AP$2, IF(DH122=BD122, $BD$2, IF(DH122=BR122, $BR$2, IF(DH122=CF122, $CF$2, $CT$2)))))))</f>
        <v>RNSDDP (AllEnhancements + RQMC + NoScenarioReduction)</v>
      </c>
      <c r="DJ122" s="39">
        <f>IF(OR(ISBLANK(H122), ISBLANK(AP122)), "", IFERROR(((H122-AP122)/H122)*100, ""))</f>
        <v>0.78859122506224677</v>
      </c>
      <c r="DK122" s="20" t="str">
        <f>IF(OR(ISBLANK(AP122), ISBLANK(T122)), "", IFERROR(((T122-AP122)/T122)*100, ""))</f>
        <v/>
      </c>
      <c r="DL122" s="18">
        <f t="shared" si="526"/>
        <v>0</v>
      </c>
    </row>
    <row r="123" spans="1:116" hidden="1" x14ac:dyDescent="0.25">
      <c r="A123" s="269"/>
      <c r="B123" s="269"/>
      <c r="C123" s="269"/>
      <c r="D123" s="269"/>
      <c r="E123" s="166">
        <f>3 * ($C$119*'Data for KPI'!$B$1)</f>
        <v>7500</v>
      </c>
      <c r="F123" s="166">
        <v>5</v>
      </c>
      <c r="G123" s="166">
        <v>29</v>
      </c>
      <c r="H123" s="115">
        <v>46242472.6747161</v>
      </c>
      <c r="I123" s="62">
        <v>45543915.391898103</v>
      </c>
      <c r="J123" s="62">
        <v>46941029.957534097</v>
      </c>
      <c r="K123" s="171">
        <f t="shared" si="934"/>
        <v>101.25</v>
      </c>
      <c r="L123" s="171">
        <f t="shared" si="935"/>
        <v>1474.4579999999996</v>
      </c>
      <c r="M123" s="171">
        <f t="shared" si="936"/>
        <v>425.31524999999965</v>
      </c>
      <c r="N123" s="171">
        <f t="shared" si="937"/>
        <v>7398.75</v>
      </c>
      <c r="O123" s="172">
        <f t="shared" si="938"/>
        <v>6025.5420000000004</v>
      </c>
      <c r="P123" s="172">
        <f t="shared" si="939"/>
        <v>7074.6847500000003</v>
      </c>
      <c r="Q123" s="67">
        <v>98.65</v>
      </c>
      <c r="R123" s="67">
        <v>81.44</v>
      </c>
      <c r="S123" s="67">
        <v>95.62</v>
      </c>
      <c r="T123" s="208"/>
      <c r="U123" s="208"/>
      <c r="V123" s="208"/>
      <c r="W123" s="14"/>
      <c r="X123" s="14"/>
      <c r="Y123" s="14"/>
      <c r="Z123" s="14"/>
      <c r="AA123" s="153" t="str">
        <f>IF(OR(ISBLANK(T123), ISBLANK(DH123)), "", 100*((T123-DH123)/DH123))</f>
        <v/>
      </c>
      <c r="AB123" s="115">
        <v>39167094.30392924</v>
      </c>
      <c r="AC123" s="62">
        <v>38790128.760631949</v>
      </c>
      <c r="AD123" s="62">
        <v>39544059.84722653</v>
      </c>
      <c r="AE123" s="171">
        <f t="shared" si="940"/>
        <v>11.25</v>
      </c>
      <c r="AF123" s="171">
        <f t="shared" si="941"/>
        <v>1396.6687500000007</v>
      </c>
      <c r="AG123" s="171">
        <f t="shared" si="942"/>
        <v>317.53987500000039</v>
      </c>
      <c r="AH123" s="171">
        <f t="shared" si="943"/>
        <v>7488.75</v>
      </c>
      <c r="AI123" s="172">
        <f t="shared" si="944"/>
        <v>6103.3312499999993</v>
      </c>
      <c r="AJ123" s="172">
        <f t="shared" si="945"/>
        <v>7182.4601249999996</v>
      </c>
      <c r="AK123" s="64">
        <v>99.85</v>
      </c>
      <c r="AL123" s="64">
        <v>81.5</v>
      </c>
      <c r="AM123" s="64">
        <v>95.91</v>
      </c>
      <c r="AN123" s="67">
        <v>1.3711618913066848</v>
      </c>
      <c r="AO123" s="153">
        <f>IF(OR(ISBLANK(AB123), ISBLANK(DH123)), "", 100*((AB123-DH123)/DH123))</f>
        <v>9.6343370905907527E-2</v>
      </c>
      <c r="AP123" s="116">
        <v>39129395.725072592</v>
      </c>
      <c r="AQ123" s="61">
        <v>38755760.127332523</v>
      </c>
      <c r="AR123" s="61">
        <v>39503031.322812647</v>
      </c>
      <c r="AS123" s="171">
        <f t="shared" si="946"/>
        <v>11.25</v>
      </c>
      <c r="AT123" s="171">
        <f t="shared" si="947"/>
        <v>1397.417625</v>
      </c>
      <c r="AU123" s="171">
        <f t="shared" si="948"/>
        <v>313.04662499999995</v>
      </c>
      <c r="AV123" s="171">
        <f t="shared" si="949"/>
        <v>7488.75</v>
      </c>
      <c r="AW123" s="172">
        <f t="shared" si="950"/>
        <v>6102.582375</v>
      </c>
      <c r="AX123" s="172">
        <f t="shared" si="951"/>
        <v>7186.9533750000001</v>
      </c>
      <c r="AY123" s="63">
        <v>99.85</v>
      </c>
      <c r="AZ123" s="63">
        <v>81.489999999999995</v>
      </c>
      <c r="BA123" s="63">
        <v>95.97</v>
      </c>
      <c r="BB123" s="66">
        <v>1.0722967588373216</v>
      </c>
      <c r="BC123" s="153">
        <f>IF(OR(ISBLANK(AP123), ISBLANK(DH123)), "", 100*((AP123-DH123)/DH123))</f>
        <v>0</v>
      </c>
      <c r="BD123" s="115">
        <v>421939711.05890721</v>
      </c>
      <c r="BE123" s="115">
        <v>417674346.4940154</v>
      </c>
      <c r="BF123" s="155">
        <v>426205075.62379903</v>
      </c>
      <c r="BG123" s="171">
        <f t="shared" si="952"/>
        <v>3000</v>
      </c>
      <c r="BH123" s="171">
        <f t="shared" si="930"/>
        <v>3966.6</v>
      </c>
      <c r="BI123" s="171">
        <f t="shared" si="931"/>
        <v>3453.1499999999996</v>
      </c>
      <c r="BJ123" s="171">
        <f t="shared" si="953"/>
        <v>4500</v>
      </c>
      <c r="BK123" s="172">
        <f t="shared" si="954"/>
        <v>3533.4</v>
      </c>
      <c r="BL123" s="172">
        <f t="shared" si="955"/>
        <v>4046.8500000000004</v>
      </c>
      <c r="BM123" s="34">
        <v>60</v>
      </c>
      <c r="BN123" s="34">
        <v>78.52</v>
      </c>
      <c r="BO123" s="34">
        <v>89.93</v>
      </c>
      <c r="BP123" s="29">
        <v>33.51486237829576</v>
      </c>
      <c r="BQ123" s="46">
        <f>IF(OR(ISBLANK(BD123), ISBLANK(DH123)), "", 100*((BD123-DH123)/DH123))</f>
        <v>978.31900605749627</v>
      </c>
      <c r="BR123" s="101">
        <v>39186533.413065493</v>
      </c>
      <c r="BS123" s="44">
        <v>38807243.873420112</v>
      </c>
      <c r="BT123" s="44">
        <v>39565822.952710867</v>
      </c>
      <c r="BU123" s="171">
        <f t="shared" si="956"/>
        <v>11.999999999999091</v>
      </c>
      <c r="BV123" s="171">
        <f t="shared" si="932"/>
        <v>1396.5311999999985</v>
      </c>
      <c r="BW123" s="171">
        <f t="shared" si="933"/>
        <v>314.51519999999982</v>
      </c>
      <c r="BX123" s="171">
        <f t="shared" si="957"/>
        <v>7488.0000000000009</v>
      </c>
      <c r="BY123" s="172">
        <f t="shared" si="958"/>
        <v>6103.4688000000015</v>
      </c>
      <c r="BZ123" s="172">
        <f t="shared" si="959"/>
        <v>7185.4848000000002</v>
      </c>
      <c r="CA123" s="36">
        <v>99.84</v>
      </c>
      <c r="CB123" s="36">
        <v>81.510000000000005</v>
      </c>
      <c r="CC123" s="36">
        <v>95.96</v>
      </c>
      <c r="CD123" s="30">
        <v>0.88311173824617706</v>
      </c>
      <c r="CE123" s="46">
        <f>IF(OR(ISBLANK(BR123), ISBLANK(DH123)), "", 100*((BR123-DH123)/DH123))</f>
        <v>0.14602241341613412</v>
      </c>
      <c r="CF123" s="101">
        <v>39133041.260529809</v>
      </c>
      <c r="CG123" s="44">
        <v>38758770.723953843</v>
      </c>
      <c r="CH123" s="44">
        <v>39507311.797105782</v>
      </c>
      <c r="CI123" s="171">
        <f t="shared" si="960"/>
        <v>11.25</v>
      </c>
      <c r="CJ123" s="171">
        <f t="shared" si="961"/>
        <v>1396.6687500000007</v>
      </c>
      <c r="CK123" s="171">
        <f t="shared" si="962"/>
        <v>312.29774999999972</v>
      </c>
      <c r="CL123" s="171">
        <f t="shared" si="963"/>
        <v>7488.75</v>
      </c>
      <c r="CM123" s="172">
        <f t="shared" si="964"/>
        <v>6103.3312499999993</v>
      </c>
      <c r="CN123" s="172">
        <f t="shared" si="965"/>
        <v>7187.7022500000003</v>
      </c>
      <c r="CO123" s="36">
        <v>99.85</v>
      </c>
      <c r="CP123" s="36">
        <v>81.5</v>
      </c>
      <c r="CQ123" s="36">
        <v>95.98</v>
      </c>
      <c r="CR123" s="30">
        <v>1.4165719495242706</v>
      </c>
      <c r="CS123" s="46">
        <f>IF(OR(ISBLANK(CF123), ISBLANK(DH123)), "", 100*((CF123-DH123)/DH123))</f>
        <v>9.3166157812150582E-3</v>
      </c>
      <c r="CT123" s="102">
        <v>374264037.32287908</v>
      </c>
      <c r="CU123" s="102">
        <v>370138039.44004762</v>
      </c>
      <c r="CV123" s="102">
        <v>378390035.20571047</v>
      </c>
      <c r="CW123" s="171">
        <f t="shared" si="966"/>
        <v>2703</v>
      </c>
      <c r="CX123" s="171">
        <f t="shared" si="967"/>
        <v>3687.8241000000003</v>
      </c>
      <c r="CY123" s="171">
        <f t="shared" si="968"/>
        <v>3149.1210000000001</v>
      </c>
      <c r="CZ123" s="171">
        <f t="shared" si="969"/>
        <v>4797</v>
      </c>
      <c r="DA123" s="172">
        <f t="shared" si="970"/>
        <v>3812.1758999999997</v>
      </c>
      <c r="DB123" s="172">
        <f t="shared" si="971"/>
        <v>4350.8789999999999</v>
      </c>
      <c r="DC123" s="32">
        <v>63.96</v>
      </c>
      <c r="DD123" s="32">
        <v>79.47</v>
      </c>
      <c r="DE123" s="32">
        <v>90.7</v>
      </c>
      <c r="DF123" s="28">
        <v>2.6564864349901027</v>
      </c>
      <c r="DG123" s="46">
        <f>IF(OR(ISBLANK(CT123), ISBLANK(DH123)), "", 100*((CT123-DH123)/DH123))</f>
        <v>856.47793784626526</v>
      </c>
      <c r="DH123" s="25">
        <f>MIN(H123,T123,AB123,AP123,BD123,BR123,CF123,CT123)</f>
        <v>39129395.725072592</v>
      </c>
      <c r="DI123" s="85" t="str">
        <f>IF(DH123=H123, $H$2, IF(DH123=T123, $T$2, IF(DH123=AB123, $AB$2, IF(DH123=AP123, $AP$2, IF(DH123=BD123, $BD$2, IF(DH123=BR123, $BR$2, IF(DH123=CF123, $CF$2, $CT$2)))))))</f>
        <v>RKSDDP++ (AllEnhancements + RQMC + Kmeans++)</v>
      </c>
      <c r="DJ123" s="39">
        <f>IF(OR(ISBLANK(H123), ISBLANK(AP123)), "", IFERROR(((H123-AP123)/H123)*100, ""))</f>
        <v>15.382129324439672</v>
      </c>
      <c r="DK123" s="20" t="str">
        <f>IF(OR(ISBLANK(AP123), ISBLANK(T123)), "", IFERROR(((T123-AP123)/T123)*100, ""))</f>
        <v/>
      </c>
      <c r="DL123" s="18">
        <f t="shared" si="526"/>
        <v>0</v>
      </c>
    </row>
    <row r="124" spans="1:116" x14ac:dyDescent="0.25">
      <c r="A124" s="269"/>
      <c r="B124" s="269"/>
      <c r="C124" s="269"/>
      <c r="D124" s="269"/>
      <c r="E124" s="166">
        <f>3 * ($C$119*'Data for KPI'!$B$1)</f>
        <v>7500</v>
      </c>
      <c r="F124" s="166" t="s">
        <v>23</v>
      </c>
      <c r="G124" s="166"/>
      <c r="H124" s="113">
        <f>AVERAGE(H119:H123)</f>
        <v>50508555.867880858</v>
      </c>
      <c r="I124" s="82">
        <f t="shared" ref="I124:DH124" si="972">AVERAGE(I119:I123)</f>
        <v>49689101.808676228</v>
      </c>
      <c r="J124" s="82">
        <f t="shared" si="972"/>
        <v>51328009.927085474</v>
      </c>
      <c r="K124" s="159">
        <f t="shared" si="972"/>
        <v>152.99999999999983</v>
      </c>
      <c r="L124" s="159">
        <f t="shared" si="972"/>
        <v>1545.7145699999996</v>
      </c>
      <c r="M124" s="159">
        <f t="shared" si="972"/>
        <v>474.05327999999975</v>
      </c>
      <c r="N124" s="159">
        <f t="shared" si="972"/>
        <v>7347</v>
      </c>
      <c r="O124" s="159">
        <f t="shared" si="972"/>
        <v>5954.2854300000008</v>
      </c>
      <c r="P124" s="159">
        <f t="shared" si="972"/>
        <v>7025.9467200000017</v>
      </c>
      <c r="Q124" s="106">
        <f t="shared" si="972"/>
        <v>97.960000000000008</v>
      </c>
      <c r="R124" s="106">
        <f t="shared" si="972"/>
        <v>81.042000000000002</v>
      </c>
      <c r="S124" s="106">
        <f t="shared" si="972"/>
        <v>95.63</v>
      </c>
      <c r="T124" s="113" t="e">
        <f t="shared" si="972"/>
        <v>#DIV/0!</v>
      </c>
      <c r="U124" s="113" t="e">
        <f t="shared" si="972"/>
        <v>#DIV/0!</v>
      </c>
      <c r="V124" s="113" t="e">
        <f t="shared" si="972"/>
        <v>#DIV/0!</v>
      </c>
      <c r="W124" s="82" t="e">
        <f t="shared" si="972"/>
        <v>#DIV/0!</v>
      </c>
      <c r="X124" s="82" t="e">
        <f t="shared" si="972"/>
        <v>#DIV/0!</v>
      </c>
      <c r="Y124" s="82" t="e">
        <f t="shared" si="972"/>
        <v>#DIV/0!</v>
      </c>
      <c r="Z124" s="82" t="e">
        <f t="shared" si="972"/>
        <v>#DIV/0!</v>
      </c>
      <c r="AA124" s="82" t="str">
        <f>IFERROR(AVERAGE(AA119:AA123), "")</f>
        <v/>
      </c>
      <c r="AB124" s="113">
        <f t="shared" si="972"/>
        <v>43664720.786600657</v>
      </c>
      <c r="AC124" s="82">
        <f t="shared" si="972"/>
        <v>43111376.690928109</v>
      </c>
      <c r="AD124" s="82">
        <f t="shared" si="972"/>
        <v>44218064.882273205</v>
      </c>
      <c r="AE124" s="159">
        <f t="shared" si="972"/>
        <v>67.500000000000185</v>
      </c>
      <c r="AF124" s="159">
        <f t="shared" si="972"/>
        <v>1465.3436100000006</v>
      </c>
      <c r="AG124" s="159">
        <f t="shared" si="972"/>
        <v>377.89287000000002</v>
      </c>
      <c r="AH124" s="159">
        <f t="shared" si="972"/>
        <v>7432.5</v>
      </c>
      <c r="AI124" s="159">
        <f t="shared" si="972"/>
        <v>6034.6563899999992</v>
      </c>
      <c r="AJ124" s="159">
        <f t="shared" si="972"/>
        <v>7122.1071299999994</v>
      </c>
      <c r="AK124" s="82">
        <f t="shared" si="972"/>
        <v>99.1</v>
      </c>
      <c r="AL124" s="82">
        <f t="shared" si="972"/>
        <v>81.19</v>
      </c>
      <c r="AM124" s="82">
        <f t="shared" si="972"/>
        <v>95.822000000000003</v>
      </c>
      <c r="AN124" s="82">
        <f t="shared" si="972"/>
        <v>1.8669745395985182</v>
      </c>
      <c r="AO124" s="106">
        <f>IFERROR(AVERAGE(AO119:AO123), "")</f>
        <v>0.36528530722498936</v>
      </c>
      <c r="AP124" s="113">
        <f t="shared" si="972"/>
        <v>43591191.255347475</v>
      </c>
      <c r="AQ124" s="82">
        <f t="shared" si="972"/>
        <v>43042106.32383845</v>
      </c>
      <c r="AR124" s="82">
        <f t="shared" si="972"/>
        <v>44140276.186856486</v>
      </c>
      <c r="AS124" s="159">
        <f t="shared" si="972"/>
        <v>66.450000000000188</v>
      </c>
      <c r="AT124" s="159">
        <f t="shared" si="972"/>
        <v>1464.0355649999997</v>
      </c>
      <c r="AU124" s="159">
        <f t="shared" si="972"/>
        <v>377.89488000000017</v>
      </c>
      <c r="AV124" s="159">
        <f t="shared" si="972"/>
        <v>7433.55</v>
      </c>
      <c r="AW124" s="159">
        <f t="shared" si="972"/>
        <v>6035.9644349999999</v>
      </c>
      <c r="AX124" s="159">
        <f t="shared" si="972"/>
        <v>7122.1051199999984</v>
      </c>
      <c r="AY124" s="82">
        <f t="shared" si="972"/>
        <v>99.114000000000004</v>
      </c>
      <c r="AZ124" s="82">
        <f t="shared" si="972"/>
        <v>81.195999999999998</v>
      </c>
      <c r="BA124" s="82">
        <f t="shared" si="972"/>
        <v>95.808000000000021</v>
      </c>
      <c r="BB124" s="82">
        <f>IFERROR(AVERAGE(BB119:BB123),"")</f>
        <v>1.6211072679148064</v>
      </c>
      <c r="BC124" s="106">
        <f>IFERROR(AVERAGE(BC119:BC123), "")</f>
        <v>0.16638360229933027</v>
      </c>
      <c r="BD124" s="113">
        <f>IFERROR(AVERAGE(BD119:BD123), "")</f>
        <v>345243584.61278999</v>
      </c>
      <c r="BE124" s="82">
        <f t="shared" si="972"/>
        <v>341307876.82227403</v>
      </c>
      <c r="BF124" s="198">
        <f t="shared" si="972"/>
        <v>349179292.40330589</v>
      </c>
      <c r="BG124" s="159">
        <f t="shared" si="972"/>
        <v>2494.3500000000004</v>
      </c>
      <c r="BH124" s="159">
        <f t="shared" si="972"/>
        <v>3510.5410950000005</v>
      </c>
      <c r="BI124" s="159">
        <f t="shared" si="972"/>
        <v>2939.6995200000001</v>
      </c>
      <c r="BJ124" s="159">
        <f t="shared" si="972"/>
        <v>5005.6499999999996</v>
      </c>
      <c r="BK124" s="159">
        <f t="shared" si="972"/>
        <v>3989.4589049999995</v>
      </c>
      <c r="BL124" s="159">
        <f t="shared" si="972"/>
        <v>4560.3004799999999</v>
      </c>
      <c r="BM124" s="82">
        <f t="shared" si="972"/>
        <v>66.74199999999999</v>
      </c>
      <c r="BN124" s="82">
        <f t="shared" si="972"/>
        <v>79.583999999999989</v>
      </c>
      <c r="BO124" s="82">
        <f t="shared" si="972"/>
        <v>90.986000000000004</v>
      </c>
      <c r="BP124" s="82">
        <f t="shared" si="972"/>
        <v>12.124648155676521</v>
      </c>
      <c r="BQ124" s="226">
        <f>IFERROR(AVERAGE(BQ119:BQ123), "")</f>
        <v>709.90739665974445</v>
      </c>
      <c r="BR124" s="118">
        <f t="shared" si="972"/>
        <v>43589018.159229979</v>
      </c>
      <c r="BS124" s="99">
        <f t="shared" si="972"/>
        <v>43038245.327720597</v>
      </c>
      <c r="BT124" s="99">
        <f t="shared" si="972"/>
        <v>44139790.990739383</v>
      </c>
      <c r="BU124" s="183">
        <f t="shared" si="972"/>
        <v>66.600000000000179</v>
      </c>
      <c r="BV124" s="183">
        <f t="shared" si="972"/>
        <v>1463.4186750000001</v>
      </c>
      <c r="BW124" s="183">
        <f t="shared" si="972"/>
        <v>377.01393000000024</v>
      </c>
      <c r="BX124" s="183">
        <f t="shared" si="972"/>
        <v>7433.4</v>
      </c>
      <c r="BY124" s="183">
        <f t="shared" si="972"/>
        <v>6036.5813250000001</v>
      </c>
      <c r="BZ124" s="183">
        <f t="shared" si="972"/>
        <v>7122.9860700000008</v>
      </c>
      <c r="CA124" s="99">
        <f t="shared" si="972"/>
        <v>99.111999999999995</v>
      </c>
      <c r="CB124" s="99">
        <f t="shared" si="972"/>
        <v>81.205999999999989</v>
      </c>
      <c r="CC124" s="99">
        <f t="shared" si="972"/>
        <v>95.821999999999989</v>
      </c>
      <c r="CD124" s="99">
        <f>IFERROR(AVERAGE(CD119:CD123),"")</f>
        <v>1.6354926843617146</v>
      </c>
      <c r="CE124" s="100">
        <f>IFERROR(AVERAGE(CE119:CE123), "")</f>
        <v>0.16870634909093596</v>
      </c>
      <c r="CF124" s="118">
        <f t="shared" si="972"/>
        <v>43637081.397880226</v>
      </c>
      <c r="CG124" s="99">
        <f t="shared" si="972"/>
        <v>43084391.386843212</v>
      </c>
      <c r="CH124" s="99">
        <f t="shared" si="972"/>
        <v>44189771.408917241</v>
      </c>
      <c r="CI124" s="159">
        <f t="shared" si="972"/>
        <v>67.05</v>
      </c>
      <c r="CJ124" s="159">
        <f t="shared" si="972"/>
        <v>1463.9290200000005</v>
      </c>
      <c r="CK124" s="159">
        <f t="shared" si="972"/>
        <v>381.47954999999985</v>
      </c>
      <c r="CL124" s="159">
        <f t="shared" si="972"/>
        <v>7432.95</v>
      </c>
      <c r="CM124" s="159">
        <f t="shared" si="972"/>
        <v>6036.0709799999995</v>
      </c>
      <c r="CN124" s="159">
        <f t="shared" si="972"/>
        <v>7118.5204500000009</v>
      </c>
      <c r="CO124" s="99">
        <f t="shared" si="972"/>
        <v>99.105999999999995</v>
      </c>
      <c r="CP124" s="99">
        <f t="shared" si="972"/>
        <v>81.203999999999994</v>
      </c>
      <c r="CQ124" s="99">
        <f t="shared" si="972"/>
        <v>95.768000000000001</v>
      </c>
      <c r="CR124" s="99">
        <f t="shared" si="972"/>
        <v>3.8446572173160583</v>
      </c>
      <c r="CS124" s="100">
        <f>IFERROR(AVERAGE(CS119:CS123), "")</f>
        <v>0.28766799598907955</v>
      </c>
      <c r="CT124" s="118">
        <f t="shared" si="972"/>
        <v>322916282.1166243</v>
      </c>
      <c r="CU124" s="99">
        <f t="shared" si="972"/>
        <v>319076409.19865572</v>
      </c>
      <c r="CV124" s="99">
        <f t="shared" si="972"/>
        <v>326756155.03459287</v>
      </c>
      <c r="CW124" s="159">
        <f t="shared" si="972"/>
        <v>2347.1999999999998</v>
      </c>
      <c r="CX124" s="159">
        <f t="shared" si="972"/>
        <v>3377.7214050000011</v>
      </c>
      <c r="CY124" s="159">
        <f t="shared" si="972"/>
        <v>2786.5556550000001</v>
      </c>
      <c r="CZ124" s="159">
        <f t="shared" si="972"/>
        <v>5152.8</v>
      </c>
      <c r="DA124" s="159">
        <f t="shared" si="972"/>
        <v>4122.2785949999989</v>
      </c>
      <c r="DB124" s="159">
        <f t="shared" si="972"/>
        <v>4713.4443449999999</v>
      </c>
      <c r="DC124" s="99">
        <f t="shared" si="972"/>
        <v>68.703999999999994</v>
      </c>
      <c r="DD124" s="99">
        <f t="shared" si="972"/>
        <v>79.934000000000012</v>
      </c>
      <c r="DE124" s="99">
        <f t="shared" si="972"/>
        <v>91.408000000000001</v>
      </c>
      <c r="DF124" s="99">
        <f t="shared" si="972"/>
        <v>2.6404035373974843</v>
      </c>
      <c r="DG124" s="100">
        <f t="shared" si="972"/>
        <v>660.91284888959524</v>
      </c>
      <c r="DH124" s="118">
        <f t="shared" si="972"/>
        <v>43512665.31183169</v>
      </c>
      <c r="DI124" s="99"/>
      <c r="DJ124" s="100">
        <f>IFERROR(AVERAGE(DJ119:DJ123), "")</f>
        <v>14.037172178038585</v>
      </c>
      <c r="DK124" s="99" t="e">
        <f t="shared" ref="DK124" si="973">AVERAGE(DK119:DK123)</f>
        <v>#DIV/0!</v>
      </c>
      <c r="DL124" s="18">
        <f t="shared" si="526"/>
        <v>0.16638360229933027</v>
      </c>
    </row>
    <row r="125" spans="1:116" hidden="1" x14ac:dyDescent="0.25">
      <c r="A125" s="269"/>
      <c r="B125" s="269">
        <v>10</v>
      </c>
      <c r="C125" s="269">
        <v>5</v>
      </c>
      <c r="D125" s="269">
        <v>75</v>
      </c>
      <c r="E125" s="166">
        <f>3 * ($C$101*'Data for KPI'!$B$1)</f>
        <v>1875</v>
      </c>
      <c r="F125" s="166">
        <v>1</v>
      </c>
      <c r="G125" s="166"/>
      <c r="H125" s="116">
        <v>949696.86423937697</v>
      </c>
      <c r="I125" s="63">
        <v>834926.69827782572</v>
      </c>
      <c r="J125" s="63">
        <v>1064467.030200928</v>
      </c>
      <c r="K125" s="171">
        <f>E125-N125</f>
        <v>9</v>
      </c>
      <c r="L125" s="171">
        <f>E125-O125</f>
        <v>11.61239999999998</v>
      </c>
      <c r="M125" s="171">
        <f>E125-P125</f>
        <v>27.286800000000085</v>
      </c>
      <c r="N125" s="171">
        <f>(Q125/100)*E125</f>
        <v>1866</v>
      </c>
      <c r="O125" s="172">
        <f>(R125/100)*N125</f>
        <v>1863.3876</v>
      </c>
      <c r="P125" s="172">
        <f>(S125/100)*N125</f>
        <v>1847.7131999999999</v>
      </c>
      <c r="Q125" s="66">
        <v>99.52</v>
      </c>
      <c r="R125" s="66">
        <v>99.86</v>
      </c>
      <c r="S125" s="66">
        <v>99.02</v>
      </c>
      <c r="T125" s="208"/>
      <c r="U125" s="208"/>
      <c r="V125" s="208"/>
      <c r="W125" s="14"/>
      <c r="X125" s="14"/>
      <c r="Y125" s="14"/>
      <c r="Z125" s="14"/>
      <c r="AA125" s="153" t="str">
        <f>IF(OR(ISBLANK(T125), ISBLANK(DH125)), "", 100*((T125-DH125)/DH125))</f>
        <v/>
      </c>
      <c r="AB125" s="116">
        <v>265246.81793508481</v>
      </c>
      <c r="AC125" s="63">
        <v>231465.32373986091</v>
      </c>
      <c r="AD125" s="63">
        <v>299028.31213030883</v>
      </c>
      <c r="AE125" s="171">
        <f>$E125-AH125</f>
        <v>0.5625</v>
      </c>
      <c r="AF125" s="171">
        <f>$E125-AI125</f>
        <v>3.186712499999885</v>
      </c>
      <c r="AG125" s="171">
        <f>$E125-AJ125</f>
        <v>18.557099999999991</v>
      </c>
      <c r="AH125" s="171">
        <f>(AK125/100)*E125</f>
        <v>1874.4375</v>
      </c>
      <c r="AI125" s="172">
        <f>(AL125/100)*AH125</f>
        <v>1871.8132875000001</v>
      </c>
      <c r="AJ125" s="172">
        <f>(AM125/100)*AH125</f>
        <v>1856.4429</v>
      </c>
      <c r="AK125" s="63">
        <v>99.97</v>
      </c>
      <c r="AL125" s="63">
        <v>99.86</v>
      </c>
      <c r="AM125" s="63">
        <v>99.04</v>
      </c>
      <c r="AN125" s="66">
        <v>2.1021588776355578</v>
      </c>
      <c r="AO125" s="153">
        <f>IF(OR(ISBLANK(AB125), ISBLANK(DH125)), "", 100*((AB125-DH125)/DH125))</f>
        <v>5.0444813256872055E-3</v>
      </c>
      <c r="AP125" s="116">
        <v>265804.07879153761</v>
      </c>
      <c r="AQ125" s="63">
        <v>232018.74751496859</v>
      </c>
      <c r="AR125" s="63">
        <v>299589.41006810649</v>
      </c>
      <c r="AS125" s="171">
        <f>$E125-AV125</f>
        <v>0.5625</v>
      </c>
      <c r="AT125" s="171">
        <f>$E125-AW125</f>
        <v>3.186712499999885</v>
      </c>
      <c r="AU125" s="171">
        <f>$E125-AX125</f>
        <v>18.182212499999878</v>
      </c>
      <c r="AV125" s="171">
        <f>(AY125/100)*E125</f>
        <v>1874.4375</v>
      </c>
      <c r="AW125" s="172">
        <f>(AZ125/100)*AV125</f>
        <v>1871.8132875000001</v>
      </c>
      <c r="AX125" s="172">
        <f>(BA125/100)*AV125</f>
        <v>1856.8177875000001</v>
      </c>
      <c r="AY125" s="63">
        <v>99.97</v>
      </c>
      <c r="AZ125" s="63">
        <v>99.86</v>
      </c>
      <c r="BA125" s="63">
        <v>99.06</v>
      </c>
      <c r="BB125" s="66">
        <v>2.1629201947383478</v>
      </c>
      <c r="BC125" s="153">
        <f>IF(OR(ISBLANK(AP125), ISBLANK(DH125)), "", 100*((AP125-DH125)/DH125))</f>
        <v>0.21514651825531883</v>
      </c>
      <c r="BD125" s="115">
        <v>70023236.749699101</v>
      </c>
      <c r="BE125" s="115">
        <v>68818523.958583415</v>
      </c>
      <c r="BF125" s="155">
        <v>71227949.540814787</v>
      </c>
      <c r="BG125" s="171">
        <f>IF(BJ125=0, " ", $E125-BJ125)</f>
        <v>545.8125</v>
      </c>
      <c r="BH125" s="171">
        <f t="shared" ref="BH125:BH129" si="974">IF(BK125=0, " ", $E125-BK125)</f>
        <v>547.14168749999976</v>
      </c>
      <c r="BI125" s="171">
        <f t="shared" ref="BI125:BI129" si="975">IF(BL125=0, " ", $E125-BL125)</f>
        <v>563.62361250000004</v>
      </c>
      <c r="BJ125" s="171">
        <f>(BM125/100)*$E125</f>
        <v>1329.1875</v>
      </c>
      <c r="BK125" s="172">
        <f>(BN125/100)*BJ125</f>
        <v>1327.8583125000002</v>
      </c>
      <c r="BL125" s="172">
        <f>(BO125/100)*BJ125</f>
        <v>1311.3763875</v>
      </c>
      <c r="BM125" s="34">
        <v>70.89</v>
      </c>
      <c r="BN125" s="34">
        <v>99.9</v>
      </c>
      <c r="BO125" s="34">
        <v>98.66</v>
      </c>
      <c r="BP125" s="29">
        <v>0.1822611753500871</v>
      </c>
      <c r="BQ125" s="46">
        <f>IF(OR(ISBLANK(BD125), ISBLANK(DH125)), "", 100*((BD125-DH125)/DH125))</f>
        <v>26300.606651552214</v>
      </c>
      <c r="BR125" s="102">
        <v>265233.4382838211</v>
      </c>
      <c r="BS125" s="32">
        <v>231451.36204882551</v>
      </c>
      <c r="BT125" s="32">
        <v>299015.51451881672</v>
      </c>
      <c r="BU125" s="171">
        <f>IF(BX125 = 0, " ", $E125-BX125)</f>
        <v>0.5625</v>
      </c>
      <c r="BV125" s="171">
        <f t="shared" ref="BV125:BV129" si="976">IF(BY125=0, " ", $E125-BY125)</f>
        <v>3.186712499999885</v>
      </c>
      <c r="BW125" s="171">
        <f t="shared" ref="BW125:BW129" si="977">IF(BZ125=0, " ", $E125-BZ125)</f>
        <v>18.557099999999991</v>
      </c>
      <c r="BX125" s="171">
        <f>IF(ISBLANK(CA125),"",(CA125/100)*$E125)</f>
        <v>1874.4375</v>
      </c>
      <c r="BY125" s="172">
        <f>(CB125/100)*BX125</f>
        <v>1871.8132875000001</v>
      </c>
      <c r="BZ125" s="172">
        <f>(CC125/100)*BX125</f>
        <v>1856.4429</v>
      </c>
      <c r="CA125" s="32">
        <v>99.97</v>
      </c>
      <c r="CB125" s="32">
        <v>99.86</v>
      </c>
      <c r="CC125" s="32">
        <v>99.04</v>
      </c>
      <c r="CD125" s="28">
        <v>1.9770223981068842</v>
      </c>
      <c r="CE125" s="46">
        <f>IF(OR(ISBLANK(BR125), ISBLANK(DH125)), "", 100*((BR125-DH125)/DH125))</f>
        <v>0</v>
      </c>
      <c r="CF125" s="102">
        <v>462728.44672636979</v>
      </c>
      <c r="CG125" s="42">
        <v>398401.87619150989</v>
      </c>
      <c r="CH125" s="42">
        <v>527055.01726122969</v>
      </c>
      <c r="CI125" s="171">
        <f>IF(ISBLANK(CL125), " ", $E125-CL125)</f>
        <v>2.9999999999997726</v>
      </c>
      <c r="CJ125" s="171">
        <f>IF(ISBLANK(CM125), " ", $E125-CM125)</f>
        <v>5.62079999999969</v>
      </c>
      <c r="CK125" s="171">
        <f>IF(ISBLANK(CN125), " ", $E125-CN125)</f>
        <v>20.596799999999803</v>
      </c>
      <c r="CL125" s="171">
        <f>IF(ISBLANK(CO125),"",(CO125/100)*$E125)</f>
        <v>1872.0000000000002</v>
      </c>
      <c r="CM125" s="172">
        <f>IF(ISBLANK(CL125),"",(CP125/100)*CL125)</f>
        <v>1869.3792000000003</v>
      </c>
      <c r="CN125" s="172">
        <f>IF(ISBLANK(CL125),"",(CQ125/100)*CL125)</f>
        <v>1854.4032000000002</v>
      </c>
      <c r="CO125" s="32">
        <v>99.84</v>
      </c>
      <c r="CP125" s="32">
        <v>99.86</v>
      </c>
      <c r="CQ125" s="32">
        <v>99.06</v>
      </c>
      <c r="CR125" s="28">
        <v>32.649916310067375</v>
      </c>
      <c r="CS125" s="46">
        <f>IF(OR(ISBLANK(CF125), ISBLANK(DH125)), "", 100*((CF125-DH125)/DH125))</f>
        <v>74.460825799503141</v>
      </c>
      <c r="CT125" s="102">
        <v>265388.94568707183</v>
      </c>
      <c r="CU125" s="102">
        <v>231607.72405649861</v>
      </c>
      <c r="CV125" s="102">
        <v>299170.16731764498</v>
      </c>
      <c r="CW125" s="171">
        <f>IF(ISNUMBER(CZ125), $E125-CZ125,"")</f>
        <v>0.5625</v>
      </c>
      <c r="CX125" s="171">
        <f>IF(ISNUMBER(DA125), $E125-DA125,"")</f>
        <v>3.186712499999885</v>
      </c>
      <c r="CY125" s="171">
        <f>IF(ISNUMBER(DB125), $E125-DB125,"")</f>
        <v>18.369656250000162</v>
      </c>
      <c r="CZ125" s="171">
        <f>IF(ISBLANK(DC125),"",(DC125/100)*$E125)</f>
        <v>1874.4375</v>
      </c>
      <c r="DA125" s="172">
        <f>IF(ISNUMBER(CZ125), (DD125/100) * CZ125, "")</f>
        <v>1871.8132875000001</v>
      </c>
      <c r="DB125" s="172">
        <f>IF(ISNUMBER(CZ125),(DE125/100)*CZ125,"")</f>
        <v>1856.6303437499998</v>
      </c>
      <c r="DC125" s="32">
        <v>99.97</v>
      </c>
      <c r="DD125" s="32">
        <v>99.86</v>
      </c>
      <c r="DE125" s="32">
        <v>99.05</v>
      </c>
      <c r="DF125" s="28">
        <v>0.83494964320139586</v>
      </c>
      <c r="DG125" s="46">
        <f>IF(OR(ISBLANK(CT125), ISBLANK(DH125)), "", 100*((CT125-DH125)/DH125))</f>
        <v>5.8630391498495776E-2</v>
      </c>
      <c r="DH125" s="25">
        <f>MIN(H125,T125,AB125,AP125,BD125,BR125,CF125,CT125)</f>
        <v>265233.4382838211</v>
      </c>
      <c r="DI125" s="85" t="str">
        <f>IF(DH125=H125, $H$2, IF(DH125=T125, $T$2, IF(DH125=AB125, $AB$2, IF(DH125=AP125, $AP$2, IF(DH125=BD125, $BD$2, IF(DH125=BR125, $BR$2, IF(DH125=CF125, $CF$2, $CT$2)))))))</f>
        <v>RSSDDP (AllEnhancements + RQMC + SOM)</v>
      </c>
      <c r="DJ125" s="39">
        <f>IF(OR(ISBLANK(H125), ISBLANK(AP125)), "", IFERROR(((H125-AP125)/H125)*100, ""))</f>
        <v>72.011692488379111</v>
      </c>
      <c r="DK125" s="20" t="str">
        <f>IF(OR(ISBLANK(AP125), ISBLANK(T125)), "", IFERROR(((T125-AP125)/T125)*100, ""))</f>
        <v/>
      </c>
      <c r="DL125" s="18">
        <f t="shared" si="526"/>
        <v>0</v>
      </c>
    </row>
    <row r="126" spans="1:116" hidden="1" x14ac:dyDescent="0.25">
      <c r="A126" s="269"/>
      <c r="B126" s="269"/>
      <c r="C126" s="269"/>
      <c r="D126" s="269"/>
      <c r="E126" s="166">
        <f>3 * ($C$101*'Data for KPI'!$B$1)</f>
        <v>1875</v>
      </c>
      <c r="F126" s="166">
        <v>2</v>
      </c>
      <c r="G126" s="166"/>
      <c r="H126" s="115">
        <v>1123542.8148991291</v>
      </c>
      <c r="I126" s="64">
        <v>999426.51797458192</v>
      </c>
      <c r="J126" s="64">
        <v>1247659.1118236759</v>
      </c>
      <c r="K126" s="171">
        <f t="shared" ref="K126:K129" si="978">E126-N126</f>
        <v>11.0625</v>
      </c>
      <c r="L126" s="171">
        <f t="shared" ref="L126:L129" si="979">E126-O126</f>
        <v>13.299225000000206</v>
      </c>
      <c r="M126" s="171">
        <f t="shared" ref="M126:M129" si="980">E126-P126</f>
        <v>28.024331249999932</v>
      </c>
      <c r="N126" s="171">
        <f t="shared" ref="N126:N129" si="981">(Q126/100)*E126</f>
        <v>1863.9375</v>
      </c>
      <c r="O126" s="172">
        <f t="shared" ref="O126:O129" si="982">(R126/100)*N126</f>
        <v>1861.7007749999998</v>
      </c>
      <c r="P126" s="172">
        <f t="shared" ref="P126:P129" si="983">(S126/100)*N126</f>
        <v>1846.9756687500001</v>
      </c>
      <c r="Q126" s="67">
        <v>99.41</v>
      </c>
      <c r="R126" s="67">
        <v>99.88</v>
      </c>
      <c r="S126" s="67">
        <v>99.09</v>
      </c>
      <c r="T126" s="208"/>
      <c r="U126" s="208"/>
      <c r="V126" s="208"/>
      <c r="W126" s="14"/>
      <c r="X126" s="14"/>
      <c r="Y126" s="14"/>
      <c r="Z126" s="14"/>
      <c r="AA126" s="153" t="str">
        <f>IF(OR(ISBLANK(T126), ISBLANK(DH126)), "", 100*((T126-DH126)/DH126))</f>
        <v/>
      </c>
      <c r="AB126" s="115">
        <v>263544.07676189177</v>
      </c>
      <c r="AC126" s="64">
        <v>232735.45773133499</v>
      </c>
      <c r="AD126" s="64">
        <v>294352.69579244871</v>
      </c>
      <c r="AE126" s="171">
        <f t="shared" ref="AE126:AE129" si="984">$E126-AH126</f>
        <v>0.375</v>
      </c>
      <c r="AF126" s="171">
        <f t="shared" ref="AF126:AF129" si="985">$E126-AI126</f>
        <v>2.6245500000002266</v>
      </c>
      <c r="AG126" s="171">
        <f t="shared" ref="AG126:AG129" si="986">$E126-AJ126</f>
        <v>16.871699999999919</v>
      </c>
      <c r="AH126" s="171">
        <f t="shared" ref="AH126:AH129" si="987">(AK126/100)*E126</f>
        <v>1874.625</v>
      </c>
      <c r="AI126" s="172">
        <f t="shared" ref="AI126:AI129" si="988">(AL126/100)*AH126</f>
        <v>1872.3754499999998</v>
      </c>
      <c r="AJ126" s="172">
        <f t="shared" ref="AJ126:AJ129" si="989">(AM126/100)*AH126</f>
        <v>1858.1283000000001</v>
      </c>
      <c r="AK126" s="64">
        <v>99.98</v>
      </c>
      <c r="AL126" s="64">
        <v>99.88</v>
      </c>
      <c r="AM126" s="64">
        <v>99.12</v>
      </c>
      <c r="AN126" s="67">
        <v>10.259248495436369</v>
      </c>
      <c r="AO126" s="153">
        <f>IF(OR(ISBLANK(AB126), ISBLANK(DH126)), "", 100*((AB126-DH126)/DH126))</f>
        <v>2.8359028610241716E-2</v>
      </c>
      <c r="AP126" s="115">
        <v>263509.1400110189</v>
      </c>
      <c r="AQ126" s="64">
        <v>232699.84573405539</v>
      </c>
      <c r="AR126" s="64">
        <v>294318.43428798241</v>
      </c>
      <c r="AS126" s="171">
        <f t="shared" ref="AS126:AS129" si="990">$E126-AV126</f>
        <v>0.375</v>
      </c>
      <c r="AT126" s="171">
        <f t="shared" ref="AT126:AT129" si="991">$E126-AW126</f>
        <v>2.6245500000002266</v>
      </c>
      <c r="AU126" s="171">
        <f t="shared" ref="AU126:AU129" si="992">$E126-AX126</f>
        <v>17.059162499999957</v>
      </c>
      <c r="AV126" s="171">
        <f t="shared" ref="AV126:AV129" si="993">(AY126/100)*E126</f>
        <v>1874.625</v>
      </c>
      <c r="AW126" s="172">
        <f t="shared" ref="AW126:AW129" si="994">(AZ126/100)*AV126</f>
        <v>1872.3754499999998</v>
      </c>
      <c r="AX126" s="172">
        <f t="shared" ref="AX126:AX129" si="995">(BA126/100)*AV126</f>
        <v>1857.9408375</v>
      </c>
      <c r="AY126" s="64">
        <v>99.98</v>
      </c>
      <c r="AZ126" s="64">
        <v>99.88</v>
      </c>
      <c r="BA126" s="64">
        <v>99.11</v>
      </c>
      <c r="BB126" s="67">
        <v>1.790235139742814</v>
      </c>
      <c r="BC126" s="153">
        <f>IF(OR(ISBLANK(AP126), ISBLANK(DH126)), "", 100*((AP126-DH126)/DH126))</f>
        <v>1.5098757681206609E-2</v>
      </c>
      <c r="BD126" s="116">
        <v>8892504.0375090297</v>
      </c>
      <c r="BE126" s="116">
        <v>8387601.9975377461</v>
      </c>
      <c r="BF126" s="199">
        <v>9397406.0774803124</v>
      </c>
      <c r="BG126" s="171">
        <f t="shared" ref="BG126:BG129" si="996">IF(BJ126=0, " ", $E126-BJ126)</f>
        <v>93.75</v>
      </c>
      <c r="BH126" s="171">
        <f t="shared" si="974"/>
        <v>95.174999999999955</v>
      </c>
      <c r="BI126" s="171">
        <f t="shared" si="975"/>
        <v>110.31562500000018</v>
      </c>
      <c r="BJ126" s="171">
        <f t="shared" ref="BJ126:BJ129" si="997">(BM126/100)*$E126</f>
        <v>1781.25</v>
      </c>
      <c r="BK126" s="172">
        <f t="shared" ref="BK126:BK129" si="998">(BN126/100)*BJ126</f>
        <v>1779.825</v>
      </c>
      <c r="BL126" s="172">
        <f t="shared" ref="BL126:BL129" si="999">(BO126/100)*BJ126</f>
        <v>1764.6843749999998</v>
      </c>
      <c r="BM126" s="32">
        <v>95</v>
      </c>
      <c r="BN126" s="32">
        <v>99.92</v>
      </c>
      <c r="BO126" s="32">
        <v>99.07</v>
      </c>
      <c r="BP126" s="28">
        <v>0.1613265073296275</v>
      </c>
      <c r="BQ126" s="46">
        <f>IF(OR(ISBLANK(BD126), ISBLANK(DH126)), "", 100*((BD126-DH126)/DH126))</f>
        <v>3275.1568142090023</v>
      </c>
      <c r="BR126" s="103">
        <v>263469.35941087722</v>
      </c>
      <c r="BS126" s="34">
        <v>232660.09998279731</v>
      </c>
      <c r="BT126" s="34">
        <v>294278.61883895699</v>
      </c>
      <c r="BU126" s="171">
        <f t="shared" ref="BU126:BU129" si="1000">IF(BX126 = 0, " ", $E126-BX126)</f>
        <v>0.375</v>
      </c>
      <c r="BV126" s="171">
        <f t="shared" si="976"/>
        <v>2.6245500000002266</v>
      </c>
      <c r="BW126" s="171">
        <f t="shared" si="977"/>
        <v>16.684237500000108</v>
      </c>
      <c r="BX126" s="171">
        <f t="shared" ref="BX126:BX129" si="1001">IF(ISBLANK(CA126),"",(CA126/100)*$E126)</f>
        <v>1874.625</v>
      </c>
      <c r="BY126" s="172">
        <f t="shared" ref="BY126:BY129" si="1002">(CB126/100)*BX126</f>
        <v>1872.3754499999998</v>
      </c>
      <c r="BZ126" s="172">
        <f t="shared" ref="BZ126:BZ129" si="1003">(CC126/100)*BX126</f>
        <v>1858.3157624999999</v>
      </c>
      <c r="CA126" s="34">
        <v>99.98</v>
      </c>
      <c r="CB126" s="34">
        <v>99.88</v>
      </c>
      <c r="CC126" s="34">
        <v>99.13</v>
      </c>
      <c r="CD126" s="29">
        <v>20.196551374632339</v>
      </c>
      <c r="CE126" s="46">
        <f>IF(OR(ISBLANK(BR126), ISBLANK(DH126)), "", 100*((BR126-DH126)/DH126))</f>
        <v>0</v>
      </c>
      <c r="CF126" s="103">
        <v>263486.66967859562</v>
      </c>
      <c r="CG126" s="43">
        <v>232677.38769631131</v>
      </c>
      <c r="CH126" s="43">
        <v>294295.95166087989</v>
      </c>
      <c r="CI126" s="171">
        <f t="shared" ref="CI126:CI129" si="1004">IF(ISBLANK(CL126), " ", $E126-CL126)</f>
        <v>0.375</v>
      </c>
      <c r="CJ126" s="171">
        <f t="shared" ref="CJ126:CJ129" si="1005">IF(ISBLANK(CM126), " ", $E126-CM126)</f>
        <v>2.6245500000002266</v>
      </c>
      <c r="CK126" s="171">
        <f t="shared" ref="CK126:CK129" si="1006">IF(ISBLANK(CN126), " ", $E126-CN126)</f>
        <v>16.871699999999919</v>
      </c>
      <c r="CL126" s="171">
        <f t="shared" ref="CL126:CL129" si="1007">IF(ISBLANK(CO126),"",(CO126/100)*$E126)</f>
        <v>1874.625</v>
      </c>
      <c r="CM126" s="172">
        <f t="shared" ref="CM126:CM129" si="1008">IF(ISBLANK(CL126),"",(CP126/100)*CL126)</f>
        <v>1872.3754499999998</v>
      </c>
      <c r="CN126" s="172">
        <f t="shared" ref="CN126:CN129" si="1009">IF(ISBLANK(CL126),"",(CQ126/100)*CL126)</f>
        <v>1858.1283000000001</v>
      </c>
      <c r="CO126" s="34">
        <v>99.98</v>
      </c>
      <c r="CP126" s="34">
        <v>99.88</v>
      </c>
      <c r="CQ126" s="34">
        <v>99.12</v>
      </c>
      <c r="CR126" s="29">
        <v>26.171828681782198</v>
      </c>
      <c r="CS126" s="46">
        <f>IF(OR(ISBLANK(CF126), ISBLANK(DH126)), "", 100*((CF126-DH126)/DH126))</f>
        <v>6.5701255573318018E-3</v>
      </c>
      <c r="CT126" s="103">
        <v>263848.38059029938</v>
      </c>
      <c r="CU126" s="103">
        <v>233038.29234822179</v>
      </c>
      <c r="CV126" s="103">
        <v>294658.46883237688</v>
      </c>
      <c r="CW126" s="171">
        <f t="shared" ref="CW126:CW129" si="1010">IF(ISNUMBER(CZ126), $E126-CZ126,"")</f>
        <v>0.375</v>
      </c>
      <c r="CX126" s="171">
        <f t="shared" ref="CX126:CX129" si="1011">IF(ISNUMBER(DA126), $E126-DA126,"")</f>
        <v>2.6245500000002266</v>
      </c>
      <c r="CY126" s="171">
        <f t="shared" ref="CY126:CY129" si="1012">IF(ISNUMBER(DB126), $E126-DB126,"")</f>
        <v>16.684237500000108</v>
      </c>
      <c r="CZ126" s="171">
        <f t="shared" ref="CZ126:CZ129" si="1013">IF(ISBLANK(DC126),"",(DC126/100)*$E126)</f>
        <v>1874.625</v>
      </c>
      <c r="DA126" s="172">
        <f t="shared" ref="DA126:DA129" si="1014">IF(ISNUMBER(CZ126), (DD126/100) * CZ126, "")</f>
        <v>1872.3754499999998</v>
      </c>
      <c r="DB126" s="172">
        <f t="shared" ref="DB126:DB129" si="1015">IF(ISNUMBER(CZ126),(DE126/100)*CZ126,"")</f>
        <v>1858.3157624999999</v>
      </c>
      <c r="DC126" s="34">
        <v>99.98</v>
      </c>
      <c r="DD126" s="34">
        <v>99.88</v>
      </c>
      <c r="DE126" s="34">
        <v>99.13</v>
      </c>
      <c r="DF126" s="29">
        <v>1.5415224131523955</v>
      </c>
      <c r="DG126" s="46">
        <f>IF(OR(ISBLANK(CT126), ISBLANK(DH126)), "", 100*((CT126-DH126)/DH126))</f>
        <v>0.14385778303391827</v>
      </c>
      <c r="DH126" s="25">
        <f>MIN(H126,T126,AB126,AP126,BD126,BR126,CF126,CT126)</f>
        <v>263469.35941087722</v>
      </c>
      <c r="DI126" s="85" t="str">
        <f>IF(DH126=H126, $H$2, IF(DH126=T126, $T$2, IF(DH126=AB126, $AB$2, IF(DH126=AP126, $AP$2, IF(DH126=BD126, $BD$2, IF(DH126=BR126, $BR$2, IF(DH126=CF126, $CF$2, $CT$2)))))))</f>
        <v>RSSDDP (AllEnhancements + RQMC + SOM)</v>
      </c>
      <c r="DJ126" s="39">
        <f>IF(OR(ISBLANK(H126), ISBLANK(AP126)), "", IFERROR(((H126-AP126)/H126)*100, ""))</f>
        <v>76.546586697305656</v>
      </c>
      <c r="DK126" s="20" t="str">
        <f>IF(OR(ISBLANK(AP126), ISBLANK(T126)), "", IFERROR(((T126-AP126)/T126)*100, ""))</f>
        <v/>
      </c>
      <c r="DL126" s="18">
        <f t="shared" si="526"/>
        <v>0</v>
      </c>
    </row>
    <row r="127" spans="1:116" hidden="1" x14ac:dyDescent="0.25">
      <c r="A127" s="269"/>
      <c r="B127" s="269"/>
      <c r="C127" s="269"/>
      <c r="D127" s="269"/>
      <c r="E127" s="166">
        <f>3 * ($C$101*'Data for KPI'!$B$1)</f>
        <v>1875</v>
      </c>
      <c r="F127" s="166">
        <v>3</v>
      </c>
      <c r="G127" s="166"/>
      <c r="H127" s="116">
        <v>1151241.9470837261</v>
      </c>
      <c r="I127" s="63">
        <v>1016468.874611133</v>
      </c>
      <c r="J127" s="63">
        <v>1286015.0195563191</v>
      </c>
      <c r="K127" s="171">
        <f t="shared" si="978"/>
        <v>11.4375</v>
      </c>
      <c r="L127" s="171">
        <f t="shared" si="979"/>
        <v>13.860131249999995</v>
      </c>
      <c r="M127" s="171">
        <f t="shared" si="980"/>
        <v>29.514056250000067</v>
      </c>
      <c r="N127" s="171">
        <f t="shared" si="981"/>
        <v>1863.5625</v>
      </c>
      <c r="O127" s="172">
        <f t="shared" si="982"/>
        <v>1861.13986875</v>
      </c>
      <c r="P127" s="172">
        <f t="shared" si="983"/>
        <v>1845.4859437499999</v>
      </c>
      <c r="Q127" s="66">
        <v>99.39</v>
      </c>
      <c r="R127" s="66">
        <v>99.87</v>
      </c>
      <c r="S127" s="66">
        <v>99.03</v>
      </c>
      <c r="T127" s="208"/>
      <c r="U127" s="208"/>
      <c r="V127" s="208"/>
      <c r="W127" s="14"/>
      <c r="X127" s="14"/>
      <c r="Y127" s="14"/>
      <c r="Z127" s="14"/>
      <c r="AA127" s="153" t="str">
        <f>IF(OR(ISBLANK(T127), ISBLANK(DH127)), "", 100*((T127-DH127)/DH127))</f>
        <v/>
      </c>
      <c r="AB127" s="116">
        <v>232071.58700365221</v>
      </c>
      <c r="AC127" s="63">
        <v>207624.88376062049</v>
      </c>
      <c r="AD127" s="63">
        <v>256518.29024668399</v>
      </c>
      <c r="AE127" s="171">
        <f t="shared" si="984"/>
        <v>0.18750000000022737</v>
      </c>
      <c r="AF127" s="171">
        <f t="shared" si="985"/>
        <v>2.6247562500002459</v>
      </c>
      <c r="AG127" s="171">
        <f t="shared" si="986"/>
        <v>17.623256250000395</v>
      </c>
      <c r="AH127" s="171">
        <f t="shared" si="987"/>
        <v>1874.8124999999998</v>
      </c>
      <c r="AI127" s="172">
        <f t="shared" si="988"/>
        <v>1872.3752437499998</v>
      </c>
      <c r="AJ127" s="172">
        <f t="shared" si="989"/>
        <v>1857.3767437499996</v>
      </c>
      <c r="AK127" s="63">
        <v>99.99</v>
      </c>
      <c r="AL127" s="63">
        <v>99.87</v>
      </c>
      <c r="AM127" s="63">
        <v>99.07</v>
      </c>
      <c r="AN127" s="66">
        <v>7.6750609083459764E-2</v>
      </c>
      <c r="AO127" s="153">
        <f>IF(OR(ISBLANK(AB127), ISBLANK(DH127)), "", 100*((AB127-DH127)/DH127))</f>
        <v>0.23481666886546212</v>
      </c>
      <c r="AP127" s="116">
        <v>231527.92085241311</v>
      </c>
      <c r="AQ127" s="63">
        <v>207090.33718536221</v>
      </c>
      <c r="AR127" s="63">
        <v>255965.5045194639</v>
      </c>
      <c r="AS127" s="171">
        <f t="shared" si="990"/>
        <v>0.18750000000022737</v>
      </c>
      <c r="AT127" s="171">
        <f t="shared" si="991"/>
        <v>2.6247562500002459</v>
      </c>
      <c r="AU127" s="171">
        <f t="shared" si="992"/>
        <v>17.810737500000187</v>
      </c>
      <c r="AV127" s="171">
        <f t="shared" si="993"/>
        <v>1874.8124999999998</v>
      </c>
      <c r="AW127" s="172">
        <f t="shared" si="994"/>
        <v>1872.3752437499998</v>
      </c>
      <c r="AX127" s="172">
        <f t="shared" si="995"/>
        <v>1857.1892624999998</v>
      </c>
      <c r="AY127" s="63">
        <v>99.99</v>
      </c>
      <c r="AZ127" s="63">
        <v>99.87</v>
      </c>
      <c r="BA127" s="63">
        <v>99.06</v>
      </c>
      <c r="BB127" s="66">
        <v>0.49904578429955909</v>
      </c>
      <c r="BC127" s="153">
        <f>IF(OR(ISBLANK(AP127), ISBLANK(DH127)), "", 100*((AP127-DH127)/DH127))</f>
        <v>0</v>
      </c>
      <c r="BD127" s="115">
        <v>53444533.507201962</v>
      </c>
      <c r="BE127" s="115">
        <v>52274739.121952623</v>
      </c>
      <c r="BF127" s="155">
        <v>54614327.892451309</v>
      </c>
      <c r="BG127" s="171">
        <f t="shared" si="996"/>
        <v>454.875</v>
      </c>
      <c r="BH127" s="171">
        <f t="shared" si="974"/>
        <v>456.15311249999991</v>
      </c>
      <c r="BI127" s="171">
        <f t="shared" si="975"/>
        <v>473.19461249999995</v>
      </c>
      <c r="BJ127" s="171">
        <f t="shared" si="997"/>
        <v>1420.125</v>
      </c>
      <c r="BK127" s="172">
        <f t="shared" si="998"/>
        <v>1418.8468875000001</v>
      </c>
      <c r="BL127" s="172">
        <f t="shared" si="999"/>
        <v>1401.8053875000001</v>
      </c>
      <c r="BM127" s="34">
        <v>75.739999999999995</v>
      </c>
      <c r="BN127" s="34">
        <v>99.91</v>
      </c>
      <c r="BO127" s="34">
        <v>98.71</v>
      </c>
      <c r="BP127" s="29">
        <v>0.18743700019193968</v>
      </c>
      <c r="BQ127" s="46">
        <f>IF(OR(ISBLANK(BD127), ISBLANK(DH127)), "", 100*((BD127-DH127)/DH127))</f>
        <v>22983.407526157524</v>
      </c>
      <c r="BR127" s="102">
        <v>231550.31363024269</v>
      </c>
      <c r="BS127" s="32">
        <v>207113.1755231077</v>
      </c>
      <c r="BT127" s="32">
        <v>255987.45173737759</v>
      </c>
      <c r="BU127" s="171">
        <f t="shared" si="1000"/>
        <v>0.18750000000022737</v>
      </c>
      <c r="BV127" s="171">
        <f t="shared" si="976"/>
        <v>2.6247562500002459</v>
      </c>
      <c r="BW127" s="171">
        <f t="shared" si="977"/>
        <v>17.810737500000187</v>
      </c>
      <c r="BX127" s="171">
        <f t="shared" si="1001"/>
        <v>1874.8124999999998</v>
      </c>
      <c r="BY127" s="172">
        <f t="shared" si="1002"/>
        <v>1872.3752437499998</v>
      </c>
      <c r="BZ127" s="172">
        <f t="shared" si="1003"/>
        <v>1857.1892624999998</v>
      </c>
      <c r="CA127" s="32">
        <v>99.99</v>
      </c>
      <c r="CB127" s="32">
        <v>99.87</v>
      </c>
      <c r="CC127" s="32">
        <v>99.06</v>
      </c>
      <c r="CD127" s="28">
        <v>0.32939745653739866</v>
      </c>
      <c r="CE127" s="46">
        <f>IF(OR(ISBLANK(BR127), ISBLANK(DH127)), "", 100*((BR127-DH127)/DH127))</f>
        <v>9.6717396965054318E-3</v>
      </c>
      <c r="CF127" s="102">
        <v>231903.84394921979</v>
      </c>
      <c r="CG127" s="42">
        <v>207464.41684983569</v>
      </c>
      <c r="CH127" s="42">
        <v>256343.27104860381</v>
      </c>
      <c r="CI127" s="171">
        <f t="shared" si="1004"/>
        <v>0.18750000000022737</v>
      </c>
      <c r="CJ127" s="171">
        <f t="shared" si="1005"/>
        <v>2.6247562500002459</v>
      </c>
      <c r="CK127" s="171">
        <f t="shared" si="1006"/>
        <v>17.623256250000395</v>
      </c>
      <c r="CL127" s="171">
        <f t="shared" si="1007"/>
        <v>1874.8124999999998</v>
      </c>
      <c r="CM127" s="172">
        <f t="shared" si="1008"/>
        <v>1872.3752437499998</v>
      </c>
      <c r="CN127" s="172">
        <f t="shared" si="1009"/>
        <v>1857.3767437499996</v>
      </c>
      <c r="CO127" s="32">
        <v>99.99</v>
      </c>
      <c r="CP127" s="32">
        <v>99.87</v>
      </c>
      <c r="CQ127" s="32">
        <v>99.07</v>
      </c>
      <c r="CR127" s="28">
        <v>0.366309316844599</v>
      </c>
      <c r="CS127" s="46">
        <f>IF(OR(ISBLANK(CF127), ISBLANK(DH127)), "", 100*((CF127-DH127)/DH127))</f>
        <v>0.16236620422394554</v>
      </c>
      <c r="CT127" s="102">
        <v>231834.58875447579</v>
      </c>
      <c r="CU127" s="102">
        <v>207396.3174579461</v>
      </c>
      <c r="CV127" s="102">
        <v>256272.8600510055</v>
      </c>
      <c r="CW127" s="171">
        <f t="shared" si="1010"/>
        <v>0.18750000000022737</v>
      </c>
      <c r="CX127" s="171">
        <f t="shared" si="1011"/>
        <v>2.6247562500002459</v>
      </c>
      <c r="CY127" s="171">
        <f t="shared" si="1012"/>
        <v>17.435775000000149</v>
      </c>
      <c r="CZ127" s="171">
        <f t="shared" si="1013"/>
        <v>1874.8124999999998</v>
      </c>
      <c r="DA127" s="172">
        <f t="shared" si="1014"/>
        <v>1872.3752437499998</v>
      </c>
      <c r="DB127" s="172">
        <f t="shared" si="1015"/>
        <v>1857.5642249999999</v>
      </c>
      <c r="DC127" s="32">
        <v>99.99</v>
      </c>
      <c r="DD127" s="32">
        <v>99.87</v>
      </c>
      <c r="DE127" s="32">
        <v>99.08</v>
      </c>
      <c r="DF127" s="28">
        <v>0.88055780806394257</v>
      </c>
      <c r="DG127" s="46">
        <f>IF(OR(ISBLANK(CT127), ISBLANK(DH127)), "", 100*((CT127-DH127)/DH127))</f>
        <v>0.13245396103140444</v>
      </c>
      <c r="DH127" s="25">
        <f>MIN(H127,T127,AB127,AP127,BD127,BR127,CF127,CT127)</f>
        <v>231527.92085241311</v>
      </c>
      <c r="DI127" s="85" t="str">
        <f>IF(DH127=H127, $H$2, IF(DH127=T127, $T$2, IF(DH127=AB127, $AB$2, IF(DH127=AP127, $AP$2, IF(DH127=BD127, $BD$2, IF(DH127=BR127, $BR$2, IF(DH127=CF127, $CF$2, $CT$2)))))))</f>
        <v>RKSDDP++ (AllEnhancements + RQMC + Kmeans++)</v>
      </c>
      <c r="DJ127" s="39">
        <f>IF(OR(ISBLANK(H127), ISBLANK(AP127)), "", IFERROR(((H127-AP127)/H127)*100, ""))</f>
        <v>79.888856426843262</v>
      </c>
      <c r="DK127" s="20" t="str">
        <f>IF(OR(ISBLANK(AP127), ISBLANK(T127)), "", IFERROR(((T127-AP127)/T127)*100, ""))</f>
        <v/>
      </c>
      <c r="DL127" s="18">
        <f t="shared" si="526"/>
        <v>0</v>
      </c>
    </row>
    <row r="128" spans="1:116" hidden="1" x14ac:dyDescent="0.25">
      <c r="A128" s="269"/>
      <c r="B128" s="269"/>
      <c r="C128" s="269"/>
      <c r="D128" s="269"/>
      <c r="E128" s="166">
        <f>3 * ($C$101*'Data for KPI'!$B$1)</f>
        <v>1875</v>
      </c>
      <c r="F128" s="166">
        <v>4</v>
      </c>
      <c r="G128" s="166"/>
      <c r="H128" s="115">
        <v>393898.27772336471</v>
      </c>
      <c r="I128" s="64">
        <v>340652.85682224663</v>
      </c>
      <c r="J128" s="64">
        <v>447143.69862448279</v>
      </c>
      <c r="K128" s="171">
        <f t="shared" si="978"/>
        <v>2.0625</v>
      </c>
      <c r="L128" s="171">
        <f t="shared" si="979"/>
        <v>4.6846124999999574</v>
      </c>
      <c r="M128" s="171">
        <f t="shared" si="980"/>
        <v>17.982468749999953</v>
      </c>
      <c r="N128" s="171">
        <f t="shared" si="981"/>
        <v>1872.9375</v>
      </c>
      <c r="O128" s="172">
        <f t="shared" si="982"/>
        <v>1870.3153875</v>
      </c>
      <c r="P128" s="172">
        <f t="shared" si="983"/>
        <v>1857.01753125</v>
      </c>
      <c r="Q128" s="67">
        <v>99.89</v>
      </c>
      <c r="R128" s="67">
        <v>99.86</v>
      </c>
      <c r="S128" s="67">
        <v>99.15</v>
      </c>
      <c r="T128" s="208"/>
      <c r="U128" s="208"/>
      <c r="V128" s="208"/>
      <c r="W128" s="14"/>
      <c r="X128" s="14"/>
      <c r="Y128" s="14"/>
      <c r="Z128" s="14"/>
      <c r="AA128" s="153" t="str">
        <f>IF(OR(ISBLANK(T128), ISBLANK(DH128)), "", 100*((T128-DH128)/DH128))</f>
        <v/>
      </c>
      <c r="AB128" s="115">
        <v>243541.89969282231</v>
      </c>
      <c r="AC128" s="64">
        <v>217797.77446595821</v>
      </c>
      <c r="AD128" s="64">
        <v>269286.02491968649</v>
      </c>
      <c r="AE128" s="171">
        <f t="shared" si="984"/>
        <v>0.375</v>
      </c>
      <c r="AF128" s="171">
        <f t="shared" si="985"/>
        <v>2.9994749999998476</v>
      </c>
      <c r="AG128" s="171">
        <f t="shared" si="986"/>
        <v>16.121850000000222</v>
      </c>
      <c r="AH128" s="171">
        <f t="shared" si="987"/>
        <v>1874.625</v>
      </c>
      <c r="AI128" s="172">
        <f t="shared" si="988"/>
        <v>1872.0005250000002</v>
      </c>
      <c r="AJ128" s="172">
        <f t="shared" si="989"/>
        <v>1858.8781499999998</v>
      </c>
      <c r="AK128" s="64">
        <v>99.98</v>
      </c>
      <c r="AL128" s="64">
        <v>99.86</v>
      </c>
      <c r="AM128" s="64">
        <v>99.16</v>
      </c>
      <c r="AN128" s="67">
        <v>0.43457891045379105</v>
      </c>
      <c r="AO128" s="153">
        <f>IF(OR(ISBLANK(AB128), ISBLANK(DH128)), "", 100*((AB128-DH128)/DH128))</f>
        <v>3.0217982234591795E-2</v>
      </c>
      <c r="AP128" s="115">
        <v>243557.27482709661</v>
      </c>
      <c r="AQ128" s="64">
        <v>217807.38454816639</v>
      </c>
      <c r="AR128" s="64">
        <v>269307.16510602669</v>
      </c>
      <c r="AS128" s="171">
        <f t="shared" si="990"/>
        <v>0.375</v>
      </c>
      <c r="AT128" s="171">
        <f t="shared" si="991"/>
        <v>2.9994749999998476</v>
      </c>
      <c r="AU128" s="171">
        <f t="shared" si="992"/>
        <v>16.121850000000222</v>
      </c>
      <c r="AV128" s="171">
        <f t="shared" si="993"/>
        <v>1874.625</v>
      </c>
      <c r="AW128" s="172">
        <f t="shared" si="994"/>
        <v>1872.0005250000002</v>
      </c>
      <c r="AX128" s="172">
        <f t="shared" si="995"/>
        <v>1858.8781499999998</v>
      </c>
      <c r="AY128" s="64">
        <v>99.98</v>
      </c>
      <c r="AZ128" s="64">
        <v>99.86</v>
      </c>
      <c r="BA128" s="64">
        <v>99.16</v>
      </c>
      <c r="BB128" s="67">
        <v>1.5436540879191889</v>
      </c>
      <c r="BC128" s="153">
        <f>IF(OR(ISBLANK(AP128), ISBLANK(DH128)), "", 100*((AP128-DH128)/DH128))</f>
        <v>3.6533027140231149E-2</v>
      </c>
      <c r="BD128" s="116">
        <v>59660779.213471733</v>
      </c>
      <c r="BE128" s="116">
        <v>58472719.190963842</v>
      </c>
      <c r="BF128" s="199">
        <v>60848839.235979609</v>
      </c>
      <c r="BG128" s="171">
        <f t="shared" si="996"/>
        <v>467.99999999999977</v>
      </c>
      <c r="BH128" s="171">
        <f t="shared" si="974"/>
        <v>469.4069999999997</v>
      </c>
      <c r="BI128" s="171">
        <f t="shared" si="975"/>
        <v>486.57239999999956</v>
      </c>
      <c r="BJ128" s="171">
        <f t="shared" si="997"/>
        <v>1407.0000000000002</v>
      </c>
      <c r="BK128" s="172">
        <f t="shared" si="998"/>
        <v>1405.5930000000003</v>
      </c>
      <c r="BL128" s="172">
        <f t="shared" si="999"/>
        <v>1388.4276000000004</v>
      </c>
      <c r="BM128" s="32">
        <v>75.040000000000006</v>
      </c>
      <c r="BN128" s="32">
        <v>99.9</v>
      </c>
      <c r="BO128" s="32">
        <v>98.68</v>
      </c>
      <c r="BP128" s="28">
        <v>0.16190639209263571</v>
      </c>
      <c r="BQ128" s="46">
        <f>IF(OR(ISBLANK(BD128), ISBLANK(DH128)), "", 100*((BD128-DH128)/DH128))</f>
        <v>24404.533951820176</v>
      </c>
      <c r="BR128" s="103">
        <v>243468.3284765764</v>
      </c>
      <c r="BS128" s="34">
        <v>217724.39195855919</v>
      </c>
      <c r="BT128" s="34">
        <v>269212.26499459369</v>
      </c>
      <c r="BU128" s="171">
        <f t="shared" si="1000"/>
        <v>0.375</v>
      </c>
      <c r="BV128" s="171">
        <f t="shared" si="976"/>
        <v>2.9994749999998476</v>
      </c>
      <c r="BW128" s="171">
        <f t="shared" si="977"/>
        <v>16.309312499999805</v>
      </c>
      <c r="BX128" s="171">
        <f t="shared" si="1001"/>
        <v>1874.625</v>
      </c>
      <c r="BY128" s="172">
        <f t="shared" si="1002"/>
        <v>1872.0005250000002</v>
      </c>
      <c r="BZ128" s="172">
        <f t="shared" si="1003"/>
        <v>1858.6906875000002</v>
      </c>
      <c r="CA128" s="34">
        <v>99.98</v>
      </c>
      <c r="CB128" s="34">
        <v>99.86</v>
      </c>
      <c r="CC128" s="34">
        <v>99.15</v>
      </c>
      <c r="CD128" s="29">
        <v>1.4059379482130276</v>
      </c>
      <c r="CE128" s="46">
        <f>IF(OR(ISBLANK(BR128), ISBLANK(DH128)), "", 100*((BR128-DH128)/DH128))</f>
        <v>0</v>
      </c>
      <c r="CF128" s="103">
        <v>243519.61342169769</v>
      </c>
      <c r="CG128" s="43">
        <v>217774.67685355531</v>
      </c>
      <c r="CH128" s="43">
        <v>269264.54998984007</v>
      </c>
      <c r="CI128" s="171">
        <f t="shared" si="1004"/>
        <v>0.375</v>
      </c>
      <c r="CJ128" s="171">
        <f t="shared" si="1005"/>
        <v>2.9994749999998476</v>
      </c>
      <c r="CK128" s="171">
        <f t="shared" si="1006"/>
        <v>16.309312499999805</v>
      </c>
      <c r="CL128" s="171">
        <f t="shared" si="1007"/>
        <v>1874.625</v>
      </c>
      <c r="CM128" s="172">
        <f t="shared" si="1008"/>
        <v>1872.0005250000002</v>
      </c>
      <c r="CN128" s="172">
        <f t="shared" si="1009"/>
        <v>1858.6906875000002</v>
      </c>
      <c r="CO128" s="34">
        <v>99.98</v>
      </c>
      <c r="CP128" s="34">
        <v>99.86</v>
      </c>
      <c r="CQ128" s="34">
        <v>99.15</v>
      </c>
      <c r="CR128" s="29">
        <v>0.80401512873309744</v>
      </c>
      <c r="CS128" s="46">
        <f>IF(OR(ISBLANK(CF128), ISBLANK(DH128)), "", 100*((CF128-DH128)/DH128))</f>
        <v>2.1064318896094503E-2</v>
      </c>
      <c r="CT128" s="103">
        <v>243629.53520167989</v>
      </c>
      <c r="CU128" s="103">
        <v>217883.00850090239</v>
      </c>
      <c r="CV128" s="103">
        <v>269376.06190245762</v>
      </c>
      <c r="CW128" s="171">
        <f t="shared" si="1010"/>
        <v>0.375</v>
      </c>
      <c r="CX128" s="171">
        <f t="shared" si="1011"/>
        <v>2.9994749999998476</v>
      </c>
      <c r="CY128" s="171">
        <f t="shared" si="1012"/>
        <v>15.934387499999957</v>
      </c>
      <c r="CZ128" s="171">
        <f t="shared" si="1013"/>
        <v>1874.625</v>
      </c>
      <c r="DA128" s="172">
        <f t="shared" si="1014"/>
        <v>1872.0005250000002</v>
      </c>
      <c r="DB128" s="172">
        <f t="shared" si="1015"/>
        <v>1859.0656125</v>
      </c>
      <c r="DC128" s="34">
        <v>99.98</v>
      </c>
      <c r="DD128" s="34">
        <v>99.86</v>
      </c>
      <c r="DE128" s="34">
        <v>99.17</v>
      </c>
      <c r="DF128" s="29">
        <v>0.59164264215044893</v>
      </c>
      <c r="DG128" s="46">
        <f>IF(OR(ISBLANK(CT128), ISBLANK(DH128)), "", 100*((CT128-DH128)/DH128))</f>
        <v>6.6212606014173614E-2</v>
      </c>
      <c r="DH128" s="25">
        <f>MIN(H128,T128,AB128,AP128,BD128,BR128,CF128,CT128)</f>
        <v>243468.3284765764</v>
      </c>
      <c r="DI128" s="85" t="str">
        <f>IF(DH128=H128, $H$2, IF(DH128=T128, $T$2, IF(DH128=AB128, $AB$2, IF(DH128=AP128, $AP$2, IF(DH128=BD128, $BD$2, IF(DH128=BR128, $BR$2, IF(DH128=CF128, $CF$2, $CT$2)))))))</f>
        <v>RSSDDP (AllEnhancements + RQMC + SOM)</v>
      </c>
      <c r="DJ128" s="39">
        <f>IF(OR(ISBLANK(H128), ISBLANK(AP128)), "", IFERROR(((H128-AP128)/H128)*100, ""))</f>
        <v>38.167468963104426</v>
      </c>
      <c r="DK128" s="20" t="str">
        <f>IF(OR(ISBLANK(AP128), ISBLANK(T128)), "", IFERROR(((T128-AP128)/T128)*100, ""))</f>
        <v/>
      </c>
      <c r="DL128" s="18">
        <f t="shared" si="526"/>
        <v>0</v>
      </c>
    </row>
    <row r="129" spans="1:116" hidden="1" x14ac:dyDescent="0.25">
      <c r="A129" s="269"/>
      <c r="B129" s="269"/>
      <c r="C129" s="269"/>
      <c r="D129" s="269"/>
      <c r="E129" s="166">
        <f>3 * ($C$101*'Data for KPI'!$B$1)</f>
        <v>1875</v>
      </c>
      <c r="F129" s="166">
        <v>5</v>
      </c>
      <c r="G129" s="166"/>
      <c r="H129" s="116">
        <v>1170188.349249501</v>
      </c>
      <c r="I129" s="63">
        <v>1036187.037932478</v>
      </c>
      <c r="J129" s="63">
        <v>1304189.6605665239</v>
      </c>
      <c r="K129" s="171">
        <f t="shared" si="978"/>
        <v>11.8125</v>
      </c>
      <c r="L129" s="171">
        <f t="shared" si="979"/>
        <v>14.048325000000204</v>
      </c>
      <c r="M129" s="171">
        <f t="shared" si="980"/>
        <v>30.071737500000154</v>
      </c>
      <c r="N129" s="171">
        <f t="shared" si="981"/>
        <v>1863.1875</v>
      </c>
      <c r="O129" s="172">
        <f t="shared" si="982"/>
        <v>1860.9516749999998</v>
      </c>
      <c r="P129" s="172">
        <f t="shared" si="983"/>
        <v>1844.9282624999998</v>
      </c>
      <c r="Q129" s="66">
        <v>99.37</v>
      </c>
      <c r="R129" s="66">
        <v>99.88</v>
      </c>
      <c r="S129" s="66">
        <v>99.02</v>
      </c>
      <c r="T129" s="208"/>
      <c r="U129" s="208"/>
      <c r="V129" s="208"/>
      <c r="W129" s="14"/>
      <c r="X129" s="14"/>
      <c r="Y129" s="14"/>
      <c r="Z129" s="14"/>
      <c r="AA129" s="153" t="str">
        <f>IF(OR(ISBLANK(T129), ISBLANK(DH129)), "", 100*((T129-DH129)/DH129))</f>
        <v/>
      </c>
      <c r="AB129" s="116">
        <v>255080.23228457579</v>
      </c>
      <c r="AC129" s="63">
        <v>224370.01119607099</v>
      </c>
      <c r="AD129" s="63">
        <v>285790.4533730807</v>
      </c>
      <c r="AE129" s="171">
        <f t="shared" si="984"/>
        <v>0.375</v>
      </c>
      <c r="AF129" s="171">
        <f t="shared" si="985"/>
        <v>2.8120125000000371</v>
      </c>
      <c r="AG129" s="171">
        <f t="shared" si="986"/>
        <v>18.371399999999994</v>
      </c>
      <c r="AH129" s="171">
        <f t="shared" si="987"/>
        <v>1874.625</v>
      </c>
      <c r="AI129" s="172">
        <f t="shared" si="988"/>
        <v>1872.1879875</v>
      </c>
      <c r="AJ129" s="172">
        <f t="shared" si="989"/>
        <v>1856.6286</v>
      </c>
      <c r="AK129" s="63">
        <v>99.98</v>
      </c>
      <c r="AL129" s="63">
        <v>99.87</v>
      </c>
      <c r="AM129" s="63">
        <v>99.04</v>
      </c>
      <c r="AN129" s="66">
        <v>1.8700609810526088</v>
      </c>
      <c r="AO129" s="153">
        <f>IF(OR(ISBLANK(AB129), ISBLANK(DH129)), "", 100*((AB129-DH129)/DH129))</f>
        <v>0.33145675367931421</v>
      </c>
      <c r="AP129" s="116">
        <v>254237.54477204039</v>
      </c>
      <c r="AQ129" s="63">
        <v>223527.49293878241</v>
      </c>
      <c r="AR129" s="63">
        <v>284947.59660529852</v>
      </c>
      <c r="AS129" s="171">
        <f t="shared" si="990"/>
        <v>0.375</v>
      </c>
      <c r="AT129" s="171">
        <f t="shared" si="991"/>
        <v>2.8120125000000371</v>
      </c>
      <c r="AU129" s="171">
        <f t="shared" si="992"/>
        <v>17.996474999999919</v>
      </c>
      <c r="AV129" s="171">
        <f t="shared" si="993"/>
        <v>1874.625</v>
      </c>
      <c r="AW129" s="172">
        <f t="shared" si="994"/>
        <v>1872.1879875</v>
      </c>
      <c r="AX129" s="172">
        <f t="shared" si="995"/>
        <v>1857.0035250000001</v>
      </c>
      <c r="AY129" s="63">
        <v>99.98</v>
      </c>
      <c r="AZ129" s="63">
        <v>99.87</v>
      </c>
      <c r="BA129" s="63">
        <v>99.06</v>
      </c>
      <c r="BB129" s="66">
        <v>1.0199452951483894</v>
      </c>
      <c r="BC129" s="153">
        <f>IF(OR(ISBLANK(AP129), ISBLANK(DH129)), "", 100*((AP129-DH129)/DH129))</f>
        <v>0</v>
      </c>
      <c r="BD129" s="115">
        <v>76190222.09735705</v>
      </c>
      <c r="BE129" s="115">
        <v>74935016.510576591</v>
      </c>
      <c r="BF129" s="155">
        <v>77445427.684137508</v>
      </c>
      <c r="BG129" s="171">
        <f t="shared" si="996"/>
        <v>579</v>
      </c>
      <c r="BH129" s="171">
        <f t="shared" si="974"/>
        <v>580.29599999999982</v>
      </c>
      <c r="BI129" s="171">
        <f t="shared" si="975"/>
        <v>598.31039999999985</v>
      </c>
      <c r="BJ129" s="171">
        <f t="shared" si="997"/>
        <v>1296</v>
      </c>
      <c r="BK129" s="172">
        <f t="shared" si="998"/>
        <v>1294.7040000000002</v>
      </c>
      <c r="BL129" s="172">
        <f t="shared" si="999"/>
        <v>1276.6896000000002</v>
      </c>
      <c r="BM129" s="34">
        <v>69.12</v>
      </c>
      <c r="BN129" s="34">
        <v>99.9</v>
      </c>
      <c r="BO129" s="34">
        <v>98.51</v>
      </c>
      <c r="BP129" s="29">
        <v>0.17672700041337722</v>
      </c>
      <c r="BQ129" s="46">
        <f>IF(OR(ISBLANK(BD129), ISBLANK(DH129)), "", 100*((BD129-DH129)/DH129))</f>
        <v>29868.123774036707</v>
      </c>
      <c r="BR129" s="101">
        <v>254966.74392531149</v>
      </c>
      <c r="BS129" s="36">
        <v>224253.4734187409</v>
      </c>
      <c r="BT129" s="36">
        <v>285680.01443188201</v>
      </c>
      <c r="BU129" s="171">
        <f t="shared" si="1000"/>
        <v>0.375</v>
      </c>
      <c r="BV129" s="171">
        <f t="shared" si="976"/>
        <v>2.8120125000000371</v>
      </c>
      <c r="BW129" s="171">
        <f t="shared" si="977"/>
        <v>18.183937500000184</v>
      </c>
      <c r="BX129" s="171">
        <f t="shared" si="1001"/>
        <v>1874.625</v>
      </c>
      <c r="BY129" s="172">
        <f t="shared" si="1002"/>
        <v>1872.1879875</v>
      </c>
      <c r="BZ129" s="172">
        <f t="shared" si="1003"/>
        <v>1856.8160624999998</v>
      </c>
      <c r="CA129" s="36">
        <v>99.98</v>
      </c>
      <c r="CB129" s="36">
        <v>99.87</v>
      </c>
      <c r="CC129" s="36">
        <v>99.05</v>
      </c>
      <c r="CD129" s="30">
        <v>1.9111283166505475</v>
      </c>
      <c r="CE129" s="46">
        <f>IF(OR(ISBLANK(BR129), ISBLANK(DH129)), "", 100*((BR129-DH129)/DH129))</f>
        <v>0.28681804409530687</v>
      </c>
      <c r="CF129" s="101">
        <v>254782.81673881391</v>
      </c>
      <c r="CG129" s="44">
        <v>224073.60046316191</v>
      </c>
      <c r="CH129" s="44">
        <v>285492.03301446582</v>
      </c>
      <c r="CI129" s="171">
        <f t="shared" si="1004"/>
        <v>0.375</v>
      </c>
      <c r="CJ129" s="171">
        <f t="shared" si="1005"/>
        <v>2.8120125000000371</v>
      </c>
      <c r="CK129" s="171">
        <f t="shared" si="1006"/>
        <v>18.183937500000184</v>
      </c>
      <c r="CL129" s="171">
        <f t="shared" si="1007"/>
        <v>1874.625</v>
      </c>
      <c r="CM129" s="172">
        <f t="shared" si="1008"/>
        <v>1872.1879875</v>
      </c>
      <c r="CN129" s="172">
        <f t="shared" si="1009"/>
        <v>1856.8160624999998</v>
      </c>
      <c r="CO129" s="36">
        <v>99.98</v>
      </c>
      <c r="CP129" s="36">
        <v>99.87</v>
      </c>
      <c r="CQ129" s="36">
        <v>99.05</v>
      </c>
      <c r="CR129" s="30">
        <v>1.1905161933114878</v>
      </c>
      <c r="CS129" s="46">
        <f>IF(OR(ISBLANK(CF129), ISBLANK(DH129)), "", 100*((CF129-DH129)/DH129))</f>
        <v>0.21447342376690848</v>
      </c>
      <c r="CT129" s="102">
        <v>255173.18205194021</v>
      </c>
      <c r="CU129" s="102">
        <v>224463.17478512111</v>
      </c>
      <c r="CV129" s="102">
        <v>285883.18931875931</v>
      </c>
      <c r="CW129" s="171">
        <f t="shared" si="1010"/>
        <v>0.375</v>
      </c>
      <c r="CX129" s="171">
        <f t="shared" si="1011"/>
        <v>2.8120125000000371</v>
      </c>
      <c r="CY129" s="171">
        <f t="shared" si="1012"/>
        <v>18.183937500000184</v>
      </c>
      <c r="CZ129" s="171">
        <f t="shared" si="1013"/>
        <v>1874.625</v>
      </c>
      <c r="DA129" s="172">
        <f t="shared" si="1014"/>
        <v>1872.1879875</v>
      </c>
      <c r="DB129" s="172">
        <f t="shared" si="1015"/>
        <v>1856.8160624999998</v>
      </c>
      <c r="DC129" s="32">
        <v>99.98</v>
      </c>
      <c r="DD129" s="32">
        <v>99.87</v>
      </c>
      <c r="DE129" s="32">
        <v>99.05</v>
      </c>
      <c r="DF129" s="28">
        <v>1.2755345740943982</v>
      </c>
      <c r="DG129" s="46">
        <f>IF(OR(ISBLANK(CT129), ISBLANK(DH129)), "", 100*((CT129-DH129)/DH129))</f>
        <v>0.36801695860410782</v>
      </c>
      <c r="DH129" s="25">
        <f>MIN(H129,T129,AB129,AP129,BD129,BR129,CF129,CT129)</f>
        <v>254237.54477204039</v>
      </c>
      <c r="DI129" s="85" t="str">
        <f>IF(DH129=H129, $H$2, IF(DH129=T129, $T$2, IF(DH129=AB129, $AB$2, IF(DH129=AP129, $AP$2, IF(DH129=BD129, $BD$2, IF(DH129=BR129, $BR$2, IF(DH129=CF129, $CF$2, $CT$2)))))))</f>
        <v>RKSDDP++ (AllEnhancements + RQMC + Kmeans++)</v>
      </c>
      <c r="DJ129" s="39">
        <f>IF(OR(ISBLANK(H129), ISBLANK(AP129)), "", IFERROR(((H129-AP129)/H129)*100, ""))</f>
        <v>78.273792852655276</v>
      </c>
      <c r="DK129" s="20" t="str">
        <f>IF(OR(ISBLANK(AP129), ISBLANK(T129)), "", IFERROR(((T129-AP129)/T129)*100, ""))</f>
        <v/>
      </c>
      <c r="DL129" s="18">
        <f t="shared" si="526"/>
        <v>0</v>
      </c>
    </row>
    <row r="130" spans="1:116" x14ac:dyDescent="0.25">
      <c r="A130" s="269"/>
      <c r="B130" s="269"/>
      <c r="C130" s="269"/>
      <c r="D130" s="269"/>
      <c r="E130" s="166">
        <f>3 * ($C$101*'Data for KPI'!$B$1)</f>
        <v>1875</v>
      </c>
      <c r="F130" s="166" t="s">
        <v>23</v>
      </c>
      <c r="G130" s="166"/>
      <c r="H130" s="113">
        <f>AVERAGE(H125:H129)</f>
        <v>957713.65063901956</v>
      </c>
      <c r="I130" s="82">
        <f t="shared" ref="I130:DH130" si="1016">AVERAGE(I125:I129)</f>
        <v>845532.39712365309</v>
      </c>
      <c r="J130" s="82">
        <f t="shared" si="1016"/>
        <v>1069894.9041543859</v>
      </c>
      <c r="K130" s="159">
        <f t="shared" si="1016"/>
        <v>9.0749999999999993</v>
      </c>
      <c r="L130" s="159">
        <f t="shared" si="1016"/>
        <v>11.500938750000069</v>
      </c>
      <c r="M130" s="159">
        <f t="shared" si="1016"/>
        <v>26.575878750000037</v>
      </c>
      <c r="N130" s="159">
        <f t="shared" si="1016"/>
        <v>1865.925</v>
      </c>
      <c r="O130" s="159">
        <f t="shared" si="1016"/>
        <v>1863.4990612499998</v>
      </c>
      <c r="P130" s="159">
        <f t="shared" si="1016"/>
        <v>1848.4241212499996</v>
      </c>
      <c r="Q130" s="106">
        <f t="shared" si="1016"/>
        <v>99.515999999999991</v>
      </c>
      <c r="R130" s="106">
        <f t="shared" si="1016"/>
        <v>99.87</v>
      </c>
      <c r="S130" s="106">
        <f t="shared" si="1016"/>
        <v>99.061999999999983</v>
      </c>
      <c r="T130" s="113" t="e">
        <f t="shared" si="1016"/>
        <v>#DIV/0!</v>
      </c>
      <c r="U130" s="113" t="e">
        <f t="shared" si="1016"/>
        <v>#DIV/0!</v>
      </c>
      <c r="V130" s="113" t="e">
        <f t="shared" si="1016"/>
        <v>#DIV/0!</v>
      </c>
      <c r="W130" s="82" t="e">
        <f t="shared" si="1016"/>
        <v>#DIV/0!</v>
      </c>
      <c r="X130" s="82" t="e">
        <f t="shared" si="1016"/>
        <v>#DIV/0!</v>
      </c>
      <c r="Y130" s="82" t="e">
        <f t="shared" si="1016"/>
        <v>#DIV/0!</v>
      </c>
      <c r="Z130" s="82" t="e">
        <f t="shared" si="1016"/>
        <v>#DIV/0!</v>
      </c>
      <c r="AA130" s="82" t="str">
        <f>IFERROR(AVERAGE(AA125:AA129), "")</f>
        <v/>
      </c>
      <c r="AB130" s="113">
        <f t="shared" si="1016"/>
        <v>251896.92273560533</v>
      </c>
      <c r="AC130" s="82">
        <f t="shared" si="1016"/>
        <v>222798.69017876912</v>
      </c>
      <c r="AD130" s="82">
        <f t="shared" si="1016"/>
        <v>280995.15529244172</v>
      </c>
      <c r="AE130" s="159">
        <f t="shared" si="1016"/>
        <v>0.37500000000004546</v>
      </c>
      <c r="AF130" s="159">
        <f t="shared" si="1016"/>
        <v>2.8495012500000483</v>
      </c>
      <c r="AG130" s="159">
        <f t="shared" si="1016"/>
        <v>17.509061250000105</v>
      </c>
      <c r="AH130" s="159">
        <f t="shared" si="1016"/>
        <v>1874.625</v>
      </c>
      <c r="AI130" s="159">
        <f t="shared" si="1016"/>
        <v>1872.15049875</v>
      </c>
      <c r="AJ130" s="159">
        <f t="shared" si="1016"/>
        <v>1857.4909387499997</v>
      </c>
      <c r="AK130" s="82">
        <f t="shared" si="1016"/>
        <v>99.98</v>
      </c>
      <c r="AL130" s="82">
        <f t="shared" si="1016"/>
        <v>99.868000000000009</v>
      </c>
      <c r="AM130" s="82">
        <f t="shared" si="1016"/>
        <v>99.085999999999999</v>
      </c>
      <c r="AN130" s="82">
        <f t="shared" si="1016"/>
        <v>2.9485595747323572</v>
      </c>
      <c r="AO130" s="106">
        <f>IFERROR(AVERAGE(AO125:AO129), "")</f>
        <v>0.1259789829430594</v>
      </c>
      <c r="AP130" s="113">
        <f t="shared" si="1016"/>
        <v>251727.19185082131</v>
      </c>
      <c r="AQ130" s="82">
        <f t="shared" si="1016"/>
        <v>222628.76158426702</v>
      </c>
      <c r="AR130" s="82">
        <f t="shared" si="1016"/>
        <v>280825.62211737561</v>
      </c>
      <c r="AS130" s="159">
        <f t="shared" si="1016"/>
        <v>0.37500000000004546</v>
      </c>
      <c r="AT130" s="159">
        <f t="shared" si="1016"/>
        <v>2.8495012500000483</v>
      </c>
      <c r="AU130" s="159">
        <f t="shared" si="1016"/>
        <v>17.434087500000032</v>
      </c>
      <c r="AV130" s="159">
        <f t="shared" si="1016"/>
        <v>1874.625</v>
      </c>
      <c r="AW130" s="159">
        <f t="shared" si="1016"/>
        <v>1872.15049875</v>
      </c>
      <c r="AX130" s="159">
        <f t="shared" si="1016"/>
        <v>1857.5659124999997</v>
      </c>
      <c r="AY130" s="82">
        <f t="shared" si="1016"/>
        <v>99.98</v>
      </c>
      <c r="AZ130" s="82">
        <f t="shared" si="1016"/>
        <v>99.868000000000009</v>
      </c>
      <c r="BA130" s="82">
        <f t="shared" si="1016"/>
        <v>99.09</v>
      </c>
      <c r="BB130" s="82">
        <f>IFERROR(AVERAGE(BB125:BB129),"")</f>
        <v>1.4031601003696597</v>
      </c>
      <c r="BC130" s="106">
        <f>IFERROR(AVERAGE(BC125:BC129), "")</f>
        <v>5.3355660615351318E-2</v>
      </c>
      <c r="BD130" s="113">
        <f>IFERROR(AVERAGE(BD125:BD129), "")</f>
        <v>53642255.121047772</v>
      </c>
      <c r="BE130" s="82">
        <f t="shared" si="1016"/>
        <v>52577720.155922845</v>
      </c>
      <c r="BF130" s="198">
        <f t="shared" si="1016"/>
        <v>54706790.086172715</v>
      </c>
      <c r="BG130" s="159">
        <f t="shared" si="1016"/>
        <v>428.28750000000002</v>
      </c>
      <c r="BH130" s="159">
        <f t="shared" si="1016"/>
        <v>429.63455999999985</v>
      </c>
      <c r="BI130" s="159">
        <f t="shared" si="1016"/>
        <v>446.40332999999993</v>
      </c>
      <c r="BJ130" s="159">
        <f t="shared" si="1016"/>
        <v>1446.7125000000001</v>
      </c>
      <c r="BK130" s="159">
        <f t="shared" si="1016"/>
        <v>1445.36544</v>
      </c>
      <c r="BL130" s="159">
        <f t="shared" si="1016"/>
        <v>1428.5966700000001</v>
      </c>
      <c r="BM130" s="82">
        <f t="shared" si="1016"/>
        <v>77.158000000000001</v>
      </c>
      <c r="BN130" s="82">
        <f t="shared" si="1016"/>
        <v>99.905999999999992</v>
      </c>
      <c r="BO130" s="82">
        <f t="shared" si="1016"/>
        <v>98.725999999999999</v>
      </c>
      <c r="BP130" s="82">
        <f t="shared" si="1016"/>
        <v>0.17393161507553342</v>
      </c>
      <c r="BQ130" s="226">
        <f>IFERROR(AVERAGE(BQ125:BQ129), "")</f>
        <v>21366.365743555125</v>
      </c>
      <c r="BR130" s="118">
        <f t="shared" si="1016"/>
        <v>251737.6367453658</v>
      </c>
      <c r="BS130" s="99">
        <f t="shared" si="1016"/>
        <v>222640.50058640615</v>
      </c>
      <c r="BT130" s="99">
        <f t="shared" si="1016"/>
        <v>280834.77290432539</v>
      </c>
      <c r="BU130" s="183">
        <f t="shared" si="1016"/>
        <v>0.37500000000004546</v>
      </c>
      <c r="BV130" s="183">
        <f t="shared" si="1016"/>
        <v>2.8495012500000483</v>
      </c>
      <c r="BW130" s="183">
        <f t="shared" si="1016"/>
        <v>17.509065000000057</v>
      </c>
      <c r="BX130" s="183">
        <f t="shared" si="1016"/>
        <v>1874.625</v>
      </c>
      <c r="BY130" s="183">
        <f t="shared" si="1016"/>
        <v>1872.15049875</v>
      </c>
      <c r="BZ130" s="183">
        <f t="shared" si="1016"/>
        <v>1857.4909349999998</v>
      </c>
      <c r="CA130" s="99">
        <f t="shared" si="1016"/>
        <v>99.98</v>
      </c>
      <c r="CB130" s="99">
        <f t="shared" si="1016"/>
        <v>99.868000000000009</v>
      </c>
      <c r="CC130" s="99">
        <f t="shared" si="1016"/>
        <v>99.085999999999999</v>
      </c>
      <c r="CD130" s="99">
        <f t="shared" si="1016"/>
        <v>5.16400749882804</v>
      </c>
      <c r="CE130" s="100">
        <f t="shared" si="1016"/>
        <v>5.9297956758362455E-2</v>
      </c>
      <c r="CF130" s="118">
        <f t="shared" si="1016"/>
        <v>291284.27810293937</v>
      </c>
      <c r="CG130" s="99">
        <f t="shared" si="1016"/>
        <v>256078.39161087485</v>
      </c>
      <c r="CH130" s="99">
        <f t="shared" si="1016"/>
        <v>326490.16459500382</v>
      </c>
      <c r="CI130" s="159">
        <f t="shared" si="1016"/>
        <v>0.86250000000000004</v>
      </c>
      <c r="CJ130" s="159">
        <f t="shared" si="1016"/>
        <v>3.3363187500000095</v>
      </c>
      <c r="CK130" s="159">
        <f t="shared" si="1016"/>
        <v>17.91700125000002</v>
      </c>
      <c r="CL130" s="159">
        <f t="shared" si="1016"/>
        <v>1874.1375</v>
      </c>
      <c r="CM130" s="159">
        <f t="shared" si="1016"/>
        <v>1871.6636812500001</v>
      </c>
      <c r="CN130" s="159">
        <f t="shared" si="1016"/>
        <v>1857.0829987500001</v>
      </c>
      <c r="CO130" s="99">
        <f t="shared" si="1016"/>
        <v>99.954000000000008</v>
      </c>
      <c r="CP130" s="99">
        <f t="shared" si="1016"/>
        <v>99.868000000000009</v>
      </c>
      <c r="CQ130" s="99">
        <f t="shared" si="1016"/>
        <v>99.09</v>
      </c>
      <c r="CR130" s="99">
        <f t="shared" si="1016"/>
        <v>12.236517126147751</v>
      </c>
      <c r="CS130" s="100">
        <f t="shared" si="1016"/>
        <v>14.973059974389482</v>
      </c>
      <c r="CT130" s="118">
        <f t="shared" si="1016"/>
        <v>251974.92645709342</v>
      </c>
      <c r="CU130" s="99">
        <f t="shared" si="1016"/>
        <v>222877.703429738</v>
      </c>
      <c r="CV130" s="99">
        <f t="shared" si="1016"/>
        <v>281072.14948444889</v>
      </c>
      <c r="CW130" s="159">
        <f t="shared" si="1016"/>
        <v>0.37500000000004546</v>
      </c>
      <c r="CX130" s="159">
        <f t="shared" si="1016"/>
        <v>2.8495012500000483</v>
      </c>
      <c r="CY130" s="159">
        <f t="shared" si="1016"/>
        <v>17.321598750000113</v>
      </c>
      <c r="CZ130" s="159">
        <f t="shared" si="1016"/>
        <v>1874.625</v>
      </c>
      <c r="DA130" s="159">
        <f t="shared" si="1016"/>
        <v>1872.15049875</v>
      </c>
      <c r="DB130" s="159">
        <f t="shared" si="1016"/>
        <v>1857.67840125</v>
      </c>
      <c r="DC130" s="99">
        <f t="shared" si="1016"/>
        <v>99.98</v>
      </c>
      <c r="DD130" s="99">
        <f t="shared" si="1016"/>
        <v>99.868000000000009</v>
      </c>
      <c r="DE130" s="99">
        <f t="shared" si="1016"/>
        <v>99.096000000000004</v>
      </c>
      <c r="DF130" s="99">
        <f t="shared" si="1016"/>
        <v>1.0248414161325161</v>
      </c>
      <c r="DG130" s="100">
        <f t="shared" si="1016"/>
        <v>0.15383434003641999</v>
      </c>
      <c r="DH130" s="118">
        <f t="shared" si="1016"/>
        <v>251587.3183591456</v>
      </c>
      <c r="DI130" s="99"/>
      <c r="DJ130" s="100">
        <f t="shared" ref="DJ130:DK130" si="1017">AVERAGE(DJ125:DJ129)</f>
        <v>68.977679485657546</v>
      </c>
      <c r="DK130" s="99" t="e">
        <f t="shared" si="1017"/>
        <v>#DIV/0!</v>
      </c>
      <c r="DL130" s="18">
        <f t="shared" si="526"/>
        <v>5.3355660615351318E-2</v>
      </c>
    </row>
    <row r="131" spans="1:116" hidden="1" x14ac:dyDescent="0.25">
      <c r="A131" s="269"/>
      <c r="B131" s="269"/>
      <c r="C131" s="269">
        <v>10</v>
      </c>
      <c r="D131" s="269">
        <v>75</v>
      </c>
      <c r="E131" s="166">
        <f>3 * ($C$107*'Data for KPI'!$B$1)</f>
        <v>3750</v>
      </c>
      <c r="F131" s="166">
        <v>1</v>
      </c>
      <c r="G131" s="166">
        <v>11</v>
      </c>
      <c r="H131" s="116">
        <v>7237712.771658319</v>
      </c>
      <c r="I131" s="63">
        <v>7081640.7852356071</v>
      </c>
      <c r="J131" s="63">
        <v>7393784.758081031</v>
      </c>
      <c r="K131" s="171">
        <f>E131-N131</f>
        <v>5.9999999999995453</v>
      </c>
      <c r="L131" s="171">
        <f>E131-O131</f>
        <v>315.25439999999981</v>
      </c>
      <c r="M131" s="171">
        <f>E131-P131</f>
        <v>89.865599999999631</v>
      </c>
      <c r="N131" s="171">
        <f>(Q131/100)*E131</f>
        <v>3744.0000000000005</v>
      </c>
      <c r="O131" s="172">
        <f>(R131/100)*N131</f>
        <v>3434.7456000000002</v>
      </c>
      <c r="P131" s="172">
        <f>(S131/100)*N131</f>
        <v>3660.1344000000004</v>
      </c>
      <c r="Q131" s="66">
        <v>99.84</v>
      </c>
      <c r="R131" s="66">
        <v>91.74</v>
      </c>
      <c r="S131" s="66">
        <v>97.76</v>
      </c>
      <c r="T131" s="208"/>
      <c r="U131" s="208"/>
      <c r="V131" s="208"/>
      <c r="W131" s="14"/>
      <c r="X131" s="14"/>
      <c r="Y131" s="14"/>
      <c r="Z131" s="14"/>
      <c r="AA131" s="153" t="str">
        <f>IF(OR(ISBLANK(T131), ISBLANK(DH131)), "", 100*((T131-DH131)/DH131))</f>
        <v/>
      </c>
      <c r="AB131" s="115">
        <v>6793146.5201037787</v>
      </c>
      <c r="AC131" s="62">
        <v>6679507.4919636473</v>
      </c>
      <c r="AD131" s="62">
        <v>6906785.5482439101</v>
      </c>
      <c r="AE131" s="171">
        <f>$E131-AH131</f>
        <v>0.37500000000045475</v>
      </c>
      <c r="AF131" s="171">
        <f>$E131-AI131</f>
        <v>310.09402500000033</v>
      </c>
      <c r="AG131" s="171">
        <f>$E131-AJ131</f>
        <v>73.86765000000014</v>
      </c>
      <c r="AH131" s="171">
        <f>(AK131/100)*E131</f>
        <v>3749.6249999999995</v>
      </c>
      <c r="AI131" s="172">
        <f>(AL131/100)*AH131</f>
        <v>3439.9059749999997</v>
      </c>
      <c r="AJ131" s="172">
        <f>(AM131/100)*AH131</f>
        <v>3676.1323499999999</v>
      </c>
      <c r="AK131" s="64">
        <v>99.99</v>
      </c>
      <c r="AL131" s="64">
        <v>91.74</v>
      </c>
      <c r="AM131" s="64">
        <v>98.04</v>
      </c>
      <c r="AN131" s="67">
        <v>1.8719876560737914</v>
      </c>
      <c r="AO131" s="153">
        <f>IF(OR(ISBLANK(AB131), ISBLANK(DH131)), "", 100*((AB131-DH131)/DH131))</f>
        <v>0.12213079996068435</v>
      </c>
      <c r="AP131" s="116">
        <v>6788082.3220782131</v>
      </c>
      <c r="AQ131" s="61">
        <v>6675319.1334955767</v>
      </c>
      <c r="AR131" s="61">
        <v>6900845.5106608504</v>
      </c>
      <c r="AS131" s="171">
        <f>$E131-AV131</f>
        <v>0.37500000000045475</v>
      </c>
      <c r="AT131" s="171">
        <f>$E131-AW131</f>
        <v>310.46898750000037</v>
      </c>
      <c r="AU131" s="171">
        <f>$E131-AX131</f>
        <v>80.616975000000366</v>
      </c>
      <c r="AV131" s="171">
        <f>(AY131/100)*E131</f>
        <v>3749.6249999999995</v>
      </c>
      <c r="AW131" s="172">
        <f>(AZ131/100)*AV131</f>
        <v>3439.5310124999996</v>
      </c>
      <c r="AX131" s="172">
        <f>(BA131/100)*AV131</f>
        <v>3669.3830249999996</v>
      </c>
      <c r="AY131" s="63">
        <v>99.99</v>
      </c>
      <c r="AZ131" s="63">
        <v>91.73</v>
      </c>
      <c r="BA131" s="63">
        <v>97.86</v>
      </c>
      <c r="BB131" s="66">
        <v>2.003716504538406</v>
      </c>
      <c r="BC131" s="153">
        <f>IF(OR(ISBLANK(AP131), ISBLANK(DH131)), "", 100*((AP131-DH131)/DH131))</f>
        <v>4.7491117802785726E-2</v>
      </c>
      <c r="BD131" s="116">
        <v>26601385.669917449</v>
      </c>
      <c r="BE131" s="116">
        <v>25623445.891504101</v>
      </c>
      <c r="BF131" s="199">
        <v>27579325.44833079</v>
      </c>
      <c r="BG131" s="171">
        <f>IF(BJ131=0, " ", $E131-BJ131)</f>
        <v>207.375</v>
      </c>
      <c r="BH131" s="171">
        <f t="shared" ref="BH131:BH135" si="1018">IF(BK131=0, " ", $E131-BK131)</f>
        <v>482.2827000000002</v>
      </c>
      <c r="BI131" s="171">
        <f t="shared" ref="BI131:BI135" si="1019">IF(BL131=0, " ", $E131-BL131)</f>
        <v>322.15605000000005</v>
      </c>
      <c r="BJ131" s="171">
        <f>(BM131/100)*$E131</f>
        <v>3542.625</v>
      </c>
      <c r="BK131" s="172">
        <f>(BN131/100)*BJ131</f>
        <v>3267.7172999999998</v>
      </c>
      <c r="BL131" s="172">
        <f>(BO131/100)*BJ131</f>
        <v>3427.8439499999999</v>
      </c>
      <c r="BM131" s="32">
        <v>94.47</v>
      </c>
      <c r="BN131" s="32">
        <v>92.24</v>
      </c>
      <c r="BO131" s="32">
        <v>96.76</v>
      </c>
      <c r="BP131" s="28">
        <v>0.15414233422411505</v>
      </c>
      <c r="BQ131" s="46">
        <f>IF(OR(ISBLANK(BD131), ISBLANK(DH131)), "", 100*((BD131-DH131)/DH131))</f>
        <v>292.06977320768669</v>
      </c>
      <c r="BR131" s="102">
        <v>6797346.5044545671</v>
      </c>
      <c r="BS131" s="42">
        <v>6683366.8830906339</v>
      </c>
      <c r="BT131" s="42">
        <v>6911326.1258185003</v>
      </c>
      <c r="BU131" s="171">
        <f>IF(BX131 = 0, " ", $E131-BX131)</f>
        <v>0.37500000000045475</v>
      </c>
      <c r="BV131" s="171">
        <f t="shared" ref="BV131:BV135" si="1020">IF(BY131=0, " ", $E131-BY131)</f>
        <v>310.46898750000037</v>
      </c>
      <c r="BW131" s="171">
        <f t="shared" ref="BW131:BW135" si="1021">IF(BZ131=0, " ", $E131-BZ131)</f>
        <v>75.742462500000329</v>
      </c>
      <c r="BX131" s="171">
        <f>IF(ISBLANK(CA131),"",(CA131/100)*$E131)</f>
        <v>3749.6249999999995</v>
      </c>
      <c r="BY131" s="172">
        <f>(CB131/100)*BX131</f>
        <v>3439.5310124999996</v>
      </c>
      <c r="BZ131" s="172">
        <f>(CC131/100)*BX131</f>
        <v>3674.2575374999997</v>
      </c>
      <c r="CA131" s="32">
        <v>99.99</v>
      </c>
      <c r="CB131" s="32">
        <v>91.73</v>
      </c>
      <c r="CC131" s="32">
        <v>97.99</v>
      </c>
      <c r="CD131" s="28">
        <v>1.9347125407126207</v>
      </c>
      <c r="CE131" s="46">
        <f>IF(OR(ISBLANK(BR131), ISBLANK(DH131)), "", 100*((BR131-DH131)/DH131))</f>
        <v>0.18403309829665498</v>
      </c>
      <c r="CF131" s="102">
        <v>6784860.1161676897</v>
      </c>
      <c r="CG131" s="42">
        <v>6672174.3440176509</v>
      </c>
      <c r="CH131" s="42">
        <v>6897545.8883177284</v>
      </c>
      <c r="CI131" s="171">
        <f>IF(ISBLANK(CL131), " ", $E131-CL131)</f>
        <v>0.37500000000045475</v>
      </c>
      <c r="CJ131" s="171">
        <f>IF(ISBLANK(CM131), " ", $E131-CM131)</f>
        <v>310.46898750000037</v>
      </c>
      <c r="CK131" s="171">
        <f>IF(ISBLANK(CN131), " ", $E131-CN131)</f>
        <v>74.992537500000253</v>
      </c>
      <c r="CL131" s="171">
        <f>IF(ISBLANK(CO131),"",(CO131/100)*$E131)</f>
        <v>3749.6249999999995</v>
      </c>
      <c r="CM131" s="172">
        <f>IF(ISBLANK(CL131),"",(CP131/100)*CL131)</f>
        <v>3439.5310124999996</v>
      </c>
      <c r="CN131" s="172">
        <f>IF(ISBLANK(CL131),"",(CQ131/100)*CL131)</f>
        <v>3675.0074624999997</v>
      </c>
      <c r="CO131" s="32">
        <v>99.99</v>
      </c>
      <c r="CP131" s="32">
        <v>91.73</v>
      </c>
      <c r="CQ131" s="32">
        <v>98.01</v>
      </c>
      <c r="CR131" s="28">
        <v>2.0264860158981324</v>
      </c>
      <c r="CS131" s="46">
        <f>IF(OR(ISBLANK(CF131), ISBLANK(DH131)), "", 100*((CF131-DH131)/DH131))</f>
        <v>0</v>
      </c>
      <c r="CT131" s="102">
        <v>6786196.5408146456</v>
      </c>
      <c r="CU131" s="102">
        <v>6673505.6800801773</v>
      </c>
      <c r="CV131" s="102">
        <v>6898887.4015491139</v>
      </c>
      <c r="CW131" s="171">
        <f>IF(ISNUMBER(CZ131), $E131-CZ131,"")</f>
        <v>0.37500000000045475</v>
      </c>
      <c r="CX131" s="171">
        <f>IF(ISNUMBER(DA131), $E131-DA131,"")</f>
        <v>311.96883750000052</v>
      </c>
      <c r="CY131" s="171">
        <f>IF(ISNUMBER(DB131), $E131-DB131,"")</f>
        <v>81.366900000000442</v>
      </c>
      <c r="CZ131" s="171">
        <f>IF(ISBLANK(DC131),"",(DC131/100)*$E131)</f>
        <v>3749.6249999999995</v>
      </c>
      <c r="DA131" s="172">
        <f>IF(ISNUMBER(CZ131), (DD131/100) * CZ131, "")</f>
        <v>3438.0311624999995</v>
      </c>
      <c r="DB131" s="172">
        <f>IF(ISNUMBER(CZ131),(DE131/100)*CZ131,"")</f>
        <v>3668.6330999999996</v>
      </c>
      <c r="DC131" s="32">
        <v>99.99</v>
      </c>
      <c r="DD131" s="32">
        <v>91.69</v>
      </c>
      <c r="DE131" s="32">
        <v>97.84</v>
      </c>
      <c r="DF131" s="28">
        <v>4.9458354954299084</v>
      </c>
      <c r="DG131" s="46">
        <f>IF(OR(ISBLANK(CT131), ISBLANK(DH131)), "", 100*((CT131-DH131)/DH131))</f>
        <v>1.9697158439145112E-2</v>
      </c>
      <c r="DH131" s="25">
        <f>MIN(H131,T131,AB131,AP131,BD131,BR131,CF131,CT131)</f>
        <v>6784860.1161676897</v>
      </c>
      <c r="DI131" s="85" t="str">
        <f>IF(DH131=H131, $H$2, IF(DH131=T131, $T$2, IF(DH131=AB131, $AB$2, IF(DH131=AP131, $AP$2, IF(DH131=BD131, $BD$2, IF(DH131=BR131, $BR$2, IF(DH131=CF131, $CF$2, $CT$2)))))))</f>
        <v>RKSDDP (AllEnhancements + RQMC + Kmeans)</v>
      </c>
      <c r="DJ131" s="39">
        <f>IF(OR(ISBLANK(H131), ISBLANK(AP131)), "", IFERROR(((H131-AP131)/H131)*100, ""))</f>
        <v>6.2123278964700575</v>
      </c>
      <c r="DK131" s="20" t="str">
        <f>IF(OR(ISBLANK(AP131), ISBLANK(T131)), "", IFERROR(((T131-AP131)/T131)*100, ""))</f>
        <v/>
      </c>
      <c r="DL131" s="18">
        <f t="shared" si="526"/>
        <v>0</v>
      </c>
    </row>
    <row r="132" spans="1:116" hidden="1" x14ac:dyDescent="0.25">
      <c r="A132" s="269"/>
      <c r="B132" s="269"/>
      <c r="C132" s="269"/>
      <c r="D132" s="269"/>
      <c r="E132" s="166">
        <f>3 * ($C$107*'Data for KPI'!$B$1)</f>
        <v>3750</v>
      </c>
      <c r="F132" s="166">
        <v>2</v>
      </c>
      <c r="G132" s="166">
        <v>12</v>
      </c>
      <c r="H132" s="116">
        <v>13247694.32578036</v>
      </c>
      <c r="I132" s="61">
        <v>12694276.48429152</v>
      </c>
      <c r="J132" s="61">
        <v>13801112.1672692</v>
      </c>
      <c r="K132" s="171">
        <f t="shared" ref="K132:K135" si="1022">E132-N132</f>
        <v>75.75</v>
      </c>
      <c r="L132" s="171">
        <f t="shared" ref="L132:L135" si="1023">E132-O132</f>
        <v>367.85287500000004</v>
      </c>
      <c r="M132" s="171">
        <f t="shared" ref="M132:M135" si="1024">E132-P132</f>
        <v>180.09870000000001</v>
      </c>
      <c r="N132" s="171">
        <f t="shared" ref="N132:N135" si="1025">(Q132/100)*E132</f>
        <v>3674.25</v>
      </c>
      <c r="O132" s="172">
        <f t="shared" ref="O132:O135" si="1026">(R132/100)*N132</f>
        <v>3382.147125</v>
      </c>
      <c r="P132" s="172">
        <f t="shared" ref="P132:P135" si="1027">(S132/100)*N132</f>
        <v>3569.9013</v>
      </c>
      <c r="Q132" s="66">
        <v>97.98</v>
      </c>
      <c r="R132" s="66">
        <v>92.05</v>
      </c>
      <c r="S132" s="66">
        <v>97.16</v>
      </c>
      <c r="T132" s="208"/>
      <c r="U132" s="208"/>
      <c r="V132" s="208"/>
      <c r="W132" s="14"/>
      <c r="X132" s="14"/>
      <c r="Y132" s="14"/>
      <c r="Z132" s="14"/>
      <c r="AA132" s="153" t="str">
        <f>IF(OR(ISBLANK(T132), ISBLANK(DH132)), "", 100*((T132-DH132)/DH132))</f>
        <v/>
      </c>
      <c r="AB132" s="115">
        <v>6733749.1831631362</v>
      </c>
      <c r="AC132" s="62">
        <v>6623561.7334165135</v>
      </c>
      <c r="AD132" s="62">
        <v>6843936.6329097589</v>
      </c>
      <c r="AE132" s="171">
        <f t="shared" ref="AE132:AE135" si="1028">$E132-AH132</f>
        <v>0.37500000000045475</v>
      </c>
      <c r="AF132" s="171">
        <f t="shared" ref="AF132:AF135" si="1029">$E132-AI132</f>
        <v>304.84455000000071</v>
      </c>
      <c r="AG132" s="171">
        <f t="shared" ref="AG132:AG135" si="1030">$E132-AJ132</f>
        <v>80.616975000000366</v>
      </c>
      <c r="AH132" s="171">
        <f t="shared" ref="AH132:AH135" si="1031">(AK132/100)*E132</f>
        <v>3749.6249999999995</v>
      </c>
      <c r="AI132" s="172">
        <f t="shared" ref="AI132:AI135" si="1032">(AL132/100)*AH132</f>
        <v>3445.1554499999993</v>
      </c>
      <c r="AJ132" s="172">
        <f t="shared" ref="AJ132:AJ135" si="1033">(AM132/100)*AH132</f>
        <v>3669.3830249999996</v>
      </c>
      <c r="AK132" s="64">
        <v>99.99</v>
      </c>
      <c r="AL132" s="64">
        <v>91.88</v>
      </c>
      <c r="AM132" s="64">
        <v>97.86</v>
      </c>
      <c r="AN132" s="67">
        <v>1.8730245808037604</v>
      </c>
      <c r="AO132" s="153">
        <f>IF(OR(ISBLANK(AB132), ISBLANK(DH132)), "", 100*((AB132-DH132)/DH132))</f>
        <v>0.13942350520312988</v>
      </c>
      <c r="AP132" s="116">
        <v>6724373.8254727004</v>
      </c>
      <c r="AQ132" s="61">
        <v>6614928.448494304</v>
      </c>
      <c r="AR132" s="61">
        <v>6833819.2024510968</v>
      </c>
      <c r="AS132" s="171">
        <f t="shared" ref="AS132:AS135" si="1034">$E132-AV132</f>
        <v>0.37500000000045475</v>
      </c>
      <c r="AT132" s="171">
        <f t="shared" ref="AT132:AT135" si="1035">$E132-AW132</f>
        <v>302.96973750000006</v>
      </c>
      <c r="AU132" s="171">
        <f t="shared" ref="AU132:AU135" si="1036">$E132-AX132</f>
        <v>81.366900000000442</v>
      </c>
      <c r="AV132" s="171">
        <f t="shared" ref="AV132:AV135" si="1037">(AY132/100)*E132</f>
        <v>3749.6249999999995</v>
      </c>
      <c r="AW132" s="172">
        <f t="shared" ref="AW132:AW135" si="1038">(AZ132/100)*AV132</f>
        <v>3447.0302624999999</v>
      </c>
      <c r="AX132" s="172">
        <f t="shared" ref="AX132:AX135" si="1039">(BA132/100)*AV132</f>
        <v>3668.6330999999996</v>
      </c>
      <c r="AY132" s="63">
        <v>99.99</v>
      </c>
      <c r="AZ132" s="63">
        <v>91.93</v>
      </c>
      <c r="BA132" s="63">
        <v>97.84</v>
      </c>
      <c r="BB132" s="66">
        <v>2.0001545515578716</v>
      </c>
      <c r="BC132" s="153">
        <f>IF(OR(ISBLANK(AP132), ISBLANK(DH132)), "", 100*((AP132-DH132)/DH132))</f>
        <v>0</v>
      </c>
      <c r="BD132" s="115">
        <v>26790665.14670945</v>
      </c>
      <c r="BE132" s="115">
        <v>25772250.263184082</v>
      </c>
      <c r="BF132" s="155">
        <v>27809080.030234821</v>
      </c>
      <c r="BG132" s="171">
        <f t="shared" ref="BG132:BG135" si="1040">IF(BJ132=0, " ", $E132-BJ132)</f>
        <v>210.75</v>
      </c>
      <c r="BH132" s="171">
        <f t="shared" si="1018"/>
        <v>485.39579999999978</v>
      </c>
      <c r="BI132" s="171">
        <f t="shared" si="1019"/>
        <v>328.96095000000014</v>
      </c>
      <c r="BJ132" s="171">
        <f t="shared" ref="BJ132:BJ135" si="1041">(BM132/100)*$E132</f>
        <v>3539.25</v>
      </c>
      <c r="BK132" s="172">
        <f t="shared" ref="BK132:BK135" si="1042">(BN132/100)*BJ132</f>
        <v>3264.6042000000002</v>
      </c>
      <c r="BL132" s="172">
        <f t="shared" ref="BL132:BL135" si="1043">(BO132/100)*BJ132</f>
        <v>3421.0390499999999</v>
      </c>
      <c r="BM132" s="34">
        <v>94.38</v>
      </c>
      <c r="BN132" s="34">
        <v>92.24</v>
      </c>
      <c r="BO132" s="34">
        <v>96.66</v>
      </c>
      <c r="BP132" s="29">
        <v>0.14850951514663463</v>
      </c>
      <c r="BQ132" s="46">
        <f>IF(OR(ISBLANK(BD132), ISBLANK(DH132)), "", 100*((BD132-DH132)/DH132))</f>
        <v>298.41129958039113</v>
      </c>
      <c r="BR132" s="103">
        <v>6725687.7111557554</v>
      </c>
      <c r="BS132" s="43">
        <v>6616236.4880440794</v>
      </c>
      <c r="BT132" s="43">
        <v>6835138.9342674296</v>
      </c>
      <c r="BU132" s="171">
        <f t="shared" ref="BU132:BU135" si="1044">IF(BX132 = 0, " ", $E132-BX132)</f>
        <v>0.37500000000045475</v>
      </c>
      <c r="BV132" s="171">
        <f t="shared" si="1020"/>
        <v>301.46988750000037</v>
      </c>
      <c r="BW132" s="171">
        <f t="shared" si="1021"/>
        <v>88.491187500000251</v>
      </c>
      <c r="BX132" s="171">
        <f t="shared" ref="BX132:BX135" si="1045">IF(ISBLANK(CA132),"",(CA132/100)*$E132)</f>
        <v>3749.6249999999995</v>
      </c>
      <c r="BY132" s="172">
        <f t="shared" ref="BY132:BY135" si="1046">(CB132/100)*BX132</f>
        <v>3448.5301124999996</v>
      </c>
      <c r="BZ132" s="172">
        <f t="shared" ref="BZ132:BZ135" si="1047">(CC132/100)*BX132</f>
        <v>3661.5088124999997</v>
      </c>
      <c r="CA132" s="34">
        <v>99.99</v>
      </c>
      <c r="CB132" s="34">
        <v>91.97</v>
      </c>
      <c r="CC132" s="34">
        <v>97.65</v>
      </c>
      <c r="CD132" s="29">
        <v>2.1237807136403384</v>
      </c>
      <c r="CE132" s="46">
        <f>IF(OR(ISBLANK(BR132), ISBLANK(DH132)), "", 100*((BR132-DH132)/DH132))</f>
        <v>1.9539152895960154E-2</v>
      </c>
      <c r="CF132" s="103">
        <v>6724539.6089424295</v>
      </c>
      <c r="CG132" s="43">
        <v>6615093.5966122067</v>
      </c>
      <c r="CH132" s="43">
        <v>6833985.6212726543</v>
      </c>
      <c r="CI132" s="171">
        <f t="shared" ref="CI132:CI135" si="1048">IF(ISBLANK(CL132), " ", $E132-CL132)</f>
        <v>0.37500000000045475</v>
      </c>
      <c r="CJ132" s="171">
        <f t="shared" ref="CJ132:CJ135" si="1049">IF(ISBLANK(CM132), " ", $E132-CM132)</f>
        <v>303.7196625000006</v>
      </c>
      <c r="CK132" s="171">
        <f t="shared" ref="CK132:CK135" si="1050">IF(ISBLANK(CN132), " ", $E132-CN132)</f>
        <v>84.36660000000029</v>
      </c>
      <c r="CL132" s="171">
        <f t="shared" ref="CL132:CL135" si="1051">IF(ISBLANK(CO132),"",(CO132/100)*$E132)</f>
        <v>3749.6249999999995</v>
      </c>
      <c r="CM132" s="172">
        <f t="shared" ref="CM132:CM135" si="1052">IF(ISBLANK(CL132),"",(CP132/100)*CL132)</f>
        <v>3446.2803374999994</v>
      </c>
      <c r="CN132" s="172">
        <f t="shared" ref="CN132:CN135" si="1053">IF(ISBLANK(CL132),"",(CQ132/100)*CL132)</f>
        <v>3665.6333999999997</v>
      </c>
      <c r="CO132" s="34">
        <v>99.99</v>
      </c>
      <c r="CP132" s="34">
        <v>91.91</v>
      </c>
      <c r="CQ132" s="34">
        <v>97.76</v>
      </c>
      <c r="CR132" s="29">
        <v>1.9615936496676682</v>
      </c>
      <c r="CS132" s="46">
        <f>IF(OR(ISBLANK(CF132), ISBLANK(DH132)), "", 100*((CF132-DH132)/DH132))</f>
        <v>2.4654112640364917E-3</v>
      </c>
      <c r="CT132" s="103">
        <v>6877575.1529886443</v>
      </c>
      <c r="CU132" s="103">
        <v>6753244.1310601626</v>
      </c>
      <c r="CV132" s="103">
        <v>7001906.1749171261</v>
      </c>
      <c r="CW132" s="171">
        <f t="shared" ref="CW132:CW135" si="1054">IF(ISNUMBER(CZ132), $E132-CZ132,"")</f>
        <v>2.25</v>
      </c>
      <c r="CX132" s="171">
        <f t="shared" ref="CX132:CX135" si="1055">IF(ISNUMBER(DA132), $E132-DA132,"")</f>
        <v>302.44477500000039</v>
      </c>
      <c r="CY132" s="171">
        <f t="shared" ref="CY132:CY135" si="1056">IF(ISNUMBER(DB132), $E132-DB132,"")</f>
        <v>101.9401499999999</v>
      </c>
      <c r="CZ132" s="171">
        <f t="shared" ref="CZ132:CZ135" si="1057">IF(ISBLANK(DC132),"",(DC132/100)*$E132)</f>
        <v>3747.75</v>
      </c>
      <c r="DA132" s="172">
        <f t="shared" ref="DA132:DA135" si="1058">IF(ISNUMBER(CZ132), (DD132/100) * CZ132, "")</f>
        <v>3447.5552249999996</v>
      </c>
      <c r="DB132" s="172">
        <f t="shared" ref="DB132:DB135" si="1059">IF(ISNUMBER(CZ132),(DE132/100)*CZ132,"")</f>
        <v>3648.0598500000001</v>
      </c>
      <c r="DC132" s="34">
        <v>99.94</v>
      </c>
      <c r="DD132" s="34">
        <v>91.99</v>
      </c>
      <c r="DE132" s="34">
        <v>97.34</v>
      </c>
      <c r="DF132" s="29">
        <v>4.7006326720216665</v>
      </c>
      <c r="DG132" s="46">
        <f>IF(OR(ISBLANK(CT132), ISBLANK(DH132)), "", 100*((CT132-DH132)/DH132))</f>
        <v>2.2782987902248935</v>
      </c>
      <c r="DH132" s="25">
        <f>MIN(H132,T132,AB132,AP132,BD132,BR132,CF132,CT132)</f>
        <v>6724373.8254727004</v>
      </c>
      <c r="DI132" s="85" t="str">
        <f>IF(DH132=H132, $H$2, IF(DH132=T132, $T$2, IF(DH132=AB132, $AB$2, IF(DH132=AP132, $AP$2, IF(DH132=BD132, $BD$2, IF(DH132=BR132, $BR$2, IF(DH132=CF132, $CF$2, $CT$2)))))))</f>
        <v>RKSDDP++ (AllEnhancements + RQMC + Kmeans++)</v>
      </c>
      <c r="DJ132" s="39">
        <f>IF(OR(ISBLANK(H132), ISBLANK(AP132)), "", IFERROR(((H132-AP132)/H132)*100, ""))</f>
        <v>49.241176161598979</v>
      </c>
      <c r="DK132" s="20" t="str">
        <f>IF(OR(ISBLANK(AP132), ISBLANK(T132)), "", IFERROR(((T132-AP132)/T132)*100, ""))</f>
        <v/>
      </c>
      <c r="DL132" s="18">
        <f t="shared" si="526"/>
        <v>0</v>
      </c>
    </row>
    <row r="133" spans="1:116" hidden="1" x14ac:dyDescent="0.25">
      <c r="A133" s="269"/>
      <c r="B133" s="269"/>
      <c r="C133" s="269"/>
      <c r="D133" s="269"/>
      <c r="E133" s="166">
        <f>3 * ($C$107*'Data for KPI'!$B$1)</f>
        <v>3750</v>
      </c>
      <c r="F133" s="166">
        <v>3</v>
      </c>
      <c r="G133" s="166">
        <v>14</v>
      </c>
      <c r="H133" s="115">
        <v>8970999.5176712256</v>
      </c>
      <c r="I133" s="62">
        <v>8672297.8240921609</v>
      </c>
      <c r="J133" s="62">
        <v>9269701.2112502903</v>
      </c>
      <c r="K133" s="171">
        <f t="shared" si="1022"/>
        <v>27.375000000000455</v>
      </c>
      <c r="L133" s="171">
        <f t="shared" si="1023"/>
        <v>323.69594999999981</v>
      </c>
      <c r="M133" s="171">
        <f t="shared" si="1024"/>
        <v>142.0318500000003</v>
      </c>
      <c r="N133" s="171">
        <f t="shared" si="1025"/>
        <v>3722.6249999999995</v>
      </c>
      <c r="O133" s="172">
        <f t="shared" si="1026"/>
        <v>3426.3040500000002</v>
      </c>
      <c r="P133" s="172">
        <f t="shared" si="1027"/>
        <v>3607.9681499999997</v>
      </c>
      <c r="Q133" s="67">
        <v>99.27</v>
      </c>
      <c r="R133" s="67">
        <v>92.04</v>
      </c>
      <c r="S133" s="67">
        <v>96.92</v>
      </c>
      <c r="T133" s="208"/>
      <c r="U133" s="208"/>
      <c r="V133" s="208"/>
      <c r="W133" s="14"/>
      <c r="X133" s="14"/>
      <c r="Y133" s="14"/>
      <c r="Z133" s="14"/>
      <c r="AA133" s="153" t="str">
        <f>IF(OR(ISBLANK(T133), ISBLANK(DH133)), "", 100*((T133-DH133)/DH133))</f>
        <v/>
      </c>
      <c r="AB133" s="115">
        <v>6769877.6157153239</v>
      </c>
      <c r="AC133" s="62">
        <v>6656205.7903908314</v>
      </c>
      <c r="AD133" s="62">
        <v>6883549.4410398155</v>
      </c>
      <c r="AE133" s="171">
        <f t="shared" si="1028"/>
        <v>0.37500000000045475</v>
      </c>
      <c r="AF133" s="171">
        <f t="shared" si="1029"/>
        <v>300.34500000000025</v>
      </c>
      <c r="AG133" s="171">
        <f t="shared" si="1030"/>
        <v>93.365700000000743</v>
      </c>
      <c r="AH133" s="171">
        <f t="shared" si="1031"/>
        <v>3749.6249999999995</v>
      </c>
      <c r="AI133" s="172">
        <f t="shared" si="1032"/>
        <v>3449.6549999999997</v>
      </c>
      <c r="AJ133" s="172">
        <f t="shared" si="1033"/>
        <v>3656.6342999999993</v>
      </c>
      <c r="AK133" s="64">
        <v>99.99</v>
      </c>
      <c r="AL133" s="64">
        <v>92</v>
      </c>
      <c r="AM133" s="64">
        <v>97.52</v>
      </c>
      <c r="AN133" s="67">
        <v>1.8608599527999548</v>
      </c>
      <c r="AO133" s="153">
        <f>IF(OR(ISBLANK(AB133), ISBLANK(DH133)), "", 100*((AB133-DH133)/DH133))</f>
        <v>0.13590553278283651</v>
      </c>
      <c r="AP133" s="116">
        <v>6760689.4646785595</v>
      </c>
      <c r="AQ133" s="61">
        <v>6648241.2329239901</v>
      </c>
      <c r="AR133" s="61">
        <v>6873137.6964331288</v>
      </c>
      <c r="AS133" s="171">
        <f t="shared" si="1034"/>
        <v>0.37500000000045475</v>
      </c>
      <c r="AT133" s="171">
        <f t="shared" si="1035"/>
        <v>301.84485000000041</v>
      </c>
      <c r="AU133" s="171">
        <f t="shared" si="1036"/>
        <v>94.115625000000364</v>
      </c>
      <c r="AV133" s="171">
        <f t="shared" si="1037"/>
        <v>3749.6249999999995</v>
      </c>
      <c r="AW133" s="172">
        <f t="shared" si="1038"/>
        <v>3448.1551499999996</v>
      </c>
      <c r="AX133" s="172">
        <f t="shared" si="1039"/>
        <v>3655.8843749999996</v>
      </c>
      <c r="AY133" s="63">
        <v>99.99</v>
      </c>
      <c r="AZ133" s="63">
        <v>91.96</v>
      </c>
      <c r="BA133" s="63">
        <v>97.5</v>
      </c>
      <c r="BB133" s="66">
        <v>1.8633027822492227</v>
      </c>
      <c r="BC133" s="153">
        <f>IF(OR(ISBLANK(AP133), ISBLANK(DH133)), "", 100*((AP133-DH133)/DH133))</f>
        <v>0</v>
      </c>
      <c r="BD133" s="116">
        <v>171643204.36908609</v>
      </c>
      <c r="BE133" s="116">
        <v>169439742.15603271</v>
      </c>
      <c r="BF133" s="199">
        <v>173846666.58213949</v>
      </c>
      <c r="BG133" s="171">
        <f t="shared" si="1040"/>
        <v>1249.8749999999995</v>
      </c>
      <c r="BH133" s="171">
        <f t="shared" si="1018"/>
        <v>1461.6355874999995</v>
      </c>
      <c r="BI133" s="171">
        <f t="shared" si="1019"/>
        <v>1390.6320374999991</v>
      </c>
      <c r="BJ133" s="171">
        <f t="shared" si="1041"/>
        <v>2500.1250000000005</v>
      </c>
      <c r="BK133" s="172">
        <f t="shared" si="1042"/>
        <v>2288.3644125000005</v>
      </c>
      <c r="BL133" s="172">
        <f t="shared" si="1043"/>
        <v>2359.3679625000009</v>
      </c>
      <c r="BM133" s="32">
        <v>66.67</v>
      </c>
      <c r="BN133" s="32">
        <v>91.53</v>
      </c>
      <c r="BO133" s="32">
        <v>94.37</v>
      </c>
      <c r="BP133" s="28">
        <v>0.14892128473131389</v>
      </c>
      <c r="BQ133" s="46">
        <f>IF(OR(ISBLANK(BD133), ISBLANK(DH133)), "", 100*((BD133-DH133)/DH133))</f>
        <v>2438.8417152694492</v>
      </c>
      <c r="BR133" s="102">
        <v>6773050.1587072173</v>
      </c>
      <c r="BS133" s="42">
        <v>6659097.0786546217</v>
      </c>
      <c r="BT133" s="42">
        <v>6887003.2387598129</v>
      </c>
      <c r="BU133" s="171">
        <f t="shared" si="1044"/>
        <v>0.37500000000045475</v>
      </c>
      <c r="BV133" s="171">
        <f t="shared" si="1020"/>
        <v>301.46988750000037</v>
      </c>
      <c r="BW133" s="171">
        <f t="shared" si="1021"/>
        <v>84.36660000000029</v>
      </c>
      <c r="BX133" s="171">
        <f t="shared" si="1045"/>
        <v>3749.6249999999995</v>
      </c>
      <c r="BY133" s="172">
        <f t="shared" si="1046"/>
        <v>3448.5301124999996</v>
      </c>
      <c r="BZ133" s="172">
        <f t="shared" si="1047"/>
        <v>3665.6333999999997</v>
      </c>
      <c r="CA133" s="32">
        <v>99.99</v>
      </c>
      <c r="CB133" s="32">
        <v>91.97</v>
      </c>
      <c r="CC133" s="32">
        <v>97.76</v>
      </c>
      <c r="CD133" s="28">
        <v>2.2114000179932622</v>
      </c>
      <c r="CE133" s="46">
        <f>IF(OR(ISBLANK(BR133), ISBLANK(DH133)), "", 100*((BR133-DH133)/DH133))</f>
        <v>0.18283185602942875</v>
      </c>
      <c r="CF133" s="102">
        <v>6781189.3175414596</v>
      </c>
      <c r="CG133" s="42">
        <v>6666484.4423693344</v>
      </c>
      <c r="CH133" s="42">
        <v>6895894.1927135848</v>
      </c>
      <c r="CI133" s="171">
        <f t="shared" si="1048"/>
        <v>0.75</v>
      </c>
      <c r="CJ133" s="171">
        <f t="shared" si="1049"/>
        <v>301.43984999999975</v>
      </c>
      <c r="CK133" s="171">
        <f t="shared" si="1050"/>
        <v>87.357675000000199</v>
      </c>
      <c r="CL133" s="171">
        <f t="shared" si="1051"/>
        <v>3749.25</v>
      </c>
      <c r="CM133" s="172">
        <f t="shared" si="1052"/>
        <v>3448.5601500000002</v>
      </c>
      <c r="CN133" s="172">
        <f t="shared" si="1053"/>
        <v>3662.6423249999998</v>
      </c>
      <c r="CO133" s="32">
        <v>99.98</v>
      </c>
      <c r="CP133" s="32">
        <v>91.98</v>
      </c>
      <c r="CQ133" s="32">
        <v>97.69</v>
      </c>
      <c r="CR133" s="28">
        <v>1.8552463433045805</v>
      </c>
      <c r="CS133" s="46">
        <f>IF(OR(ISBLANK(CF133), ISBLANK(DH133)), "", 100*((CF133-DH133)/DH133))</f>
        <v>0.3032213351907711</v>
      </c>
      <c r="CT133" s="102">
        <v>6765110.3468747204</v>
      </c>
      <c r="CU133" s="102">
        <v>6652612.0460048057</v>
      </c>
      <c r="CV133" s="102">
        <v>6877608.6477446351</v>
      </c>
      <c r="CW133" s="171">
        <f t="shared" si="1054"/>
        <v>0.37500000000045475</v>
      </c>
      <c r="CX133" s="171">
        <f t="shared" si="1055"/>
        <v>306.71936250000044</v>
      </c>
      <c r="CY133" s="171">
        <f t="shared" si="1056"/>
        <v>97.865250000000287</v>
      </c>
      <c r="CZ133" s="171">
        <f t="shared" si="1057"/>
        <v>3749.6249999999995</v>
      </c>
      <c r="DA133" s="172">
        <f t="shared" si="1058"/>
        <v>3443.2806374999996</v>
      </c>
      <c r="DB133" s="172">
        <f t="shared" si="1059"/>
        <v>3652.1347499999997</v>
      </c>
      <c r="DC133" s="32">
        <v>99.99</v>
      </c>
      <c r="DD133" s="32">
        <v>91.83</v>
      </c>
      <c r="DE133" s="32">
        <v>97.4</v>
      </c>
      <c r="DF133" s="28">
        <v>4.7519191179890736</v>
      </c>
      <c r="DG133" s="46">
        <f>IF(OR(ISBLANK(CT133), ISBLANK(DH133)), "", 100*((CT133-DH133)/DH133))</f>
        <v>6.539099627719934E-2</v>
      </c>
      <c r="DH133" s="25">
        <f>MIN(H133,T133,AB133,AP133,BD133,BR133,CF133,CT133)</f>
        <v>6760689.4646785595</v>
      </c>
      <c r="DI133" s="85" t="str">
        <f>IF(DH133=H133, $H$2, IF(DH133=T133, $T$2, IF(DH133=AB133, $AB$2, IF(DH133=AP133, $AP$2, IF(DH133=BD133, $BD$2, IF(DH133=BR133, $BR$2, IF(DH133=CF133, $CF$2, $CT$2)))))))</f>
        <v>RKSDDP++ (AllEnhancements + RQMC + Kmeans++)</v>
      </c>
      <c r="DJ133" s="39">
        <f>IF(OR(ISBLANK(H133), ISBLANK(AP133)), "", IFERROR(((H133-AP133)/H133)*100, ""))</f>
        <v>24.638392284368763</v>
      </c>
      <c r="DK133" s="20" t="str">
        <f>IF(OR(ISBLANK(AP133), ISBLANK(T133)), "", IFERROR(((T133-AP133)/T133)*100, ""))</f>
        <v/>
      </c>
      <c r="DL133" s="18">
        <f t="shared" si="526"/>
        <v>0</v>
      </c>
    </row>
    <row r="134" spans="1:116" hidden="1" x14ac:dyDescent="0.25">
      <c r="A134" s="269"/>
      <c r="B134" s="269"/>
      <c r="C134" s="269"/>
      <c r="D134" s="269"/>
      <c r="E134" s="166">
        <f>3 * ($C$107*'Data for KPI'!$B$1)</f>
        <v>3750</v>
      </c>
      <c r="F134" s="166">
        <v>4</v>
      </c>
      <c r="G134" s="166"/>
      <c r="H134" s="115">
        <v>9067979.8254892081</v>
      </c>
      <c r="I134" s="64">
        <v>8754090.8982024342</v>
      </c>
      <c r="J134" s="64">
        <v>9381868.752775982</v>
      </c>
      <c r="K134" s="171">
        <f t="shared" si="1022"/>
        <v>28.5</v>
      </c>
      <c r="L134" s="171">
        <f t="shared" si="1023"/>
        <v>331.80225000000019</v>
      </c>
      <c r="M134" s="171">
        <f t="shared" si="1024"/>
        <v>113.72235000000001</v>
      </c>
      <c r="N134" s="171">
        <f t="shared" si="1025"/>
        <v>3721.5</v>
      </c>
      <c r="O134" s="172">
        <f t="shared" si="1026"/>
        <v>3418.1977499999998</v>
      </c>
      <c r="P134" s="172">
        <f t="shared" si="1027"/>
        <v>3636.27765</v>
      </c>
      <c r="Q134" s="67">
        <v>99.24</v>
      </c>
      <c r="R134" s="67">
        <v>91.85</v>
      </c>
      <c r="S134" s="67">
        <v>97.71</v>
      </c>
      <c r="T134" s="208"/>
      <c r="U134" s="208"/>
      <c r="V134" s="208"/>
      <c r="W134" s="14"/>
      <c r="X134" s="14"/>
      <c r="Y134" s="14"/>
      <c r="Z134" s="14"/>
      <c r="AA134" s="153" t="str">
        <f>IF(OR(ISBLANK(T134), ISBLANK(DH134)), "", 100*((T134-DH134)/DH134))</f>
        <v/>
      </c>
      <c r="AB134" s="115">
        <v>6720335.7491865661</v>
      </c>
      <c r="AC134" s="64">
        <v>6611343.0079490729</v>
      </c>
      <c r="AD134" s="64">
        <v>6829328.4904240593</v>
      </c>
      <c r="AE134" s="171">
        <f t="shared" si="1028"/>
        <v>0.37500000000045475</v>
      </c>
      <c r="AF134" s="171">
        <f t="shared" si="1029"/>
        <v>306.34440000000041</v>
      </c>
      <c r="AG134" s="171">
        <f t="shared" si="1030"/>
        <v>74.61757500000067</v>
      </c>
      <c r="AH134" s="171">
        <f t="shared" si="1031"/>
        <v>3749.6249999999995</v>
      </c>
      <c r="AI134" s="172">
        <f t="shared" si="1032"/>
        <v>3443.6555999999996</v>
      </c>
      <c r="AJ134" s="172">
        <f t="shared" si="1033"/>
        <v>3675.3824249999993</v>
      </c>
      <c r="AK134" s="64">
        <v>99.99</v>
      </c>
      <c r="AL134" s="64">
        <v>91.84</v>
      </c>
      <c r="AM134" s="64">
        <v>98.02</v>
      </c>
      <c r="AN134" s="67">
        <v>1.8765865691923758</v>
      </c>
      <c r="AO134" s="153">
        <f>IF(OR(ISBLANK(AB134), ISBLANK(DH134)), "", 100*((AB134-DH134)/DH134))</f>
        <v>0</v>
      </c>
      <c r="AP134" s="115">
        <v>6721246.9961929144</v>
      </c>
      <c r="AQ134" s="64">
        <v>6612253.0772638898</v>
      </c>
      <c r="AR134" s="64">
        <v>6830240.9151219372</v>
      </c>
      <c r="AS134" s="171">
        <f t="shared" si="1034"/>
        <v>0.37500000000045475</v>
      </c>
      <c r="AT134" s="171">
        <f t="shared" si="1035"/>
        <v>302.96973750000006</v>
      </c>
      <c r="AU134" s="171">
        <f t="shared" si="1036"/>
        <v>72.742762500000936</v>
      </c>
      <c r="AV134" s="171">
        <f t="shared" si="1037"/>
        <v>3749.6249999999995</v>
      </c>
      <c r="AW134" s="172">
        <f t="shared" si="1038"/>
        <v>3447.0302624999999</v>
      </c>
      <c r="AX134" s="172">
        <f t="shared" si="1039"/>
        <v>3677.2572374999991</v>
      </c>
      <c r="AY134" s="64">
        <v>99.99</v>
      </c>
      <c r="AZ134" s="64">
        <v>91.93</v>
      </c>
      <c r="BA134" s="64">
        <v>98.07</v>
      </c>
      <c r="BB134" s="67">
        <v>1.9051032746172072</v>
      </c>
      <c r="BC134" s="153">
        <f>IF(OR(ISBLANK(AP134), ISBLANK(DH134)), "", 100*((AP134-DH134)/DH134))</f>
        <v>1.3559545837551826E-2</v>
      </c>
      <c r="BD134" s="115">
        <v>135740137.69438639</v>
      </c>
      <c r="BE134" s="115">
        <v>133658084.49292161</v>
      </c>
      <c r="BF134" s="155">
        <v>137822190.89585111</v>
      </c>
      <c r="BG134" s="171">
        <f t="shared" si="1040"/>
        <v>1041.0000000000005</v>
      </c>
      <c r="BH134" s="171">
        <f t="shared" si="1018"/>
        <v>1252.5729000000006</v>
      </c>
      <c r="BI134" s="171">
        <f t="shared" si="1019"/>
        <v>1175.9082000000008</v>
      </c>
      <c r="BJ134" s="171">
        <f t="shared" si="1041"/>
        <v>2708.9999999999995</v>
      </c>
      <c r="BK134" s="172">
        <f t="shared" si="1042"/>
        <v>2497.4270999999994</v>
      </c>
      <c r="BL134" s="172">
        <f t="shared" si="1043"/>
        <v>2574.0917999999992</v>
      </c>
      <c r="BM134" s="34">
        <v>72.239999999999995</v>
      </c>
      <c r="BN134" s="34">
        <v>92.19</v>
      </c>
      <c r="BO134" s="34">
        <v>95.02</v>
      </c>
      <c r="BP134" s="29">
        <v>0.14926181263719501</v>
      </c>
      <c r="BQ134" s="46">
        <f>IF(OR(ISBLANK(BD134), ISBLANK(DH134)), "", 100*((BD134-DH134)/DH134))</f>
        <v>1919.8416085210695</v>
      </c>
      <c r="BR134" s="103">
        <v>6831776.2257888308</v>
      </c>
      <c r="BS134" s="34">
        <v>6710240.9494796814</v>
      </c>
      <c r="BT134" s="34">
        <v>6953311.5020979811</v>
      </c>
      <c r="BU134" s="171">
        <f t="shared" si="1044"/>
        <v>1.875</v>
      </c>
      <c r="BV134" s="171">
        <f t="shared" si="1020"/>
        <v>307.72200000000021</v>
      </c>
      <c r="BW134" s="171">
        <f t="shared" si="1021"/>
        <v>76.087875000000167</v>
      </c>
      <c r="BX134" s="171">
        <f t="shared" si="1045"/>
        <v>3748.125</v>
      </c>
      <c r="BY134" s="172">
        <f t="shared" si="1046"/>
        <v>3442.2779999999998</v>
      </c>
      <c r="BZ134" s="172">
        <f t="shared" si="1047"/>
        <v>3673.9121249999998</v>
      </c>
      <c r="CA134" s="34">
        <v>99.95</v>
      </c>
      <c r="CB134" s="34">
        <v>91.84</v>
      </c>
      <c r="CC134" s="34">
        <v>98.02</v>
      </c>
      <c r="CD134" s="29">
        <v>2.0898465740439716</v>
      </c>
      <c r="CE134" s="46">
        <f>IF(OR(ISBLANK(BR134), ISBLANK(DH134)), "", 100*((BR134-DH134)/DH134))</f>
        <v>1.6582575746420631</v>
      </c>
      <c r="CF134" s="103">
        <v>6721662.2317477623</v>
      </c>
      <c r="CG134" s="43">
        <v>6612665.0024737651</v>
      </c>
      <c r="CH134" s="43">
        <v>6830659.4610217595</v>
      </c>
      <c r="CI134" s="171">
        <f t="shared" si="1048"/>
        <v>0.37500000000045475</v>
      </c>
      <c r="CJ134" s="171">
        <f t="shared" si="1049"/>
        <v>303.7196625000006</v>
      </c>
      <c r="CK134" s="171">
        <f t="shared" si="1050"/>
        <v>73.117725000000519</v>
      </c>
      <c r="CL134" s="171">
        <f t="shared" si="1051"/>
        <v>3749.6249999999995</v>
      </c>
      <c r="CM134" s="172">
        <f t="shared" si="1052"/>
        <v>3446.2803374999994</v>
      </c>
      <c r="CN134" s="172">
        <f t="shared" si="1053"/>
        <v>3676.8822749999995</v>
      </c>
      <c r="CO134" s="34">
        <v>99.99</v>
      </c>
      <c r="CP134" s="34">
        <v>91.91</v>
      </c>
      <c r="CQ134" s="34">
        <v>98.06</v>
      </c>
      <c r="CR134" s="29">
        <v>1.8767458454759725</v>
      </c>
      <c r="CS134" s="46">
        <f>IF(OR(ISBLANK(CF134), ISBLANK(DH134)), "", 100*((CF134-DH134)/DH134))</f>
        <v>1.9738337647144475E-2</v>
      </c>
      <c r="CT134" s="103">
        <v>6728146.4281200198</v>
      </c>
      <c r="CU134" s="103">
        <v>6619059.4637039984</v>
      </c>
      <c r="CV134" s="103">
        <v>6837233.3925360413</v>
      </c>
      <c r="CW134" s="171">
        <f t="shared" si="1054"/>
        <v>0.37500000000045475</v>
      </c>
      <c r="CX134" s="171">
        <f t="shared" si="1055"/>
        <v>298.47018750000052</v>
      </c>
      <c r="CY134" s="171">
        <f t="shared" si="1056"/>
        <v>80.242012500000328</v>
      </c>
      <c r="CZ134" s="171">
        <f t="shared" si="1057"/>
        <v>3749.6249999999995</v>
      </c>
      <c r="DA134" s="172">
        <f t="shared" si="1058"/>
        <v>3451.5298124999995</v>
      </c>
      <c r="DB134" s="172">
        <f t="shared" si="1059"/>
        <v>3669.7579874999997</v>
      </c>
      <c r="DC134" s="34">
        <v>99.99</v>
      </c>
      <c r="DD134" s="34">
        <v>92.05</v>
      </c>
      <c r="DE134" s="34">
        <v>97.87</v>
      </c>
      <c r="DF134" s="29">
        <v>4.6805305438339664</v>
      </c>
      <c r="DG134" s="46">
        <f>IF(OR(ISBLANK(CT134), ISBLANK(DH134)), "", 100*((CT134-DH134)/DH134))</f>
        <v>0.11622453438281199</v>
      </c>
      <c r="DH134" s="25">
        <f>MIN(H134,T134,AB134,AP134,BD134,BR134,CF134,CT134)</f>
        <v>6720335.7491865661</v>
      </c>
      <c r="DI134" s="85" t="str">
        <f>IF(DH134=H134, $H$2, IF(DH134=T134, $T$2, IF(DH134=AB134, $AB$2, IF(DH134=AP134, $AP$2, IF(DH134=BD134, $BD$2, IF(DH134=BR134, $BR$2, IF(DH134=CF134, $CF$2, $CT$2)))))))</f>
        <v>RNSDDP (AllEnhancements + RQMC + NoScenarioReduction)</v>
      </c>
      <c r="DJ134" s="39">
        <f>IF(OR(ISBLANK(H134), ISBLANK(AP134)), "", IFERROR(((H134-AP134)/H134)*100, ""))</f>
        <v>25.879334476460304</v>
      </c>
      <c r="DK134" s="20" t="str">
        <f>IF(OR(ISBLANK(AP134), ISBLANK(T134)), "", IFERROR(((T134-AP134)/T134)*100, ""))</f>
        <v/>
      </c>
      <c r="DL134" s="18">
        <f t="shared" si="526"/>
        <v>0</v>
      </c>
    </row>
    <row r="135" spans="1:116" hidden="1" x14ac:dyDescent="0.25">
      <c r="A135" s="269"/>
      <c r="B135" s="269"/>
      <c r="C135" s="269"/>
      <c r="D135" s="269"/>
      <c r="E135" s="166">
        <f>3 * ($C$107*'Data for KPI'!$B$1)</f>
        <v>3750</v>
      </c>
      <c r="F135" s="166">
        <v>5</v>
      </c>
      <c r="G135" s="166"/>
      <c r="H135" s="116">
        <v>8689086.5959384087</v>
      </c>
      <c r="I135" s="63">
        <v>8410047.4988865759</v>
      </c>
      <c r="J135" s="63">
        <v>8968125.6929902416</v>
      </c>
      <c r="K135" s="171">
        <f t="shared" si="1022"/>
        <v>24</v>
      </c>
      <c r="L135" s="171">
        <f t="shared" si="1023"/>
        <v>322.07999999999993</v>
      </c>
      <c r="M135" s="171">
        <f t="shared" si="1024"/>
        <v>135.7800000000002</v>
      </c>
      <c r="N135" s="171">
        <f t="shared" si="1025"/>
        <v>3726</v>
      </c>
      <c r="O135" s="172">
        <f t="shared" si="1026"/>
        <v>3427.92</v>
      </c>
      <c r="P135" s="172">
        <f t="shared" si="1027"/>
        <v>3614.22</v>
      </c>
      <c r="Q135" s="66">
        <v>99.36</v>
      </c>
      <c r="R135" s="66">
        <v>92</v>
      </c>
      <c r="S135" s="66">
        <v>97</v>
      </c>
      <c r="T135" s="208"/>
      <c r="U135" s="208"/>
      <c r="V135" s="208"/>
      <c r="W135" s="14"/>
      <c r="X135" s="14"/>
      <c r="Y135" s="14"/>
      <c r="Z135" s="14"/>
      <c r="AA135" s="153" t="str">
        <f>IF(OR(ISBLANK(T135), ISBLANK(DH135)), "", 100*((T135-DH135)/DH135))</f>
        <v/>
      </c>
      <c r="AB135" s="116">
        <v>6749744.4137467928</v>
      </c>
      <c r="AC135" s="63">
        <v>6638521.1276432639</v>
      </c>
      <c r="AD135" s="63">
        <v>6860967.6998503217</v>
      </c>
      <c r="AE135" s="171">
        <f t="shared" si="1028"/>
        <v>0.37500000000045475</v>
      </c>
      <c r="AF135" s="171">
        <f t="shared" si="1029"/>
        <v>299.2201125000006</v>
      </c>
      <c r="AG135" s="171">
        <f t="shared" si="1030"/>
        <v>94.115625000000364</v>
      </c>
      <c r="AH135" s="171">
        <f t="shared" si="1031"/>
        <v>3749.6249999999995</v>
      </c>
      <c r="AI135" s="172">
        <f t="shared" si="1032"/>
        <v>3450.7798874999994</v>
      </c>
      <c r="AJ135" s="172">
        <f t="shared" si="1033"/>
        <v>3655.8843749999996</v>
      </c>
      <c r="AK135" s="63">
        <v>99.99</v>
      </c>
      <c r="AL135" s="63">
        <v>92.03</v>
      </c>
      <c r="AM135" s="63">
        <v>97.5</v>
      </c>
      <c r="AN135" s="66">
        <v>1.8938609877320318</v>
      </c>
      <c r="AO135" s="153">
        <f>IF(OR(ISBLANK(AB135), ISBLANK(DH135)), "", 100*((AB135-DH135)/DH135))</f>
        <v>3.1389783360491141E-2</v>
      </c>
      <c r="AP135" s="116">
        <v>6748876.3526122868</v>
      </c>
      <c r="AQ135" s="63">
        <v>6637652.9178449623</v>
      </c>
      <c r="AR135" s="63">
        <v>6860099.7873796113</v>
      </c>
      <c r="AS135" s="171">
        <f t="shared" si="1034"/>
        <v>0.37500000000045475</v>
      </c>
      <c r="AT135" s="171">
        <f t="shared" si="1035"/>
        <v>301.46988750000037</v>
      </c>
      <c r="AU135" s="171">
        <f t="shared" si="1036"/>
        <v>89.991037500000402</v>
      </c>
      <c r="AV135" s="171">
        <f t="shared" si="1037"/>
        <v>3749.6249999999995</v>
      </c>
      <c r="AW135" s="172">
        <f t="shared" si="1038"/>
        <v>3448.5301124999996</v>
      </c>
      <c r="AX135" s="172">
        <f t="shared" si="1039"/>
        <v>3660.0089624999996</v>
      </c>
      <c r="AY135" s="63">
        <v>99.99</v>
      </c>
      <c r="AZ135" s="63">
        <v>91.97</v>
      </c>
      <c r="BA135" s="63">
        <v>97.61</v>
      </c>
      <c r="BB135" s="66">
        <v>1.779724575401147</v>
      </c>
      <c r="BC135" s="153">
        <f>IF(OR(ISBLANK(AP135), ISBLANK(DH135)), "", 100*((AP135-DH135)/DH135))</f>
        <v>1.8525094510242344E-2</v>
      </c>
      <c r="BD135" s="116">
        <v>42087976.22760278</v>
      </c>
      <c r="BE135" s="116">
        <v>40784806.570063382</v>
      </c>
      <c r="BF135" s="199">
        <v>43391145.885142177</v>
      </c>
      <c r="BG135" s="171">
        <f t="shared" si="1040"/>
        <v>349.5</v>
      </c>
      <c r="BH135" s="171">
        <f t="shared" si="1018"/>
        <v>602.15715</v>
      </c>
      <c r="BI135" s="171">
        <f t="shared" si="1019"/>
        <v>458.99609999999984</v>
      </c>
      <c r="BJ135" s="171">
        <f t="shared" si="1041"/>
        <v>3400.5</v>
      </c>
      <c r="BK135" s="172">
        <f t="shared" si="1042"/>
        <v>3147.84285</v>
      </c>
      <c r="BL135" s="172">
        <f t="shared" si="1043"/>
        <v>3291.0039000000002</v>
      </c>
      <c r="BM135" s="32">
        <v>90.68</v>
      </c>
      <c r="BN135" s="32">
        <v>92.57</v>
      </c>
      <c r="BO135" s="32">
        <v>96.78</v>
      </c>
      <c r="BP135" s="28">
        <v>0.16421322488060167</v>
      </c>
      <c r="BQ135" s="46">
        <f>IF(OR(ISBLANK(BD135), ISBLANK(DH135)), "", 100*((BD135-DH135)/DH135))</f>
        <v>523.74491493954224</v>
      </c>
      <c r="BR135" s="101">
        <v>6748374.6652635811</v>
      </c>
      <c r="BS135" s="36">
        <v>6637164.3243701523</v>
      </c>
      <c r="BT135" s="36">
        <v>6859585.0061570099</v>
      </c>
      <c r="BU135" s="171">
        <f t="shared" si="1044"/>
        <v>0.37500000000045475</v>
      </c>
      <c r="BV135" s="171">
        <f t="shared" si="1020"/>
        <v>302.21981250000044</v>
      </c>
      <c r="BW135" s="171">
        <f t="shared" si="1021"/>
        <v>97.490287500000704</v>
      </c>
      <c r="BX135" s="171">
        <f t="shared" si="1045"/>
        <v>3749.6249999999995</v>
      </c>
      <c r="BY135" s="172">
        <f t="shared" si="1046"/>
        <v>3447.7801874999996</v>
      </c>
      <c r="BZ135" s="172">
        <f t="shared" si="1047"/>
        <v>3652.5097124999993</v>
      </c>
      <c r="CA135" s="36">
        <v>99.99</v>
      </c>
      <c r="CB135" s="36">
        <v>91.95</v>
      </c>
      <c r="CC135" s="36">
        <v>97.41</v>
      </c>
      <c r="CD135" s="30">
        <v>2.2015584586778223</v>
      </c>
      <c r="CE135" s="46">
        <f>IF(OR(ISBLANK(BR135), ISBLANK(DH135)), "", 100*((BR135-DH135)/DH135))</f>
        <v>1.1090074804080649E-2</v>
      </c>
      <c r="CF135" s="101">
        <v>6747626.3484540377</v>
      </c>
      <c r="CG135" s="44">
        <v>6636413.6649303492</v>
      </c>
      <c r="CH135" s="44">
        <v>6858839.0319777261</v>
      </c>
      <c r="CI135" s="171">
        <f t="shared" si="1048"/>
        <v>0.37500000000045475</v>
      </c>
      <c r="CJ135" s="171">
        <f t="shared" si="1049"/>
        <v>302.21981250000044</v>
      </c>
      <c r="CK135" s="171">
        <f t="shared" si="1050"/>
        <v>94.490587500000402</v>
      </c>
      <c r="CL135" s="171">
        <f t="shared" si="1051"/>
        <v>3749.6249999999995</v>
      </c>
      <c r="CM135" s="172">
        <f t="shared" si="1052"/>
        <v>3447.7801874999996</v>
      </c>
      <c r="CN135" s="172">
        <f t="shared" si="1053"/>
        <v>3655.5094124999996</v>
      </c>
      <c r="CO135" s="36">
        <v>99.99</v>
      </c>
      <c r="CP135" s="36">
        <v>91.95</v>
      </c>
      <c r="CQ135" s="36">
        <v>97.49</v>
      </c>
      <c r="CR135" s="30">
        <v>1.8636685561360575</v>
      </c>
      <c r="CS135" s="46">
        <f>IF(OR(ISBLANK(CF135), ISBLANK(DH135)), "", 100*((CF135-DH135)/DH135))</f>
        <v>0</v>
      </c>
      <c r="CT135" s="102">
        <v>6754246.4793047719</v>
      </c>
      <c r="CU135" s="102">
        <v>6642960.3805864779</v>
      </c>
      <c r="CV135" s="102">
        <v>6865532.5780230658</v>
      </c>
      <c r="CW135" s="171">
        <f t="shared" si="1054"/>
        <v>0.37500000000045475</v>
      </c>
      <c r="CX135" s="171">
        <f t="shared" si="1055"/>
        <v>299.97003750000022</v>
      </c>
      <c r="CY135" s="171">
        <f t="shared" si="1056"/>
        <v>107.98923750000085</v>
      </c>
      <c r="CZ135" s="171">
        <f t="shared" si="1057"/>
        <v>3749.6249999999995</v>
      </c>
      <c r="DA135" s="172">
        <f t="shared" si="1058"/>
        <v>3450.0299624999998</v>
      </c>
      <c r="DB135" s="172">
        <f t="shared" si="1059"/>
        <v>3642.0107624999991</v>
      </c>
      <c r="DC135" s="32">
        <v>99.99</v>
      </c>
      <c r="DD135" s="32">
        <v>92.01</v>
      </c>
      <c r="DE135" s="32">
        <v>97.13</v>
      </c>
      <c r="DF135" s="28">
        <v>4.7634736289819459</v>
      </c>
      <c r="DG135" s="46">
        <f>IF(OR(ISBLANK(CT135), ISBLANK(DH135)), "", 100*((CT135-DH135)/DH135))</f>
        <v>9.8110513369652444E-2</v>
      </c>
      <c r="DH135" s="25">
        <f>MIN(H135,T135,AB135,AP135,BD135,BR135,CF135,CT135)</f>
        <v>6747626.3484540377</v>
      </c>
      <c r="DI135" s="85" t="str">
        <f>IF(DH135=H135, $H$2, IF(DH135=T135, $T$2, IF(DH135=AB135, $AB$2, IF(DH135=AP135, $AP$2, IF(DH135=BD135, $BD$2, IF(DH135=BR135, $BR$2, IF(DH135=CF135, $CF$2, $CT$2)))))))</f>
        <v>RKSDDP (AllEnhancements + RQMC + Kmeans)</v>
      </c>
      <c r="DJ135" s="39">
        <f>IF(OR(ISBLANK(H135), ISBLANK(AP135)), "", IFERROR(((H135-AP135)/H135)*100, ""))</f>
        <v>22.329277328563464</v>
      </c>
      <c r="DK135" s="20" t="str">
        <f>IF(OR(ISBLANK(AP135), ISBLANK(T135)), "", IFERROR(((T135-AP135)/T135)*100, ""))</f>
        <v/>
      </c>
      <c r="DL135" s="18">
        <f t="shared" si="526"/>
        <v>0</v>
      </c>
    </row>
    <row r="136" spans="1:116" x14ac:dyDescent="0.25">
      <c r="A136" s="269"/>
      <c r="B136" s="269"/>
      <c r="C136" s="269"/>
      <c r="D136" s="269"/>
      <c r="E136" s="166">
        <f>3 * ($C$107*'Data for KPI'!$B$1)</f>
        <v>3750</v>
      </c>
      <c r="F136" s="166" t="s">
        <v>23</v>
      </c>
      <c r="G136" s="166"/>
      <c r="H136" s="113">
        <f>AVERAGE(H131:H135)</f>
        <v>9442694.6073075049</v>
      </c>
      <c r="I136" s="82">
        <f t="shared" ref="I136:DH136" si="1060">AVERAGE(I131:I135)</f>
        <v>9122470.6981416605</v>
      </c>
      <c r="J136" s="82">
        <f t="shared" si="1060"/>
        <v>9762918.5164733492</v>
      </c>
      <c r="K136" s="159">
        <f t="shared" si="1060"/>
        <v>32.325000000000003</v>
      </c>
      <c r="L136" s="159">
        <f t="shared" si="1060"/>
        <v>332.13709499999993</v>
      </c>
      <c r="M136" s="159">
        <f t="shared" si="1060"/>
        <v>132.29970000000003</v>
      </c>
      <c r="N136" s="159">
        <f t="shared" si="1060"/>
        <v>3717.6750000000002</v>
      </c>
      <c r="O136" s="159">
        <f t="shared" si="1060"/>
        <v>3417.8629050000004</v>
      </c>
      <c r="P136" s="159">
        <f t="shared" si="1060"/>
        <v>3617.7003000000004</v>
      </c>
      <c r="Q136" s="106">
        <f t="shared" si="1060"/>
        <v>99.138000000000005</v>
      </c>
      <c r="R136" s="106">
        <f t="shared" si="1060"/>
        <v>91.935999999999993</v>
      </c>
      <c r="S136" s="106">
        <f t="shared" si="1060"/>
        <v>97.31</v>
      </c>
      <c r="T136" s="113" t="e">
        <f t="shared" si="1060"/>
        <v>#DIV/0!</v>
      </c>
      <c r="U136" s="113" t="e">
        <f t="shared" si="1060"/>
        <v>#DIV/0!</v>
      </c>
      <c r="V136" s="113" t="e">
        <f t="shared" si="1060"/>
        <v>#DIV/0!</v>
      </c>
      <c r="W136" s="82" t="e">
        <f t="shared" si="1060"/>
        <v>#DIV/0!</v>
      </c>
      <c r="X136" s="82" t="e">
        <f t="shared" si="1060"/>
        <v>#DIV/0!</v>
      </c>
      <c r="Y136" s="82" t="e">
        <f t="shared" si="1060"/>
        <v>#DIV/0!</v>
      </c>
      <c r="Z136" s="82" t="e">
        <f t="shared" si="1060"/>
        <v>#DIV/0!</v>
      </c>
      <c r="AA136" s="82" t="e">
        <f t="shared" ref="AA136" si="1061">AVERAGE(AA131:AA135)</f>
        <v>#DIV/0!</v>
      </c>
      <c r="AB136" s="113">
        <f t="shared" si="1060"/>
        <v>6753370.6963831186</v>
      </c>
      <c r="AC136" s="82">
        <f t="shared" si="1060"/>
        <v>6641827.8302726652</v>
      </c>
      <c r="AD136" s="82">
        <f t="shared" si="1060"/>
        <v>6864913.5624935729</v>
      </c>
      <c r="AE136" s="159">
        <f t="shared" si="1060"/>
        <v>0.37500000000045475</v>
      </c>
      <c r="AF136" s="159">
        <f t="shared" si="1060"/>
        <v>304.16961750000047</v>
      </c>
      <c r="AG136" s="159">
        <f t="shared" si="1060"/>
        <v>83.316705000000454</v>
      </c>
      <c r="AH136" s="159">
        <f t="shared" si="1060"/>
        <v>3749.6249999999991</v>
      </c>
      <c r="AI136" s="159">
        <f t="shared" si="1060"/>
        <v>3445.8303824999994</v>
      </c>
      <c r="AJ136" s="159">
        <f t="shared" si="1060"/>
        <v>3666.6832949999998</v>
      </c>
      <c r="AK136" s="82">
        <f t="shared" si="1060"/>
        <v>99.99</v>
      </c>
      <c r="AL136" s="82">
        <f t="shared" si="1060"/>
        <v>91.897999999999996</v>
      </c>
      <c r="AM136" s="82">
        <f t="shared" si="1060"/>
        <v>97.787999999999997</v>
      </c>
      <c r="AN136" s="82">
        <f t="shared" si="1060"/>
        <v>1.8752639493203827</v>
      </c>
      <c r="AO136" s="106">
        <f t="shared" si="1060"/>
        <v>8.5769924261428376E-2</v>
      </c>
      <c r="AP136" s="113">
        <f t="shared" si="1060"/>
        <v>6748653.7922069337</v>
      </c>
      <c r="AQ136" s="82">
        <f t="shared" si="1060"/>
        <v>6637678.9620045442</v>
      </c>
      <c r="AR136" s="82">
        <f t="shared" si="1060"/>
        <v>6859628.622409326</v>
      </c>
      <c r="AS136" s="159">
        <f t="shared" si="1060"/>
        <v>0.37500000000045475</v>
      </c>
      <c r="AT136" s="159">
        <f t="shared" si="1060"/>
        <v>303.94464000000028</v>
      </c>
      <c r="AU136" s="159">
        <f t="shared" si="1060"/>
        <v>83.766660000000499</v>
      </c>
      <c r="AV136" s="159">
        <f t="shared" si="1060"/>
        <v>3749.6249999999991</v>
      </c>
      <c r="AW136" s="159">
        <f t="shared" si="1060"/>
        <v>3446.0553599999998</v>
      </c>
      <c r="AX136" s="159">
        <f t="shared" si="1060"/>
        <v>3666.2333399999998</v>
      </c>
      <c r="AY136" s="82">
        <f t="shared" si="1060"/>
        <v>99.99</v>
      </c>
      <c r="AZ136" s="82">
        <f t="shared" si="1060"/>
        <v>91.903999999999996</v>
      </c>
      <c r="BA136" s="82">
        <f t="shared" si="1060"/>
        <v>97.775999999999996</v>
      </c>
      <c r="BB136" s="82">
        <f>IFERROR(AVERAGE(BB131:BB135),"")</f>
        <v>1.9104003376727712</v>
      </c>
      <c r="BC136" s="106">
        <f>IFERROR(AVERAGE(BC131:BC135), "")</f>
        <v>1.5915151630115979E-2</v>
      </c>
      <c r="BD136" s="113">
        <f>IFERROR(AVERAGE(BD131:BD135), "")</f>
        <v>80572673.821540445</v>
      </c>
      <c r="BE136" s="82">
        <f t="shared" si="1060"/>
        <v>79055665.874741167</v>
      </c>
      <c r="BF136" s="198">
        <f t="shared" si="1060"/>
        <v>82089681.768339679</v>
      </c>
      <c r="BG136" s="159">
        <f t="shared" si="1060"/>
        <v>611.70000000000005</v>
      </c>
      <c r="BH136" s="159">
        <f t="shared" si="1060"/>
        <v>856.80882750000001</v>
      </c>
      <c r="BI136" s="159">
        <f t="shared" si="1060"/>
        <v>735.3306675</v>
      </c>
      <c r="BJ136" s="159">
        <f t="shared" si="1060"/>
        <v>3138.3</v>
      </c>
      <c r="BK136" s="159">
        <f t="shared" si="1060"/>
        <v>2893.1911725</v>
      </c>
      <c r="BL136" s="159">
        <f t="shared" si="1060"/>
        <v>3014.6693325000001</v>
      </c>
      <c r="BM136" s="82">
        <f t="shared" si="1060"/>
        <v>83.688000000000002</v>
      </c>
      <c r="BN136" s="82">
        <f t="shared" si="1060"/>
        <v>92.153999999999996</v>
      </c>
      <c r="BO136" s="82">
        <f t="shared" si="1060"/>
        <v>95.918000000000006</v>
      </c>
      <c r="BP136" s="82">
        <f t="shared" si="1060"/>
        <v>0.15300963432397205</v>
      </c>
      <c r="BQ136" s="226">
        <f>IFERROR(AVERAGE(BQ131:BQ135), "")</f>
        <v>1094.5818623036278</v>
      </c>
      <c r="BR136" s="118">
        <f t="shared" si="1060"/>
        <v>6775247.0530739902</v>
      </c>
      <c r="BS136" s="99">
        <f t="shared" si="1060"/>
        <v>6661221.1447278336</v>
      </c>
      <c r="BT136" s="99">
        <f t="shared" si="1060"/>
        <v>6889272.9614201467</v>
      </c>
      <c r="BU136" s="183">
        <f t="shared" si="1060"/>
        <v>0.67500000000036375</v>
      </c>
      <c r="BV136" s="183">
        <f t="shared" si="1060"/>
        <v>304.67011500000035</v>
      </c>
      <c r="BW136" s="183">
        <f t="shared" si="1060"/>
        <v>84.435682500000354</v>
      </c>
      <c r="BX136" s="183">
        <f t="shared" si="1060"/>
        <v>3749.3249999999994</v>
      </c>
      <c r="BY136" s="183">
        <f t="shared" si="1060"/>
        <v>3445.3298850000001</v>
      </c>
      <c r="BZ136" s="183">
        <f t="shared" si="1060"/>
        <v>3665.5643174999996</v>
      </c>
      <c r="CA136" s="99">
        <f t="shared" si="1060"/>
        <v>99.981999999999999</v>
      </c>
      <c r="CB136" s="99">
        <f t="shared" si="1060"/>
        <v>91.891999999999996</v>
      </c>
      <c r="CC136" s="99">
        <f t="shared" si="1060"/>
        <v>97.765999999999991</v>
      </c>
      <c r="CD136" s="99">
        <f t="shared" si="1060"/>
        <v>2.1122596610136029</v>
      </c>
      <c r="CE136" s="100">
        <f t="shared" si="1060"/>
        <v>0.41115035133363753</v>
      </c>
      <c r="CF136" s="118">
        <f t="shared" si="1060"/>
        <v>6751975.5245706756</v>
      </c>
      <c r="CG136" s="99">
        <f t="shared" si="1060"/>
        <v>6640566.2100806609</v>
      </c>
      <c r="CH136" s="99">
        <f t="shared" si="1060"/>
        <v>6863384.8390606912</v>
      </c>
      <c r="CI136" s="159">
        <f t="shared" si="1060"/>
        <v>0.45000000000036378</v>
      </c>
      <c r="CJ136" s="159">
        <f t="shared" si="1060"/>
        <v>304.31359500000036</v>
      </c>
      <c r="CK136" s="159">
        <f t="shared" si="1060"/>
        <v>82.86502500000033</v>
      </c>
      <c r="CL136" s="159">
        <f t="shared" si="1060"/>
        <v>3749.55</v>
      </c>
      <c r="CM136" s="159">
        <f t="shared" si="1060"/>
        <v>3445.6864049999995</v>
      </c>
      <c r="CN136" s="159">
        <f t="shared" si="1060"/>
        <v>3667.1349749999995</v>
      </c>
      <c r="CO136" s="99">
        <f t="shared" si="1060"/>
        <v>99.988</v>
      </c>
      <c r="CP136" s="99">
        <f t="shared" si="1060"/>
        <v>91.895999999999987</v>
      </c>
      <c r="CQ136" s="99">
        <f t="shared" si="1060"/>
        <v>97.802000000000007</v>
      </c>
      <c r="CR136" s="99">
        <f t="shared" si="1060"/>
        <v>1.9167480820964822</v>
      </c>
      <c r="CS136" s="100">
        <f t="shared" si="1060"/>
        <v>6.5085016820390418E-2</v>
      </c>
      <c r="CT136" s="118">
        <f t="shared" si="1060"/>
        <v>6782254.9896205608</v>
      </c>
      <c r="CU136" s="99">
        <f t="shared" si="1060"/>
        <v>6668276.3402871247</v>
      </c>
      <c r="CV136" s="99">
        <f t="shared" si="1060"/>
        <v>6896233.6389539959</v>
      </c>
      <c r="CW136" s="159">
        <f t="shared" si="1060"/>
        <v>0.75000000000036382</v>
      </c>
      <c r="CX136" s="159">
        <f t="shared" si="1060"/>
        <v>303.91464000000042</v>
      </c>
      <c r="CY136" s="159">
        <f t="shared" si="1060"/>
        <v>93.880710000000363</v>
      </c>
      <c r="CZ136" s="159">
        <f t="shared" si="1060"/>
        <v>3749.25</v>
      </c>
      <c r="DA136" s="159">
        <f t="shared" si="1060"/>
        <v>3446.0853599999996</v>
      </c>
      <c r="DB136" s="159">
        <f t="shared" si="1060"/>
        <v>3656.1192899999996</v>
      </c>
      <c r="DC136" s="99">
        <f t="shared" si="1060"/>
        <v>99.98</v>
      </c>
      <c r="DD136" s="99">
        <f t="shared" si="1060"/>
        <v>91.914000000000001</v>
      </c>
      <c r="DE136" s="99">
        <f t="shared" si="1060"/>
        <v>97.516000000000005</v>
      </c>
      <c r="DF136" s="99">
        <f t="shared" si="1060"/>
        <v>4.768478291651312</v>
      </c>
      <c r="DG136" s="100">
        <f t="shared" si="1060"/>
        <v>0.51554439853874046</v>
      </c>
      <c r="DH136" s="118">
        <f t="shared" si="1060"/>
        <v>6747577.1007919107</v>
      </c>
      <c r="DI136" s="99"/>
      <c r="DJ136" s="100">
        <f t="shared" ref="DJ136:DK136" si="1062">AVERAGE(DJ131:DJ135)</f>
        <v>25.66010162949231</v>
      </c>
      <c r="DK136" s="99" t="e">
        <f t="shared" si="1062"/>
        <v>#DIV/0!</v>
      </c>
      <c r="DL136" s="18">
        <f t="shared" si="526"/>
        <v>1.5915151630115979E-2</v>
      </c>
    </row>
    <row r="137" spans="1:116" hidden="1" x14ac:dyDescent="0.25">
      <c r="A137" s="269"/>
      <c r="B137" s="269"/>
      <c r="C137" s="269">
        <v>15</v>
      </c>
      <c r="D137" s="269">
        <v>75</v>
      </c>
      <c r="E137" s="166">
        <f>3 * ($C$113*'Data for KPI'!$B$1)</f>
        <v>5625</v>
      </c>
      <c r="F137" s="166">
        <v>1</v>
      </c>
      <c r="G137" s="166"/>
      <c r="H137" s="116">
        <v>30762028.288594641</v>
      </c>
      <c r="I137" s="63">
        <v>29974599.785918251</v>
      </c>
      <c r="J137" s="63">
        <v>31549456.791271031</v>
      </c>
      <c r="K137" s="171">
        <f>E137-N137</f>
        <v>135.5625</v>
      </c>
      <c r="L137" s="171">
        <f>E137-O137</f>
        <v>924.94361249999929</v>
      </c>
      <c r="M137" s="171">
        <f>E137-P137</f>
        <v>294.20724375000009</v>
      </c>
      <c r="N137" s="171">
        <f>(Q137/100)*E137</f>
        <v>5489.4375</v>
      </c>
      <c r="O137" s="172">
        <f>(R137/100)*N137</f>
        <v>4700.0563875000007</v>
      </c>
      <c r="P137" s="172">
        <f>(S137/100)*N137</f>
        <v>5330.7927562499999</v>
      </c>
      <c r="Q137" s="66">
        <v>97.59</v>
      </c>
      <c r="R137" s="66">
        <v>85.62</v>
      </c>
      <c r="S137" s="66">
        <v>97.11</v>
      </c>
      <c r="T137" s="208"/>
      <c r="U137" s="208"/>
      <c r="V137" s="208"/>
      <c r="W137" s="14"/>
      <c r="X137" s="14"/>
      <c r="Y137" s="14"/>
      <c r="Z137" s="14"/>
      <c r="AA137" s="153" t="str">
        <f>IF(OR(ISBLANK(T137), ISBLANK(DH137)), "", 100*((T137-DH137)/DH137))</f>
        <v/>
      </c>
      <c r="AB137" s="116">
        <v>19360969.019575302</v>
      </c>
      <c r="AC137" s="63">
        <v>19171004.516986579</v>
      </c>
      <c r="AD137" s="63">
        <v>19550933.522164021</v>
      </c>
      <c r="AE137" s="171">
        <f>$E137-AH137</f>
        <v>0.56250000000090949</v>
      </c>
      <c r="AF137" s="171">
        <f>$E137-AI137</f>
        <v>796.42040625000118</v>
      </c>
      <c r="AG137" s="171">
        <f>$E137-AJ137</f>
        <v>180.54450000000088</v>
      </c>
      <c r="AH137" s="171">
        <f>(AK137/100)*E137</f>
        <v>5624.4374999999991</v>
      </c>
      <c r="AI137" s="172">
        <f>(AL137/100)*AH137</f>
        <v>4828.5795937499988</v>
      </c>
      <c r="AJ137" s="172">
        <f>(AM137/100)*AH137</f>
        <v>5444.4554999999991</v>
      </c>
      <c r="AK137" s="63">
        <v>99.99</v>
      </c>
      <c r="AL137" s="63">
        <v>85.85</v>
      </c>
      <c r="AM137" s="63">
        <v>96.8</v>
      </c>
      <c r="AN137" s="66">
        <v>0.58500993075510466</v>
      </c>
      <c r="AO137" s="153">
        <f>IF(OR(ISBLANK(AB137), ISBLANK(DH137)), "", 100*((AB137-DH137)/DH137))</f>
        <v>0.1689764740179806</v>
      </c>
      <c r="AP137" s="116">
        <v>19331605.329103719</v>
      </c>
      <c r="AQ137" s="63">
        <v>19147164.723916542</v>
      </c>
      <c r="AR137" s="63">
        <v>19516045.93429089</v>
      </c>
      <c r="AS137" s="171">
        <f>$E137-AV137</f>
        <v>0</v>
      </c>
      <c r="AT137" s="171">
        <f>$E137-AW137</f>
        <v>798.1875</v>
      </c>
      <c r="AU137" s="171">
        <f>$E137-AX137</f>
        <v>169.3125</v>
      </c>
      <c r="AV137" s="171">
        <f>(AY137/100)*E137</f>
        <v>5625</v>
      </c>
      <c r="AW137" s="172">
        <f>(AZ137/100)*AV137</f>
        <v>4826.8125</v>
      </c>
      <c r="AX137" s="172">
        <f>(BA137/100)*AV137</f>
        <v>5455.6875</v>
      </c>
      <c r="AY137" s="63">
        <v>100</v>
      </c>
      <c r="AZ137" s="63">
        <v>85.81</v>
      </c>
      <c r="BA137" s="63">
        <v>96.99</v>
      </c>
      <c r="BB137" s="66">
        <v>0.90572521242520654</v>
      </c>
      <c r="BC137" s="153">
        <f>IF(OR(ISBLANK(AP137), ISBLANK(DH137)), "", 100*((AP137-DH137)/DH137))</f>
        <v>1.7055833214084746E-2</v>
      </c>
      <c r="BD137" s="115">
        <v>208739263.96740901</v>
      </c>
      <c r="BE137" s="115">
        <v>205668324.00926879</v>
      </c>
      <c r="BF137" s="155">
        <v>211810203.9255493</v>
      </c>
      <c r="BG137" s="171">
        <f>IF(BJ137=0, " ", $E137-BJ137)</f>
        <v>1609.3125</v>
      </c>
      <c r="BH137" s="171">
        <f t="shared" ref="BH137:BH141" si="1063">IF(BK137=0, " ", $E137-BK137)</f>
        <v>2177.9338499999999</v>
      </c>
      <c r="BI137" s="171">
        <f t="shared" ref="BI137:BI141" si="1064">IF(BL137=0, " ", $E137-BL137)</f>
        <v>1942.2129937500004</v>
      </c>
      <c r="BJ137" s="171">
        <f>(BM137/100)*$E137</f>
        <v>4015.6875</v>
      </c>
      <c r="BK137" s="172">
        <f>(BN137/100)*BJ137</f>
        <v>3447.0661500000001</v>
      </c>
      <c r="BL137" s="172">
        <f>(BO137/100)*BJ137</f>
        <v>3682.7870062499996</v>
      </c>
      <c r="BM137" s="34">
        <v>71.39</v>
      </c>
      <c r="BN137" s="34">
        <v>85.84</v>
      </c>
      <c r="BO137" s="34">
        <v>91.71</v>
      </c>
      <c r="BP137" s="29">
        <v>6.2784688463891776</v>
      </c>
      <c r="BQ137" s="46">
        <f>IF(OR(ISBLANK(BD137), ISBLANK(DH137)), "", 100*((BD137-DH137)/DH137))</f>
        <v>979.96652442419338</v>
      </c>
      <c r="BR137" s="102">
        <v>19331155.087884638</v>
      </c>
      <c r="BS137" s="32">
        <v>19146834.610267051</v>
      </c>
      <c r="BT137" s="32">
        <v>19515475.56550223</v>
      </c>
      <c r="BU137" s="171">
        <f>IF(BX137 = 0, " ", $E137-BX137)</f>
        <v>0</v>
      </c>
      <c r="BV137" s="171">
        <f t="shared" ref="BV137:BV141" si="1065">IF(BY137=0, " ", $E137-BY137)</f>
        <v>794.8125</v>
      </c>
      <c r="BW137" s="171">
        <f t="shared" ref="BW137:BW141" si="1066">IF(BZ137=0, " ", $E137-BZ137)</f>
        <v>169.3125</v>
      </c>
      <c r="BX137" s="171">
        <f>IF(ISBLANK(CA137),"",(CA137/100)*$E137)</f>
        <v>5625</v>
      </c>
      <c r="BY137" s="172">
        <f>(CB137/100)*BX137</f>
        <v>4830.1875</v>
      </c>
      <c r="BZ137" s="172">
        <f>(CC137/100)*BX137</f>
        <v>5455.6875</v>
      </c>
      <c r="CA137" s="32">
        <v>100</v>
      </c>
      <c r="CB137" s="32">
        <v>85.87</v>
      </c>
      <c r="CC137" s="32">
        <v>96.99</v>
      </c>
      <c r="CD137" s="28">
        <v>0.96753046528111342</v>
      </c>
      <c r="CE137" s="46">
        <f>IF(OR(ISBLANK(BR137), ISBLANK(DH137)), "", 100*((BR137-DH137)/DH137))</f>
        <v>1.4726393916074566E-2</v>
      </c>
      <c r="CF137" s="102">
        <v>19328308.725004479</v>
      </c>
      <c r="CG137" s="42">
        <v>19143860.694036178</v>
      </c>
      <c r="CH137" s="42">
        <v>19512756.75597278</v>
      </c>
      <c r="CI137" s="171">
        <f>IF(ISBLANK(CL137), " ", $E137-CL137)</f>
        <v>0</v>
      </c>
      <c r="CJ137" s="171">
        <f>IF(ISBLANK(CM137), " ", $E137-CM137)</f>
        <v>799.31249999999909</v>
      </c>
      <c r="CK137" s="171">
        <f>IF(ISBLANK(CN137), " ", $E137-CN137)</f>
        <v>169.3125</v>
      </c>
      <c r="CL137" s="171">
        <f>IF(ISBLANK(CO137),"",(CO137/100)*$E137)</f>
        <v>5625</v>
      </c>
      <c r="CM137" s="172">
        <f>IF(ISBLANK(CL137),"",(CP137/100)*CL137)</f>
        <v>4825.6875000000009</v>
      </c>
      <c r="CN137" s="172">
        <f>IF(ISBLANK(CL137),"",(CQ137/100)*CL137)</f>
        <v>5455.6875</v>
      </c>
      <c r="CO137" s="32">
        <v>100</v>
      </c>
      <c r="CP137" s="32">
        <v>85.79</v>
      </c>
      <c r="CQ137" s="32">
        <v>96.99</v>
      </c>
      <c r="CR137" s="28">
        <v>0.87841212166088667</v>
      </c>
      <c r="CS137" s="46">
        <f>IF(OR(ISBLANK(CF137), ISBLANK(DH137)), "", 100*((CF137-DH137)/DH137))</f>
        <v>0</v>
      </c>
      <c r="CT137" s="103">
        <v>200554523.1780715</v>
      </c>
      <c r="CU137" s="103">
        <v>197539489.38690311</v>
      </c>
      <c r="CV137" s="103">
        <v>203569556.96923989</v>
      </c>
      <c r="CW137" s="171">
        <f>IF(ISNUMBER(CZ137), $E137-CZ137,"")</f>
        <v>1550.2500000000005</v>
      </c>
      <c r="CX137" s="171">
        <f>IF(ISNUMBER(DA137), $E137-DA137,"")</f>
        <v>2122.752375</v>
      </c>
      <c r="CY137" s="171">
        <f>IF(ISNUMBER(DB137), $E137-DB137,"")</f>
        <v>1802.8845000000006</v>
      </c>
      <c r="CZ137" s="171">
        <f>IF(ISBLANK(DC137),"",(DC137/100)*$E137)</f>
        <v>4074.7499999999995</v>
      </c>
      <c r="DA137" s="172">
        <f>IF(ISNUMBER(CZ137), (DD137/100) * CZ137, "")</f>
        <v>3502.247625</v>
      </c>
      <c r="DB137" s="172">
        <f>IF(ISNUMBER(CZ137),(DE137/100)*CZ137,"")</f>
        <v>3822.1154999999994</v>
      </c>
      <c r="DC137" s="34">
        <v>72.44</v>
      </c>
      <c r="DD137" s="34">
        <v>85.95</v>
      </c>
      <c r="DE137" s="34">
        <v>93.8</v>
      </c>
      <c r="DF137" s="29">
        <v>3.3704342514732706</v>
      </c>
      <c r="DG137" s="46">
        <f>IF(OR(ISBLANK(CT137), ISBLANK(DH137)), "", 100*((CT137-DH137)/DH137))</f>
        <v>937.62065285422432</v>
      </c>
      <c r="DH137" s="25">
        <f>MIN(H137,T137,AB137,AP137,BD137,BR137,CF137,CT137)</f>
        <v>19328308.725004479</v>
      </c>
      <c r="DI137" s="85" t="str">
        <f>IF(DH137=H137, $H$2, IF(DH137=T137, $T$2, IF(DH137=AB137, $AB$2, IF(DH137=AP137, $AP$2, IF(DH137=BD137, $BD$2, IF(DH137=BR137, $BR$2, IF(DH137=CF137, $CF$2, $CT$2)))))))</f>
        <v>RKSDDP (AllEnhancements + RQMC + Kmeans)</v>
      </c>
      <c r="DJ137" s="39">
        <f>IF(OR(ISBLANK(H137), ISBLANK(AP137)), "", IFERROR(((H137-AP137)/H137)*100, ""))</f>
        <v>37.157572485975763</v>
      </c>
      <c r="DK137" s="20" t="str">
        <f>IF(OR(ISBLANK(AP137), ISBLANK(T137)), "", IFERROR(((T137-AP137)/T137)*100, ""))</f>
        <v/>
      </c>
      <c r="DL137" s="18">
        <f t="shared" si="526"/>
        <v>0</v>
      </c>
    </row>
    <row r="138" spans="1:116" hidden="1" x14ac:dyDescent="0.25">
      <c r="A138" s="269"/>
      <c r="B138" s="269"/>
      <c r="C138" s="269"/>
      <c r="D138" s="269"/>
      <c r="E138" s="166">
        <f>3 * ($C$113*'Data for KPI'!$B$1)</f>
        <v>5625</v>
      </c>
      <c r="F138" s="166">
        <v>2</v>
      </c>
      <c r="G138" s="166"/>
      <c r="H138" s="115">
        <v>26362082.44435576</v>
      </c>
      <c r="I138" s="64">
        <v>25768678.2470713</v>
      </c>
      <c r="J138" s="64">
        <v>26955486.641640231</v>
      </c>
      <c r="K138" s="171">
        <f t="shared" ref="K138:K141" si="1067">E138-N138</f>
        <v>83.812499999999091</v>
      </c>
      <c r="L138" s="171">
        <f t="shared" ref="L138:L141" si="1068">E138-O138</f>
        <v>866.78229374999955</v>
      </c>
      <c r="M138" s="171">
        <f t="shared" ref="M138:M141" si="1069">E138-P138</f>
        <v>281.63289374999931</v>
      </c>
      <c r="N138" s="171">
        <f t="shared" ref="N138:N141" si="1070">(Q138/100)*E138</f>
        <v>5541.1875000000009</v>
      </c>
      <c r="O138" s="172">
        <f t="shared" ref="O138:O141" si="1071">(R138/100)*N138</f>
        <v>4758.2177062500004</v>
      </c>
      <c r="P138" s="172">
        <f t="shared" ref="P138:P141" si="1072">(S138/100)*N138</f>
        <v>5343.3671062500007</v>
      </c>
      <c r="Q138" s="67">
        <v>98.51</v>
      </c>
      <c r="R138" s="67">
        <v>85.87</v>
      </c>
      <c r="S138" s="67">
        <v>96.43</v>
      </c>
      <c r="T138" s="208"/>
      <c r="U138" s="208"/>
      <c r="V138" s="208"/>
      <c r="W138" s="14"/>
      <c r="X138" s="14"/>
      <c r="Y138" s="14"/>
      <c r="Z138" s="14"/>
      <c r="AA138" s="153" t="str">
        <f>IF(OR(ISBLANK(T138), ISBLANK(DH138)), "", 100*((T138-DH138)/DH138))</f>
        <v/>
      </c>
      <c r="AB138" s="115">
        <v>19551309.831692509</v>
      </c>
      <c r="AC138" s="64">
        <v>19351816.491725631</v>
      </c>
      <c r="AD138" s="64">
        <v>19750803.171659391</v>
      </c>
      <c r="AE138" s="171">
        <f t="shared" ref="AE138:AE141" si="1073">$E138-AH138</f>
        <v>1.125</v>
      </c>
      <c r="AF138" s="171">
        <f t="shared" ref="AF138:AF141" si="1074">$E138-AI138</f>
        <v>790.15466250000009</v>
      </c>
      <c r="AG138" s="171">
        <f t="shared" ref="AG138:AG141" si="1075">$E138-AJ138</f>
        <v>161.96782499999972</v>
      </c>
      <c r="AH138" s="171">
        <f t="shared" ref="AH138:AH141" si="1076">(AK138/100)*E138</f>
        <v>5623.875</v>
      </c>
      <c r="AI138" s="172">
        <f t="shared" ref="AI138:AI141" si="1077">(AL138/100)*AH138</f>
        <v>4834.8453374999999</v>
      </c>
      <c r="AJ138" s="172">
        <f t="shared" ref="AJ138:AJ141" si="1078">(AM138/100)*AH138</f>
        <v>5463.0321750000003</v>
      </c>
      <c r="AK138" s="64">
        <v>99.98</v>
      </c>
      <c r="AL138" s="64">
        <v>85.97</v>
      </c>
      <c r="AM138" s="64">
        <v>97.14</v>
      </c>
      <c r="AN138" s="67">
        <v>0.55792850147176476</v>
      </c>
      <c r="AO138" s="153">
        <f>IF(OR(ISBLANK(AB138), ISBLANK(DH138)), "", 100*((AB138-DH138)/DH138))</f>
        <v>8.2793082816856767E-2</v>
      </c>
      <c r="AP138" s="115">
        <v>19535136.090290889</v>
      </c>
      <c r="AQ138" s="64">
        <v>19338112.062053081</v>
      </c>
      <c r="AR138" s="64">
        <v>19732160.118528701</v>
      </c>
      <c r="AS138" s="171">
        <f t="shared" ref="AS138:AS141" si="1079">$E138-AV138</f>
        <v>0.56250000000090949</v>
      </c>
      <c r="AT138" s="171">
        <f t="shared" ref="AT138:AT141" si="1080">$E138-AW138</f>
        <v>802.60728750000089</v>
      </c>
      <c r="AU138" s="171">
        <f t="shared" ref="AU138:AU141" si="1081">$E138-AX138</f>
        <v>168.7331812500006</v>
      </c>
      <c r="AV138" s="171">
        <f t="shared" ref="AV138:AV141" si="1082">(AY138/100)*E138</f>
        <v>5624.4374999999991</v>
      </c>
      <c r="AW138" s="172">
        <f t="shared" ref="AW138:AW141" si="1083">(AZ138/100)*AV138</f>
        <v>4822.3927124999991</v>
      </c>
      <c r="AX138" s="172">
        <f t="shared" ref="AX138:AX141" si="1084">(BA138/100)*AV138</f>
        <v>5456.2668187499994</v>
      </c>
      <c r="AY138" s="64">
        <v>99.99</v>
      </c>
      <c r="AZ138" s="64">
        <v>85.74</v>
      </c>
      <c r="BA138" s="64">
        <v>97.01</v>
      </c>
      <c r="BB138" s="67">
        <v>0.82938289804149345</v>
      </c>
      <c r="BC138" s="153">
        <f>IF(OR(ISBLANK(AP138), ISBLANK(DH138)), "", 100*((AP138-DH138)/DH138))</f>
        <v>0</v>
      </c>
      <c r="BD138" s="116">
        <v>156780278.40193889</v>
      </c>
      <c r="BE138" s="116">
        <v>154107318.47458321</v>
      </c>
      <c r="BF138" s="199">
        <v>159453238.3292945</v>
      </c>
      <c r="BG138" s="171">
        <f t="shared" ref="BG138:BG141" si="1085">IF(BJ138=0, " ", $E138-BJ138)</f>
        <v>1236.9375</v>
      </c>
      <c r="BH138" s="171">
        <f t="shared" si="1063"/>
        <v>1833.2751937500002</v>
      </c>
      <c r="BI138" s="171">
        <f t="shared" si="1064"/>
        <v>1530.0600750000003</v>
      </c>
      <c r="BJ138" s="171">
        <f t="shared" ref="BJ138:BJ141" si="1086">(BM138/100)*$E138</f>
        <v>4388.0625</v>
      </c>
      <c r="BK138" s="172">
        <f t="shared" ref="BK138:BK141" si="1087">(BN138/100)*BJ138</f>
        <v>3791.7248062499998</v>
      </c>
      <c r="BL138" s="172">
        <f t="shared" ref="BL138:BL141" si="1088">(BO138/100)*BJ138</f>
        <v>4094.9399249999997</v>
      </c>
      <c r="BM138" s="32">
        <v>78.010000000000005</v>
      </c>
      <c r="BN138" s="32">
        <v>86.41</v>
      </c>
      <c r="BO138" s="32">
        <v>93.32</v>
      </c>
      <c r="BP138" s="28">
        <v>6.2747819831278111</v>
      </c>
      <c r="BQ138" s="46">
        <f>IF(OR(ISBLANK(BD138), ISBLANK(DH138)), "", 100*((BD138-DH138)/DH138))</f>
        <v>702.55534272863281</v>
      </c>
      <c r="BR138" s="103">
        <v>19540321.91366766</v>
      </c>
      <c r="BS138" s="34">
        <v>19342764.28823743</v>
      </c>
      <c r="BT138" s="34">
        <v>19737879.539097901</v>
      </c>
      <c r="BU138" s="171">
        <f t="shared" ref="BU138:BU141" si="1089">IF(BX138 = 0, " ", $E138-BX138)</f>
        <v>0.56250000000090949</v>
      </c>
      <c r="BV138" s="171">
        <f t="shared" si="1065"/>
        <v>802.04484375000084</v>
      </c>
      <c r="BW138" s="171">
        <f t="shared" si="1066"/>
        <v>165.35851875000117</v>
      </c>
      <c r="BX138" s="171">
        <f t="shared" ref="BX138:BX141" si="1090">IF(ISBLANK(CA138),"",(CA138/100)*$E138)</f>
        <v>5624.4374999999991</v>
      </c>
      <c r="BY138" s="172">
        <f t="shared" ref="BY138:BY141" si="1091">(CB138/100)*BX138</f>
        <v>4822.9551562499992</v>
      </c>
      <c r="BZ138" s="172">
        <f t="shared" ref="BZ138:BZ141" si="1092">(CC138/100)*BX138</f>
        <v>5459.6414812499988</v>
      </c>
      <c r="CA138" s="34">
        <v>99.99</v>
      </c>
      <c r="CB138" s="34">
        <v>85.75</v>
      </c>
      <c r="CC138" s="34">
        <v>97.07</v>
      </c>
      <c r="CD138" s="29">
        <v>0.79863526951747377</v>
      </c>
      <c r="CE138" s="46">
        <f>IF(OR(ISBLANK(BR138), ISBLANK(DH138)), "", 100*((BR138-DH138)/DH138))</f>
        <v>2.6546133862606954E-2</v>
      </c>
      <c r="CF138" s="103">
        <v>19537941.07242772</v>
      </c>
      <c r="CG138" s="43">
        <v>19340685.843620379</v>
      </c>
      <c r="CH138" s="43">
        <v>19735196.30123505</v>
      </c>
      <c r="CI138" s="171">
        <f t="shared" ref="CI138:CI141" si="1093">IF(ISBLANK(CL138), " ", $E138-CL138)</f>
        <v>0.56250000000090949</v>
      </c>
      <c r="CJ138" s="171">
        <f t="shared" ref="CJ138:CJ141" si="1094">IF(ISBLANK(CM138), " ", $E138-CM138)</f>
        <v>799.23262500000055</v>
      </c>
      <c r="CK138" s="171">
        <f t="shared" ref="CK138:CK141" si="1095">IF(ISBLANK(CN138), " ", $E138-CN138)</f>
        <v>164.79607500000111</v>
      </c>
      <c r="CL138" s="171">
        <f t="shared" ref="CL138:CL141" si="1096">IF(ISBLANK(CO138),"",(CO138/100)*$E138)</f>
        <v>5624.4374999999991</v>
      </c>
      <c r="CM138" s="172">
        <f t="shared" ref="CM138:CM141" si="1097">IF(ISBLANK(CL138),"",(CP138/100)*CL138)</f>
        <v>4825.7673749999994</v>
      </c>
      <c r="CN138" s="172">
        <f t="shared" ref="CN138:CN141" si="1098">IF(ISBLANK(CL138),"",(CQ138/100)*CL138)</f>
        <v>5460.2039249999989</v>
      </c>
      <c r="CO138" s="34">
        <v>99.99</v>
      </c>
      <c r="CP138" s="34">
        <v>85.8</v>
      </c>
      <c r="CQ138" s="34">
        <v>97.08</v>
      </c>
      <c r="CR138" s="29">
        <v>0.87930801839828121</v>
      </c>
      <c r="CS138" s="46">
        <f>IF(OR(ISBLANK(CF138), ISBLANK(DH138)), "", 100*((CF138-DH138)/DH138))</f>
        <v>1.435865163091843E-2</v>
      </c>
      <c r="CT138" s="102">
        <v>281512283.58368242</v>
      </c>
      <c r="CU138" s="102">
        <v>278301144.57592553</v>
      </c>
      <c r="CV138" s="102">
        <v>284723422.59143931</v>
      </c>
      <c r="CW138" s="171">
        <f t="shared" ref="CW138:CW141" si="1099">IF(ISNUMBER(CZ138), $E138-CZ138,"")</f>
        <v>2058.75</v>
      </c>
      <c r="CX138" s="171">
        <f t="shared" ref="CX138:CX141" si="1100">IF(ISNUMBER(DA138), $E138-DA138,"")</f>
        <v>2616.5115000000001</v>
      </c>
      <c r="CY138" s="171">
        <f t="shared" ref="CY138:CY141" si="1101">IF(ISNUMBER(DB138), $E138-DB138,"")</f>
        <v>2389.6979999999999</v>
      </c>
      <c r="CZ138" s="171">
        <f t="shared" ref="CZ138:CZ141" si="1102">IF(ISBLANK(DC138),"",(DC138/100)*$E138)</f>
        <v>3566.25</v>
      </c>
      <c r="DA138" s="172">
        <f t="shared" ref="DA138:DA141" si="1103">IF(ISNUMBER(CZ138), (DD138/100) * CZ138, "")</f>
        <v>3008.4884999999999</v>
      </c>
      <c r="DB138" s="172">
        <f t="shared" ref="DB138:DB141" si="1104">IF(ISNUMBER(CZ138),(DE138/100)*CZ138,"")</f>
        <v>3235.3020000000001</v>
      </c>
      <c r="DC138" s="32">
        <v>63.4</v>
      </c>
      <c r="DD138" s="32">
        <v>84.36</v>
      </c>
      <c r="DE138" s="32">
        <v>90.72</v>
      </c>
      <c r="DF138" s="28">
        <v>3.5733050231565602</v>
      </c>
      <c r="DG138" s="46">
        <f>IF(OR(ISBLANK(CT138), ISBLANK(DH138)), "", 100*((CT138-DH138)/DH138))</f>
        <v>1341.0561681400118</v>
      </c>
      <c r="DH138" s="25">
        <f>MIN(H138,T138,AB138,AP138,BD138,BR138,CF138,CT138)</f>
        <v>19535136.090290889</v>
      </c>
      <c r="DI138" s="85" t="str">
        <f>IF(DH138=H138, $H$2, IF(DH138=T138, $T$2, IF(DH138=AB138, $AB$2, IF(DH138=AP138, $AP$2, IF(DH138=BD138, $BD$2, IF(DH138=BR138, $BR$2, IF(DH138=CF138, $CF$2, $CT$2)))))))</f>
        <v>RKSDDP++ (AllEnhancements + RQMC + Kmeans++)</v>
      </c>
      <c r="DJ138" s="39">
        <f>IF(OR(ISBLANK(H138), ISBLANK(AP138)), "", IFERROR(((H138-AP138)/H138)*100, ""))</f>
        <v>25.896840162286004</v>
      </c>
      <c r="DK138" s="20" t="str">
        <f>IF(OR(ISBLANK(AP138), ISBLANK(T138)), "", IFERROR(((T138-AP138)/T138)*100, ""))</f>
        <v/>
      </c>
      <c r="DL138" s="18">
        <f t="shared" ref="DL138:DL201" si="1105">MIN(AO138,BC138,CE138,CS138,DG138,BQ138)</f>
        <v>0</v>
      </c>
    </row>
    <row r="139" spans="1:116" hidden="1" x14ac:dyDescent="0.25">
      <c r="A139" s="269"/>
      <c r="B139" s="269"/>
      <c r="C139" s="269"/>
      <c r="D139" s="269"/>
      <c r="E139" s="166">
        <f>3 * ($C$113*'Data for KPI'!$B$1)</f>
        <v>5625</v>
      </c>
      <c r="F139" s="166">
        <v>3</v>
      </c>
      <c r="G139" s="166"/>
      <c r="H139" s="116">
        <v>34386603.175372504</v>
      </c>
      <c r="I139" s="63">
        <v>33489374.783732001</v>
      </c>
      <c r="J139" s="63">
        <v>35283831.567013003</v>
      </c>
      <c r="K139" s="171">
        <f t="shared" si="1067"/>
        <v>176.0625</v>
      </c>
      <c r="L139" s="171">
        <f t="shared" si="1068"/>
        <v>954.1707750000005</v>
      </c>
      <c r="M139" s="171">
        <f t="shared" si="1069"/>
        <v>335.1714750000001</v>
      </c>
      <c r="N139" s="171">
        <f t="shared" si="1070"/>
        <v>5448.9375</v>
      </c>
      <c r="O139" s="172">
        <f t="shared" si="1071"/>
        <v>4670.8292249999995</v>
      </c>
      <c r="P139" s="172">
        <f t="shared" si="1072"/>
        <v>5289.8285249999999</v>
      </c>
      <c r="Q139" s="66">
        <v>96.87</v>
      </c>
      <c r="R139" s="66">
        <v>85.72</v>
      </c>
      <c r="S139" s="66">
        <v>97.08</v>
      </c>
      <c r="T139" s="208"/>
      <c r="U139" s="208"/>
      <c r="V139" s="208"/>
      <c r="W139" s="14"/>
      <c r="X139" s="14"/>
      <c r="Y139" s="14"/>
      <c r="Z139" s="14"/>
      <c r="AA139" s="153" t="str">
        <f>IF(OR(ISBLANK(T139), ISBLANK(DH139)), "", 100*((T139-DH139)/DH139))</f>
        <v/>
      </c>
      <c r="AB139" s="116">
        <v>21775016.382001411</v>
      </c>
      <c r="AC139" s="63">
        <v>21392779.860043909</v>
      </c>
      <c r="AD139" s="63">
        <v>22157252.903958909</v>
      </c>
      <c r="AE139" s="171">
        <f t="shared" si="1073"/>
        <v>30.375</v>
      </c>
      <c r="AF139" s="171">
        <f t="shared" si="1074"/>
        <v>818.09820000000036</v>
      </c>
      <c r="AG139" s="171">
        <f t="shared" si="1075"/>
        <v>195.41643750000003</v>
      </c>
      <c r="AH139" s="171">
        <f t="shared" si="1076"/>
        <v>5594.625</v>
      </c>
      <c r="AI139" s="172">
        <f t="shared" si="1077"/>
        <v>4806.9017999999996</v>
      </c>
      <c r="AJ139" s="172">
        <f t="shared" si="1078"/>
        <v>5429.5835625</v>
      </c>
      <c r="AK139" s="63">
        <v>99.46</v>
      </c>
      <c r="AL139" s="63">
        <v>85.92</v>
      </c>
      <c r="AM139" s="63">
        <v>97.05</v>
      </c>
      <c r="AN139" s="66">
        <v>0.79599293575364305</v>
      </c>
      <c r="AO139" s="153">
        <f>IF(OR(ISBLANK(AB139), ISBLANK(DH139)), "", 100*((AB139-DH139)/DH139))</f>
        <v>12.447873233856429</v>
      </c>
      <c r="AP139" s="116">
        <v>19364570.319704439</v>
      </c>
      <c r="AQ139" s="63">
        <v>19176463.329839882</v>
      </c>
      <c r="AR139" s="63">
        <v>19552677.30956899</v>
      </c>
      <c r="AS139" s="171">
        <f t="shared" si="1079"/>
        <v>0.56250000000090949</v>
      </c>
      <c r="AT139" s="171">
        <f t="shared" si="1080"/>
        <v>794.17063125000095</v>
      </c>
      <c r="AU139" s="171">
        <f t="shared" si="1081"/>
        <v>163.10874375000094</v>
      </c>
      <c r="AV139" s="171">
        <f t="shared" si="1082"/>
        <v>5624.4374999999991</v>
      </c>
      <c r="AW139" s="172">
        <f t="shared" si="1083"/>
        <v>4830.829368749999</v>
      </c>
      <c r="AX139" s="172">
        <f t="shared" si="1084"/>
        <v>5461.8912562499991</v>
      </c>
      <c r="AY139" s="63">
        <v>99.99</v>
      </c>
      <c r="AZ139" s="63">
        <v>85.89</v>
      </c>
      <c r="BA139" s="63">
        <v>97.11</v>
      </c>
      <c r="BB139" s="66">
        <v>0.79855217253561139</v>
      </c>
      <c r="BC139" s="153">
        <f>IF(OR(ISBLANK(AP139), ISBLANK(DH139)), "", 100*((AP139-DH139)/DH139))</f>
        <v>1.4283975854675744E-4</v>
      </c>
      <c r="BD139" s="115">
        <v>118069566.1450375</v>
      </c>
      <c r="BE139" s="115">
        <v>115672025.40067489</v>
      </c>
      <c r="BF139" s="155">
        <v>120467106.88940009</v>
      </c>
      <c r="BG139" s="171">
        <f t="shared" si="1085"/>
        <v>934.3125</v>
      </c>
      <c r="BH139" s="171">
        <f t="shared" si="1063"/>
        <v>1561.9264874999994</v>
      </c>
      <c r="BI139" s="171">
        <f t="shared" si="1064"/>
        <v>1200.2744812499996</v>
      </c>
      <c r="BJ139" s="171">
        <f t="shared" si="1086"/>
        <v>4690.6875</v>
      </c>
      <c r="BK139" s="172">
        <f t="shared" si="1087"/>
        <v>4063.0735125000006</v>
      </c>
      <c r="BL139" s="172">
        <f t="shared" si="1088"/>
        <v>4424.7255187500004</v>
      </c>
      <c r="BM139" s="34">
        <v>83.39</v>
      </c>
      <c r="BN139" s="34">
        <v>86.62</v>
      </c>
      <c r="BO139" s="34">
        <v>94.33</v>
      </c>
      <c r="BP139" s="29">
        <v>6.2657644801603256</v>
      </c>
      <c r="BQ139" s="46">
        <f>IF(OR(ISBLANK(BD139), ISBLANK(DH139)), "", 100*((BD139-DH139)/DH139))</f>
        <v>509.72039578476324</v>
      </c>
      <c r="BR139" s="102">
        <v>19367631.554875828</v>
      </c>
      <c r="BS139" s="32">
        <v>19180027.339316919</v>
      </c>
      <c r="BT139" s="32">
        <v>19555235.770434741</v>
      </c>
      <c r="BU139" s="171">
        <f t="shared" si="1089"/>
        <v>0</v>
      </c>
      <c r="BV139" s="171">
        <f t="shared" si="1065"/>
        <v>784.125</v>
      </c>
      <c r="BW139" s="171">
        <f t="shared" si="1066"/>
        <v>168.1875</v>
      </c>
      <c r="BX139" s="171">
        <f t="shared" si="1090"/>
        <v>5625</v>
      </c>
      <c r="BY139" s="172">
        <f t="shared" si="1091"/>
        <v>4840.875</v>
      </c>
      <c r="BZ139" s="172">
        <f t="shared" si="1092"/>
        <v>5456.8125</v>
      </c>
      <c r="CA139" s="32">
        <v>100</v>
      </c>
      <c r="CB139" s="32">
        <v>86.06</v>
      </c>
      <c r="CC139" s="32">
        <v>97.01</v>
      </c>
      <c r="CD139" s="28">
        <v>0.83830474747594896</v>
      </c>
      <c r="CE139" s="46">
        <f>IF(OR(ISBLANK(BR139), ISBLANK(DH139)), "", 100*((BR139-DH139)/DH139))</f>
        <v>1.5951295580232585E-2</v>
      </c>
      <c r="CF139" s="102">
        <v>19364542.659438461</v>
      </c>
      <c r="CG139" s="42">
        <v>19176949.873872571</v>
      </c>
      <c r="CH139" s="42">
        <v>19552135.445004359</v>
      </c>
      <c r="CI139" s="171">
        <f t="shared" si="1093"/>
        <v>0</v>
      </c>
      <c r="CJ139" s="171">
        <f t="shared" si="1094"/>
        <v>784.125</v>
      </c>
      <c r="CK139" s="171">
        <f t="shared" si="1095"/>
        <v>169.3125</v>
      </c>
      <c r="CL139" s="171">
        <f t="shared" si="1096"/>
        <v>5625</v>
      </c>
      <c r="CM139" s="172">
        <f t="shared" si="1097"/>
        <v>4840.875</v>
      </c>
      <c r="CN139" s="172">
        <f t="shared" si="1098"/>
        <v>5455.6875</v>
      </c>
      <c r="CO139" s="32">
        <v>100</v>
      </c>
      <c r="CP139" s="32">
        <v>86.06</v>
      </c>
      <c r="CQ139" s="32">
        <v>96.99</v>
      </c>
      <c r="CR139" s="28">
        <v>0.88033841951217717</v>
      </c>
      <c r="CS139" s="46">
        <f>IF(OR(ISBLANK(CF139), ISBLANK(DH139)), "", 100*((CF139-DH139)/DH139))</f>
        <v>0</v>
      </c>
      <c r="CT139" s="103">
        <v>19366802.45527906</v>
      </c>
      <c r="CU139" s="103">
        <v>19179145.2908701</v>
      </c>
      <c r="CV139" s="103">
        <v>19554459.619688012</v>
      </c>
      <c r="CW139" s="171">
        <f t="shared" si="1099"/>
        <v>0</v>
      </c>
      <c r="CX139" s="171">
        <f t="shared" si="1100"/>
        <v>787.5</v>
      </c>
      <c r="CY139" s="171">
        <f t="shared" si="1101"/>
        <v>196.875</v>
      </c>
      <c r="CZ139" s="171">
        <f t="shared" si="1102"/>
        <v>5625</v>
      </c>
      <c r="DA139" s="172">
        <f t="shared" si="1103"/>
        <v>4837.5</v>
      </c>
      <c r="DB139" s="172">
        <f t="shared" si="1104"/>
        <v>5428.125</v>
      </c>
      <c r="DC139" s="34">
        <v>100</v>
      </c>
      <c r="DD139" s="34">
        <v>86</v>
      </c>
      <c r="DE139" s="34">
        <v>96.5</v>
      </c>
      <c r="DF139" s="29">
        <v>3.2966292256393812</v>
      </c>
      <c r="DG139" s="46">
        <f>IF(OR(ISBLANK(CT139), ISBLANK(DH139)), "", 100*((CT139-DH139)/DH139))</f>
        <v>1.1669760966429006E-2</v>
      </c>
      <c r="DH139" s="25">
        <f>MIN(H139,T139,AB139,AP139,BD139,BR139,CF139,CT139)</f>
        <v>19364542.659438461</v>
      </c>
      <c r="DI139" s="85" t="str">
        <f>IF(DH139=H139, $H$2, IF(DH139=T139, $T$2, IF(DH139=AB139, $AB$2, IF(DH139=AP139, $AP$2, IF(DH139=BD139, $BD$2, IF(DH139=BR139, $BR$2, IF(DH139=CF139, $CF$2, $CT$2)))))))</f>
        <v>RKSDDP (AllEnhancements + RQMC + Kmeans)</v>
      </c>
      <c r="DJ139" s="39">
        <f>IF(OR(ISBLANK(H139), ISBLANK(AP139)), "", IFERROR(((H139-AP139)/H139)*100, ""))</f>
        <v>43.685713238540416</v>
      </c>
      <c r="DK139" s="20" t="str">
        <f>IF(OR(ISBLANK(AP139), ISBLANK(T139)), "", IFERROR(((T139-AP139)/T139)*100, ""))</f>
        <v/>
      </c>
      <c r="DL139" s="18">
        <f t="shared" si="1105"/>
        <v>0</v>
      </c>
    </row>
    <row r="140" spans="1:116" hidden="1" x14ac:dyDescent="0.25">
      <c r="A140" s="269"/>
      <c r="B140" s="269"/>
      <c r="C140" s="269"/>
      <c r="D140" s="269"/>
      <c r="E140" s="166">
        <f>3 * ($C$113*'Data for KPI'!$B$1)</f>
        <v>5625</v>
      </c>
      <c r="F140" s="166">
        <v>4</v>
      </c>
      <c r="G140" s="166"/>
      <c r="H140" s="115">
        <v>24422214.705332618</v>
      </c>
      <c r="I140" s="64">
        <v>23904758.47791452</v>
      </c>
      <c r="J140" s="64">
        <v>24939670.932750721</v>
      </c>
      <c r="K140" s="171">
        <f t="shared" si="1067"/>
        <v>61.874999999999091</v>
      </c>
      <c r="L140" s="171">
        <f t="shared" si="1068"/>
        <v>855.73293749999903</v>
      </c>
      <c r="M140" s="171">
        <f t="shared" si="1069"/>
        <v>227.65612499999952</v>
      </c>
      <c r="N140" s="171">
        <f t="shared" si="1070"/>
        <v>5563.1250000000009</v>
      </c>
      <c r="O140" s="172">
        <f t="shared" si="1071"/>
        <v>4769.267062500001</v>
      </c>
      <c r="P140" s="172">
        <f t="shared" si="1072"/>
        <v>5397.3438750000005</v>
      </c>
      <c r="Q140" s="67">
        <v>98.9</v>
      </c>
      <c r="R140" s="67">
        <v>85.73</v>
      </c>
      <c r="S140" s="67">
        <v>97.02</v>
      </c>
      <c r="T140" s="208"/>
      <c r="U140" s="208"/>
      <c r="V140" s="208"/>
      <c r="W140" s="14"/>
      <c r="X140" s="14"/>
      <c r="Y140" s="14"/>
      <c r="Z140" s="14"/>
      <c r="AA140" s="153" t="str">
        <f>IF(OR(ISBLANK(T140), ISBLANK(DH140)), "", 100*((T140-DH140)/DH140))</f>
        <v/>
      </c>
      <c r="AB140" s="115">
        <v>19416412.72554066</v>
      </c>
      <c r="AC140" s="64">
        <v>19226406.67960925</v>
      </c>
      <c r="AD140" s="64">
        <v>19606418.771472082</v>
      </c>
      <c r="AE140" s="171">
        <f t="shared" si="1073"/>
        <v>0.56250000000090949</v>
      </c>
      <c r="AF140" s="171">
        <f t="shared" si="1074"/>
        <v>798.6701812500005</v>
      </c>
      <c r="AG140" s="171">
        <f t="shared" si="1075"/>
        <v>172.670287500001</v>
      </c>
      <c r="AH140" s="171">
        <f t="shared" si="1076"/>
        <v>5624.4374999999991</v>
      </c>
      <c r="AI140" s="172">
        <f t="shared" si="1077"/>
        <v>4826.3298187499995</v>
      </c>
      <c r="AJ140" s="172">
        <f t="shared" si="1078"/>
        <v>5452.329712499999</v>
      </c>
      <c r="AK140" s="64">
        <v>99.99</v>
      </c>
      <c r="AL140" s="64">
        <v>85.81</v>
      </c>
      <c r="AM140" s="64">
        <v>96.94</v>
      </c>
      <c r="AN140" s="67">
        <v>0.54236207471969755</v>
      </c>
      <c r="AO140" s="153">
        <f>IF(OR(ISBLANK(AB140), ISBLANK(DH140)), "", 100*((AB140-DH140)/DH140))</f>
        <v>2.9589316664115923E-2</v>
      </c>
      <c r="AP140" s="115">
        <v>19418514.678867791</v>
      </c>
      <c r="AQ140" s="64">
        <v>19228476.775213748</v>
      </c>
      <c r="AR140" s="64">
        <v>19608552.58252183</v>
      </c>
      <c r="AS140" s="171">
        <f t="shared" si="1079"/>
        <v>0.56250000000090949</v>
      </c>
      <c r="AT140" s="171">
        <f t="shared" si="1080"/>
        <v>784.6090875000009</v>
      </c>
      <c r="AU140" s="171">
        <f t="shared" si="1081"/>
        <v>168.7331812500006</v>
      </c>
      <c r="AV140" s="171">
        <f t="shared" si="1082"/>
        <v>5624.4374999999991</v>
      </c>
      <c r="AW140" s="172">
        <f t="shared" si="1083"/>
        <v>4840.3909124999991</v>
      </c>
      <c r="AX140" s="172">
        <f t="shared" si="1084"/>
        <v>5456.2668187499994</v>
      </c>
      <c r="AY140" s="64">
        <v>99.99</v>
      </c>
      <c r="AZ140" s="64">
        <v>86.06</v>
      </c>
      <c r="BA140" s="64">
        <v>97.01</v>
      </c>
      <c r="BB140" s="67">
        <v>0.80349090773318665</v>
      </c>
      <c r="BC140" s="153">
        <f>IF(OR(ISBLANK(AP140), ISBLANK(DH140)), "", 100*((AP140-DH140)/DH140))</f>
        <v>4.0418172181751588E-2</v>
      </c>
      <c r="BD140" s="116">
        <v>282069461.26688558</v>
      </c>
      <c r="BE140" s="116">
        <v>278782678.81788689</v>
      </c>
      <c r="BF140" s="199">
        <v>285356243.71588433</v>
      </c>
      <c r="BG140" s="171">
        <f t="shared" si="1085"/>
        <v>2053.6875</v>
      </c>
      <c r="BH140" s="171">
        <f t="shared" si="1063"/>
        <v>2611.5265125000001</v>
      </c>
      <c r="BI140" s="171">
        <f t="shared" si="1064"/>
        <v>2435.1036750000003</v>
      </c>
      <c r="BJ140" s="171">
        <f t="shared" si="1086"/>
        <v>3571.3125</v>
      </c>
      <c r="BK140" s="172">
        <f t="shared" si="1087"/>
        <v>3013.4734874999999</v>
      </c>
      <c r="BL140" s="172">
        <f t="shared" si="1088"/>
        <v>3189.8963249999997</v>
      </c>
      <c r="BM140" s="32">
        <v>63.49</v>
      </c>
      <c r="BN140" s="32">
        <v>84.38</v>
      </c>
      <c r="BO140" s="32">
        <v>89.32</v>
      </c>
      <c r="BP140" s="28">
        <v>6.2361927028182951</v>
      </c>
      <c r="BQ140" s="46">
        <f>IF(OR(ISBLANK(BD140), ISBLANK(DH140)), "", 100*((BD140-DH140)/DH140))</f>
        <v>1353.1671101214495</v>
      </c>
      <c r="BR140" s="103">
        <v>19410669.241152272</v>
      </c>
      <c r="BS140" s="34">
        <v>19220710.87372262</v>
      </c>
      <c r="BT140" s="34">
        <v>19600627.608581919</v>
      </c>
      <c r="BU140" s="171">
        <f t="shared" si="1089"/>
        <v>0.56250000000090949</v>
      </c>
      <c r="BV140" s="171">
        <f t="shared" si="1065"/>
        <v>798.6701812500005</v>
      </c>
      <c r="BW140" s="171">
        <f t="shared" si="1066"/>
        <v>169.85806875000071</v>
      </c>
      <c r="BX140" s="171">
        <f t="shared" si="1090"/>
        <v>5624.4374999999991</v>
      </c>
      <c r="BY140" s="172">
        <f t="shared" si="1091"/>
        <v>4826.3298187499995</v>
      </c>
      <c r="BZ140" s="172">
        <f t="shared" si="1092"/>
        <v>5455.1419312499993</v>
      </c>
      <c r="CA140" s="34">
        <v>99.99</v>
      </c>
      <c r="CB140" s="34">
        <v>85.81</v>
      </c>
      <c r="CC140" s="34">
        <v>96.99</v>
      </c>
      <c r="CD140" s="29">
        <v>0.72317265190687796</v>
      </c>
      <c r="CE140" s="46">
        <f>IF(OR(ISBLANK(BR140), ISBLANK(DH140)), "", 100*((BR140-DH140)/DH140))</f>
        <v>0</v>
      </c>
      <c r="CF140" s="103">
        <v>19412564.339562848</v>
      </c>
      <c r="CG140" s="43">
        <v>19222559.075188909</v>
      </c>
      <c r="CH140" s="43">
        <v>19602569.60393678</v>
      </c>
      <c r="CI140" s="171">
        <f t="shared" si="1093"/>
        <v>0.56250000000090949</v>
      </c>
      <c r="CJ140" s="171">
        <f t="shared" si="1094"/>
        <v>803.16973125000004</v>
      </c>
      <c r="CK140" s="171">
        <f t="shared" si="1095"/>
        <v>168.7331812500006</v>
      </c>
      <c r="CL140" s="171">
        <f t="shared" si="1096"/>
        <v>5624.4374999999991</v>
      </c>
      <c r="CM140" s="172">
        <f t="shared" si="1097"/>
        <v>4821.83026875</v>
      </c>
      <c r="CN140" s="172">
        <f t="shared" si="1098"/>
        <v>5456.2668187499994</v>
      </c>
      <c r="CO140" s="34">
        <v>99.99</v>
      </c>
      <c r="CP140" s="34">
        <v>85.73</v>
      </c>
      <c r="CQ140" s="34">
        <v>97.01</v>
      </c>
      <c r="CR140" s="29">
        <v>0.7775549356425443</v>
      </c>
      <c r="CS140" s="46">
        <f>IF(OR(ISBLANK(CF140), ISBLANK(DH140)), "", 100*((CF140-DH140)/DH140))</f>
        <v>9.7631791414940598E-3</v>
      </c>
      <c r="CT140" s="102">
        <v>19415294.32107842</v>
      </c>
      <c r="CU140" s="102">
        <v>19225243.928993769</v>
      </c>
      <c r="CV140" s="102">
        <v>19605344.71316307</v>
      </c>
      <c r="CW140" s="171">
        <f t="shared" si="1099"/>
        <v>0.56250000000090949</v>
      </c>
      <c r="CX140" s="171">
        <f t="shared" si="1100"/>
        <v>793.60818749999999</v>
      </c>
      <c r="CY140" s="171">
        <f t="shared" si="1101"/>
        <v>179.98205625000082</v>
      </c>
      <c r="CZ140" s="171">
        <f t="shared" si="1102"/>
        <v>5624.4374999999991</v>
      </c>
      <c r="DA140" s="172">
        <f t="shared" si="1103"/>
        <v>4831.3918125</v>
      </c>
      <c r="DB140" s="172">
        <f t="shared" si="1104"/>
        <v>5445.0179437499992</v>
      </c>
      <c r="DC140" s="32">
        <v>99.99</v>
      </c>
      <c r="DD140" s="32">
        <v>85.9</v>
      </c>
      <c r="DE140" s="32">
        <v>96.81</v>
      </c>
      <c r="DF140" s="28">
        <v>3.1326797043532162</v>
      </c>
      <c r="DG140" s="46">
        <f>IF(OR(ISBLANK(CT140), ISBLANK(DH140)), "", 100*((CT140-DH140)/DH140))</f>
        <v>2.3827513975368215E-2</v>
      </c>
      <c r="DH140" s="25">
        <f>MIN(H140,T140,AB140,AP140,BD140,BR140,CF140,CT140)</f>
        <v>19410669.241152272</v>
      </c>
      <c r="DI140" s="85" t="str">
        <f>IF(DH140=H140, $H$2, IF(DH140=T140, $T$2, IF(DH140=AB140, $AB$2, IF(DH140=AP140, $AP$2, IF(DH140=BD140, $BD$2, IF(DH140=BR140, $BR$2, IF(DH140=CF140, $CF$2, $CT$2)))))))</f>
        <v>RSSDDP (AllEnhancements + RQMC + SOM)</v>
      </c>
      <c r="DJ140" s="39">
        <f>IF(OR(ISBLANK(H140), ISBLANK(AP140)), "", IFERROR(((H140-AP140)/H140)*100, ""))</f>
        <v>20.488313966760206</v>
      </c>
      <c r="DK140" s="20" t="str">
        <f>IF(OR(ISBLANK(AP140), ISBLANK(T140)), "", IFERROR(((T140-AP140)/T140)*100, ""))</f>
        <v/>
      </c>
      <c r="DL140" s="18">
        <f t="shared" si="1105"/>
        <v>0</v>
      </c>
    </row>
    <row r="141" spans="1:116" hidden="1" x14ac:dyDescent="0.25">
      <c r="A141" s="269"/>
      <c r="B141" s="269"/>
      <c r="C141" s="269"/>
      <c r="D141" s="269"/>
      <c r="E141" s="166">
        <f>3 * ($C$113*'Data for KPI'!$B$1)</f>
        <v>5625</v>
      </c>
      <c r="F141" s="166">
        <v>5</v>
      </c>
      <c r="G141" s="166"/>
      <c r="H141" s="116">
        <v>37132253.075108729</v>
      </c>
      <c r="I141" s="63">
        <v>36130700.902448252</v>
      </c>
      <c r="J141" s="63">
        <v>38133805.247769207</v>
      </c>
      <c r="K141" s="171">
        <f t="shared" si="1067"/>
        <v>204.75</v>
      </c>
      <c r="L141" s="171">
        <f t="shared" si="1068"/>
        <v>986.35005000000001</v>
      </c>
      <c r="M141" s="171">
        <f t="shared" si="1069"/>
        <v>381.99217499999941</v>
      </c>
      <c r="N141" s="171">
        <f t="shared" si="1070"/>
        <v>5420.25</v>
      </c>
      <c r="O141" s="172">
        <f t="shared" si="1071"/>
        <v>4638.64995</v>
      </c>
      <c r="P141" s="172">
        <f t="shared" si="1072"/>
        <v>5243.0078250000006</v>
      </c>
      <c r="Q141" s="66">
        <v>96.36</v>
      </c>
      <c r="R141" s="66">
        <v>85.58</v>
      </c>
      <c r="S141" s="66">
        <v>96.73</v>
      </c>
      <c r="T141" s="208"/>
      <c r="U141" s="208"/>
      <c r="V141" s="208"/>
      <c r="W141" s="14"/>
      <c r="X141" s="14"/>
      <c r="Y141" s="14"/>
      <c r="Z141" s="14"/>
      <c r="AA141" s="153" t="str">
        <f>IF(OR(ISBLANK(T141), ISBLANK(DH141)), "", 100*((T141-DH141)/DH141))</f>
        <v/>
      </c>
      <c r="AB141" s="116">
        <v>19337687.599213932</v>
      </c>
      <c r="AC141" s="63">
        <v>19154080.22900068</v>
      </c>
      <c r="AD141" s="63">
        <v>19521294.96942718</v>
      </c>
      <c r="AE141" s="171">
        <f t="shared" si="1073"/>
        <v>0</v>
      </c>
      <c r="AF141" s="171">
        <f t="shared" si="1074"/>
        <v>789.1875</v>
      </c>
      <c r="AG141" s="171">
        <f t="shared" si="1075"/>
        <v>171.00000000000091</v>
      </c>
      <c r="AH141" s="171">
        <f t="shared" si="1076"/>
        <v>5625</v>
      </c>
      <c r="AI141" s="172">
        <f t="shared" si="1077"/>
        <v>4835.8125</v>
      </c>
      <c r="AJ141" s="172">
        <f t="shared" si="1078"/>
        <v>5453.9999999999991</v>
      </c>
      <c r="AK141" s="63">
        <v>100</v>
      </c>
      <c r="AL141" s="63">
        <v>85.97</v>
      </c>
      <c r="AM141" s="63">
        <v>96.96</v>
      </c>
      <c r="AN141" s="66">
        <v>0.50079673727043295</v>
      </c>
      <c r="AO141" s="153">
        <f>IF(OR(ISBLANK(AB141), ISBLANK(DH141)), "", 100*((AB141-DH141)/DH141))</f>
        <v>1.1911129138574486E-2</v>
      </c>
      <c r="AP141" s="116">
        <v>19372931.276949439</v>
      </c>
      <c r="AQ141" s="63">
        <v>19186830.017600611</v>
      </c>
      <c r="AR141" s="63">
        <v>19559032.536298271</v>
      </c>
      <c r="AS141" s="171">
        <f t="shared" si="1079"/>
        <v>0.56250000000090949</v>
      </c>
      <c r="AT141" s="171">
        <f t="shared" si="1080"/>
        <v>780.10953750000044</v>
      </c>
      <c r="AU141" s="171">
        <f t="shared" si="1081"/>
        <v>229.47710625000036</v>
      </c>
      <c r="AV141" s="171">
        <f t="shared" si="1082"/>
        <v>5624.4374999999991</v>
      </c>
      <c r="AW141" s="172">
        <f t="shared" si="1083"/>
        <v>4844.8904624999996</v>
      </c>
      <c r="AX141" s="172">
        <f t="shared" si="1084"/>
        <v>5395.5228937499996</v>
      </c>
      <c r="AY141" s="63">
        <v>99.99</v>
      </c>
      <c r="AZ141" s="63">
        <v>86.14</v>
      </c>
      <c r="BA141" s="63">
        <v>95.93</v>
      </c>
      <c r="BB141" s="66">
        <v>0.79004055646853322</v>
      </c>
      <c r="BC141" s="153">
        <f>IF(OR(ISBLANK(AP141), ISBLANK(DH141)), "", 100*((AP141-DH141)/DH141))</f>
        <v>0.19418667513978591</v>
      </c>
      <c r="BD141" s="115">
        <v>77248098.009349391</v>
      </c>
      <c r="BE141" s="115">
        <v>75343218.176591247</v>
      </c>
      <c r="BF141" s="155">
        <v>79152977.842107534</v>
      </c>
      <c r="BG141" s="171">
        <f t="shared" si="1085"/>
        <v>589.5</v>
      </c>
      <c r="BH141" s="171">
        <f t="shared" si="1063"/>
        <v>1288.4273999999996</v>
      </c>
      <c r="BI141" s="171">
        <f t="shared" si="1064"/>
        <v>848.32470000000012</v>
      </c>
      <c r="BJ141" s="171">
        <f t="shared" si="1086"/>
        <v>5035.5</v>
      </c>
      <c r="BK141" s="172">
        <f t="shared" si="1087"/>
        <v>4336.5726000000004</v>
      </c>
      <c r="BL141" s="172">
        <f t="shared" si="1088"/>
        <v>4776.6752999999999</v>
      </c>
      <c r="BM141" s="34">
        <v>89.52</v>
      </c>
      <c r="BN141" s="34">
        <v>86.12</v>
      </c>
      <c r="BO141" s="34">
        <v>94.86</v>
      </c>
      <c r="BP141" s="29">
        <v>6.3038566531424713</v>
      </c>
      <c r="BQ141" s="46">
        <f>IF(OR(ISBLANK(BD141), ISBLANK(DH141)), "", 100*((BD141-DH141)/DH141))</f>
        <v>299.51674021872634</v>
      </c>
      <c r="BR141" s="101">
        <v>19335384.536592338</v>
      </c>
      <c r="BS141" s="36">
        <v>19151786.039165061</v>
      </c>
      <c r="BT141" s="36">
        <v>19518983.03401963</v>
      </c>
      <c r="BU141" s="171">
        <f t="shared" si="1089"/>
        <v>0</v>
      </c>
      <c r="BV141" s="171">
        <f t="shared" si="1065"/>
        <v>792.5625</v>
      </c>
      <c r="BW141" s="171">
        <f t="shared" si="1066"/>
        <v>171.00000000000091</v>
      </c>
      <c r="BX141" s="171">
        <f t="shared" si="1090"/>
        <v>5625</v>
      </c>
      <c r="BY141" s="172">
        <f t="shared" si="1091"/>
        <v>4832.4375</v>
      </c>
      <c r="BZ141" s="172">
        <f t="shared" si="1092"/>
        <v>5453.9999999999991</v>
      </c>
      <c r="CA141" s="36">
        <v>100</v>
      </c>
      <c r="CB141" s="36">
        <v>85.91</v>
      </c>
      <c r="CC141" s="36">
        <v>96.96</v>
      </c>
      <c r="CD141" s="30">
        <v>0.94679847776805937</v>
      </c>
      <c r="CE141" s="46">
        <f>IF(OR(ISBLANK(BR141), ISBLANK(DH141)), "", 100*((BR141-DH141)/DH141))</f>
        <v>0</v>
      </c>
      <c r="CF141" s="101">
        <v>19344179.177823588</v>
      </c>
      <c r="CG141" s="44">
        <v>19159270.28605698</v>
      </c>
      <c r="CH141" s="44">
        <v>19529088.0695902</v>
      </c>
      <c r="CI141" s="171">
        <f t="shared" si="1093"/>
        <v>0.56250000000090949</v>
      </c>
      <c r="CJ141" s="171">
        <f t="shared" si="1094"/>
        <v>793.60818749999999</v>
      </c>
      <c r="CK141" s="171">
        <f t="shared" si="1095"/>
        <v>162.54630000000088</v>
      </c>
      <c r="CL141" s="171">
        <f t="shared" si="1096"/>
        <v>5624.4374999999991</v>
      </c>
      <c r="CM141" s="172">
        <f t="shared" si="1097"/>
        <v>4831.3918125</v>
      </c>
      <c r="CN141" s="172">
        <f t="shared" si="1098"/>
        <v>5462.4536999999991</v>
      </c>
      <c r="CO141" s="36">
        <v>99.99</v>
      </c>
      <c r="CP141" s="36">
        <v>85.9</v>
      </c>
      <c r="CQ141" s="36">
        <v>97.12</v>
      </c>
      <c r="CR141" s="30">
        <v>0.80947387400428295</v>
      </c>
      <c r="CS141" s="46">
        <f>IF(OR(ISBLANK(CF141), ISBLANK(DH141)), "", 100*((CF141-DH141)/DH141))</f>
        <v>4.5484697832650307E-2</v>
      </c>
      <c r="CT141" s="103">
        <v>19335821.86009391</v>
      </c>
      <c r="CU141" s="103">
        <v>19152192.938920882</v>
      </c>
      <c r="CV141" s="103">
        <v>19519450.781266939</v>
      </c>
      <c r="CW141" s="171">
        <f t="shared" si="1099"/>
        <v>0</v>
      </c>
      <c r="CX141" s="171">
        <f t="shared" si="1100"/>
        <v>798.75</v>
      </c>
      <c r="CY141" s="171">
        <f t="shared" si="1101"/>
        <v>179.4375</v>
      </c>
      <c r="CZ141" s="171">
        <f t="shared" si="1102"/>
        <v>5625</v>
      </c>
      <c r="DA141" s="172">
        <f t="shared" si="1103"/>
        <v>4826.25</v>
      </c>
      <c r="DB141" s="172">
        <f t="shared" si="1104"/>
        <v>5445.5625</v>
      </c>
      <c r="DC141" s="34">
        <v>100</v>
      </c>
      <c r="DD141" s="34">
        <v>85.8</v>
      </c>
      <c r="DE141" s="34">
        <v>96.81</v>
      </c>
      <c r="DF141" s="29">
        <v>3.3414665369810819</v>
      </c>
      <c r="DG141" s="46">
        <f>IF(OR(ISBLANK(CT141), ISBLANK(DH141)), "", 100*((CT141-DH141)/DH141))</f>
        <v>2.2617781443362316E-3</v>
      </c>
      <c r="DH141" s="25">
        <f>MIN(H141,T141,AB141,AP141,BD141,BR141,CF141,CT141)</f>
        <v>19335384.536592338</v>
      </c>
      <c r="DI141" s="85" t="str">
        <f>IF(DH141=H141, $H$2, IF(DH141=T141, $T$2, IF(DH141=AB141, $AB$2, IF(DH141=AP141, $AP$2, IF(DH141=BD141, $BD$2, IF(DH141=BR141, $BR$2, IF(DH141=CF141, $CF$2, $CT$2)))))))</f>
        <v>RSSDDP (AllEnhancements + RQMC + SOM)</v>
      </c>
      <c r="DJ141" s="39">
        <f>IF(OR(ISBLANK(H141), ISBLANK(AP141)), "", IFERROR(((H141-AP141)/H141)*100, ""))</f>
        <v>47.827213076020129</v>
      </c>
      <c r="DK141" s="20" t="str">
        <f>IF(OR(ISBLANK(AP141), ISBLANK(T141)), "", IFERROR(((T141-AP141)/T141)*100, ""))</f>
        <v/>
      </c>
      <c r="DL141" s="18">
        <f t="shared" si="1105"/>
        <v>0</v>
      </c>
    </row>
    <row r="142" spans="1:116" x14ac:dyDescent="0.25">
      <c r="A142" s="269"/>
      <c r="B142" s="269"/>
      <c r="C142" s="269"/>
      <c r="D142" s="269"/>
      <c r="E142" s="166">
        <f>3 * ($C$113*'Data for KPI'!$B$1)</f>
        <v>5625</v>
      </c>
      <c r="F142" s="166" t="s">
        <v>23</v>
      </c>
      <c r="G142" s="166"/>
      <c r="H142" s="113">
        <f>AVERAGE(H137:H141)</f>
        <v>30613036.337752849</v>
      </c>
      <c r="I142" s="82">
        <f t="shared" ref="I142:DH142" si="1106">AVERAGE(I137:I141)</f>
        <v>29853622.439416863</v>
      </c>
      <c r="J142" s="82">
        <f t="shared" si="1106"/>
        <v>31372450.236088835</v>
      </c>
      <c r="K142" s="159">
        <f t="shared" si="1106"/>
        <v>132.41249999999962</v>
      </c>
      <c r="L142" s="159">
        <f t="shared" si="1106"/>
        <v>917.59593374999963</v>
      </c>
      <c r="M142" s="159">
        <f t="shared" si="1106"/>
        <v>304.13198249999971</v>
      </c>
      <c r="N142" s="159">
        <f t="shared" si="1106"/>
        <v>5492.5874999999996</v>
      </c>
      <c r="O142" s="159">
        <f t="shared" si="1106"/>
        <v>4707.4040662500001</v>
      </c>
      <c r="P142" s="159">
        <f t="shared" si="1106"/>
        <v>5320.8680175</v>
      </c>
      <c r="Q142" s="106">
        <f t="shared" si="1106"/>
        <v>97.646000000000001</v>
      </c>
      <c r="R142" s="106">
        <f t="shared" si="1106"/>
        <v>85.704000000000008</v>
      </c>
      <c r="S142" s="106">
        <f t="shared" si="1106"/>
        <v>96.873999999999995</v>
      </c>
      <c r="T142" s="113" t="e">
        <f t="shared" si="1106"/>
        <v>#DIV/0!</v>
      </c>
      <c r="U142" s="113" t="e">
        <f t="shared" si="1106"/>
        <v>#DIV/0!</v>
      </c>
      <c r="V142" s="113" t="e">
        <f t="shared" si="1106"/>
        <v>#DIV/0!</v>
      </c>
      <c r="W142" s="82" t="e">
        <f t="shared" si="1106"/>
        <v>#DIV/0!</v>
      </c>
      <c r="X142" s="82" t="e">
        <f t="shared" si="1106"/>
        <v>#DIV/0!</v>
      </c>
      <c r="Y142" s="82" t="e">
        <f t="shared" si="1106"/>
        <v>#DIV/0!</v>
      </c>
      <c r="Z142" s="82" t="e">
        <f t="shared" si="1106"/>
        <v>#DIV/0!</v>
      </c>
      <c r="AA142" s="82" t="e">
        <f t="shared" ref="AA142" si="1107">AVERAGE(AA137:AA141)</f>
        <v>#DIV/0!</v>
      </c>
      <c r="AB142" s="113">
        <f t="shared" si="1106"/>
        <v>19888279.111604761</v>
      </c>
      <c r="AC142" s="82">
        <f t="shared" si="1106"/>
        <v>19659217.555473208</v>
      </c>
      <c r="AD142" s="82">
        <f t="shared" si="1106"/>
        <v>20117340.667736318</v>
      </c>
      <c r="AE142" s="159">
        <f t="shared" si="1106"/>
        <v>6.5250000000003636</v>
      </c>
      <c r="AF142" s="159">
        <f t="shared" si="1106"/>
        <v>798.5061900000004</v>
      </c>
      <c r="AG142" s="159">
        <f t="shared" si="1106"/>
        <v>176.3198100000005</v>
      </c>
      <c r="AH142" s="159">
        <f t="shared" si="1106"/>
        <v>5618.4750000000004</v>
      </c>
      <c r="AI142" s="159">
        <f t="shared" si="1106"/>
        <v>4826.4938099999999</v>
      </c>
      <c r="AJ142" s="159">
        <f t="shared" si="1106"/>
        <v>5448.68019</v>
      </c>
      <c r="AK142" s="82">
        <f t="shared" si="1106"/>
        <v>99.884</v>
      </c>
      <c r="AL142" s="82">
        <f t="shared" si="1106"/>
        <v>85.903999999999996</v>
      </c>
      <c r="AM142" s="82">
        <f t="shared" si="1106"/>
        <v>96.977999999999994</v>
      </c>
      <c r="AN142" s="82">
        <f t="shared" si="1106"/>
        <v>0.59641803599412857</v>
      </c>
      <c r="AO142" s="106">
        <f t="shared" si="1106"/>
        <v>2.5482286472987914</v>
      </c>
      <c r="AP142" s="113">
        <f t="shared" si="1106"/>
        <v>19404551.538983256</v>
      </c>
      <c r="AQ142" s="82">
        <f t="shared" si="1106"/>
        <v>19215409.381724771</v>
      </c>
      <c r="AR142" s="82">
        <f t="shared" si="1106"/>
        <v>19593693.696241736</v>
      </c>
      <c r="AS142" s="159">
        <f t="shared" si="1106"/>
        <v>0.4500000000007276</v>
      </c>
      <c r="AT142" s="159">
        <f t="shared" si="1106"/>
        <v>791.93680875000064</v>
      </c>
      <c r="AU142" s="159">
        <f t="shared" si="1106"/>
        <v>179.87294250000051</v>
      </c>
      <c r="AV142" s="159">
        <f t="shared" si="1106"/>
        <v>5624.55</v>
      </c>
      <c r="AW142" s="159">
        <f t="shared" si="1106"/>
        <v>4833.0631912499994</v>
      </c>
      <c r="AX142" s="159">
        <f t="shared" si="1106"/>
        <v>5445.1270574999999</v>
      </c>
      <c r="AY142" s="82">
        <f t="shared" si="1106"/>
        <v>99.992000000000004</v>
      </c>
      <c r="AZ142" s="82">
        <f t="shared" si="1106"/>
        <v>85.927999999999997</v>
      </c>
      <c r="BA142" s="82">
        <f t="shared" si="1106"/>
        <v>96.81</v>
      </c>
      <c r="BB142" s="82">
        <f t="shared" si="1106"/>
        <v>0.82543834944080618</v>
      </c>
      <c r="BC142" s="106">
        <f>IFERROR(AVERAGE(BC137:BC141), "")</f>
        <v>5.0360704058833791E-2</v>
      </c>
      <c r="BD142" s="113">
        <f>IFERROR(AVERAGE(BD137:BD141), "")</f>
        <v>168581333.55812407</v>
      </c>
      <c r="BE142" s="82">
        <f t="shared" si="1106"/>
        <v>165914712.97580102</v>
      </c>
      <c r="BF142" s="198">
        <f t="shared" si="1106"/>
        <v>171247954.14044717</v>
      </c>
      <c r="BG142" s="159">
        <f t="shared" si="1106"/>
        <v>1284.75</v>
      </c>
      <c r="BH142" s="159">
        <f t="shared" si="1106"/>
        <v>1894.6178887499998</v>
      </c>
      <c r="BI142" s="159">
        <f t="shared" si="1106"/>
        <v>1591.195185</v>
      </c>
      <c r="BJ142" s="159">
        <f t="shared" si="1106"/>
        <v>4340.25</v>
      </c>
      <c r="BK142" s="159">
        <f t="shared" si="1106"/>
        <v>3730.38211125</v>
      </c>
      <c r="BL142" s="159">
        <f t="shared" si="1106"/>
        <v>4033.8048150000004</v>
      </c>
      <c r="BM142" s="82">
        <f t="shared" si="1106"/>
        <v>77.16</v>
      </c>
      <c r="BN142" s="82">
        <f t="shared" si="1106"/>
        <v>85.873999999999995</v>
      </c>
      <c r="BO142" s="82">
        <f t="shared" si="1106"/>
        <v>92.707999999999998</v>
      </c>
      <c r="BP142" s="82">
        <f t="shared" si="1106"/>
        <v>6.2718129331276167</v>
      </c>
      <c r="BQ142" s="226">
        <f>IFERROR(AVERAGE(BQ137:BQ141), "")</f>
        <v>768.98522265555312</v>
      </c>
      <c r="BR142" s="118">
        <f t="shared" si="1106"/>
        <v>19397032.466834545</v>
      </c>
      <c r="BS142" s="99">
        <f t="shared" si="1106"/>
        <v>19208424.630141817</v>
      </c>
      <c r="BT142" s="99">
        <f t="shared" si="1106"/>
        <v>19585640.303527284</v>
      </c>
      <c r="BU142" s="183">
        <f t="shared" si="1106"/>
        <v>0.2250000000003638</v>
      </c>
      <c r="BV142" s="183">
        <f t="shared" si="1106"/>
        <v>794.44300500000031</v>
      </c>
      <c r="BW142" s="183">
        <f t="shared" si="1106"/>
        <v>168.74331750000056</v>
      </c>
      <c r="BX142" s="183">
        <f t="shared" si="1106"/>
        <v>5624.7749999999996</v>
      </c>
      <c r="BY142" s="183">
        <f t="shared" si="1106"/>
        <v>4830.5569949999999</v>
      </c>
      <c r="BZ142" s="183">
        <f t="shared" si="1106"/>
        <v>5456.2566824999994</v>
      </c>
      <c r="CA142" s="99">
        <f t="shared" si="1106"/>
        <v>99.996000000000009</v>
      </c>
      <c r="CB142" s="99">
        <f t="shared" si="1106"/>
        <v>85.88</v>
      </c>
      <c r="CC142" s="99">
        <f t="shared" si="1106"/>
        <v>97.003999999999991</v>
      </c>
      <c r="CD142" s="99">
        <f t="shared" si="1106"/>
        <v>0.85488832238989476</v>
      </c>
      <c r="CE142" s="100">
        <f t="shared" si="1106"/>
        <v>1.144476467178282E-2</v>
      </c>
      <c r="CF142" s="118">
        <f t="shared" si="1106"/>
        <v>19397507.194851421</v>
      </c>
      <c r="CG142" s="99">
        <f t="shared" si="1106"/>
        <v>19208665.154555004</v>
      </c>
      <c r="CH142" s="99">
        <f t="shared" si="1106"/>
        <v>19586349.235147834</v>
      </c>
      <c r="CI142" s="159">
        <f t="shared" si="1106"/>
        <v>0.3375000000005457</v>
      </c>
      <c r="CJ142" s="159">
        <f t="shared" si="1106"/>
        <v>795.88960874999998</v>
      </c>
      <c r="CK142" s="159">
        <f t="shared" si="1106"/>
        <v>166.94011125000051</v>
      </c>
      <c r="CL142" s="159">
        <f t="shared" si="1106"/>
        <v>5624.6625000000004</v>
      </c>
      <c r="CM142" s="159">
        <f t="shared" si="1106"/>
        <v>4829.1103912499993</v>
      </c>
      <c r="CN142" s="159">
        <f t="shared" si="1106"/>
        <v>5458.0598887499991</v>
      </c>
      <c r="CO142" s="99">
        <f t="shared" si="1106"/>
        <v>99.994</v>
      </c>
      <c r="CP142" s="99">
        <f t="shared" si="1106"/>
        <v>85.855999999999995</v>
      </c>
      <c r="CQ142" s="99">
        <f t="shared" si="1106"/>
        <v>97.037999999999997</v>
      </c>
      <c r="CR142" s="99">
        <f t="shared" si="1106"/>
        <v>0.84501747384363435</v>
      </c>
      <c r="CS142" s="100">
        <f t="shared" si="1106"/>
        <v>1.3921305721012561E-2</v>
      </c>
      <c r="CT142" s="118">
        <f t="shared" si="1106"/>
        <v>108036945.07964106</v>
      </c>
      <c r="CU142" s="99">
        <f t="shared" si="1106"/>
        <v>106679443.22432266</v>
      </c>
      <c r="CV142" s="99">
        <f t="shared" si="1106"/>
        <v>109394446.93495946</v>
      </c>
      <c r="CW142" s="159">
        <f t="shared" si="1106"/>
        <v>721.91250000000025</v>
      </c>
      <c r="CX142" s="159">
        <f t="shared" si="1106"/>
        <v>1423.8244125000001</v>
      </c>
      <c r="CY142" s="159">
        <f t="shared" si="1106"/>
        <v>949.77541125000027</v>
      </c>
      <c r="CZ142" s="159">
        <f t="shared" si="1106"/>
        <v>4903.0874999999996</v>
      </c>
      <c r="DA142" s="159">
        <f t="shared" si="1106"/>
        <v>4201.1755874999999</v>
      </c>
      <c r="DB142" s="159">
        <f t="shared" si="1106"/>
        <v>4675.2245887500003</v>
      </c>
      <c r="DC142" s="99">
        <f t="shared" si="1106"/>
        <v>87.165999999999997</v>
      </c>
      <c r="DD142" s="99">
        <f t="shared" si="1106"/>
        <v>85.602000000000004</v>
      </c>
      <c r="DE142" s="99">
        <f t="shared" si="1106"/>
        <v>94.927999999999997</v>
      </c>
      <c r="DF142" s="99">
        <f t="shared" si="1106"/>
        <v>3.3429029483207016</v>
      </c>
      <c r="DG142" s="100">
        <f t="shared" si="1106"/>
        <v>455.74291600946447</v>
      </c>
      <c r="DH142" s="118">
        <f t="shared" si="1106"/>
        <v>19394808.250495687</v>
      </c>
      <c r="DI142" s="99"/>
      <c r="DJ142" s="100">
        <f t="shared" ref="DJ142:DK142" si="1108">AVERAGE(DJ137:DJ141)</f>
        <v>35.011130585916504</v>
      </c>
      <c r="DK142" s="99" t="e">
        <f t="shared" si="1108"/>
        <v>#DIV/0!</v>
      </c>
      <c r="DL142" s="18">
        <f t="shared" si="1105"/>
        <v>1.144476467178282E-2</v>
      </c>
    </row>
    <row r="143" spans="1:116" hidden="1" x14ac:dyDescent="0.25">
      <c r="A143" s="269"/>
      <c r="B143" s="269"/>
      <c r="C143" s="269">
        <v>20</v>
      </c>
      <c r="D143" s="269">
        <v>75</v>
      </c>
      <c r="E143" s="166">
        <f>3 * ($C$119*'Data for KPI'!$B$1)</f>
        <v>7500</v>
      </c>
      <c r="F143" s="166">
        <v>1</v>
      </c>
      <c r="G143" s="166">
        <v>12</v>
      </c>
      <c r="H143" s="116">
        <v>49090995.117813364</v>
      </c>
      <c r="I143" s="61">
        <v>48306818.323734887</v>
      </c>
      <c r="J143" s="61">
        <v>49875171.911891833</v>
      </c>
      <c r="K143" s="171">
        <f>E143-N143</f>
        <v>138.00000000000091</v>
      </c>
      <c r="L143" s="171">
        <f>E143-O143</f>
        <v>1533.0990000000011</v>
      </c>
      <c r="M143" s="171">
        <f>E143-P143</f>
        <v>417.75600000000031</v>
      </c>
      <c r="N143" s="171">
        <f>(Q143/100)*E143</f>
        <v>7361.9999999999991</v>
      </c>
      <c r="O143" s="172">
        <f>(R143/100)*N143</f>
        <v>5966.9009999999989</v>
      </c>
      <c r="P143" s="172">
        <f>(S143/100)*N143</f>
        <v>7082.2439999999997</v>
      </c>
      <c r="Q143" s="66">
        <v>98.16</v>
      </c>
      <c r="R143" s="66">
        <v>81.05</v>
      </c>
      <c r="S143" s="66">
        <v>96.2</v>
      </c>
      <c r="T143" s="208"/>
      <c r="U143" s="208"/>
      <c r="V143" s="208"/>
      <c r="W143" s="14"/>
      <c r="X143" s="14"/>
      <c r="Y143" s="14"/>
      <c r="Z143" s="14"/>
      <c r="AA143" s="153" t="str">
        <f>IF(OR(ISBLANK(T143), ISBLANK(DH143)), "", 100*((T143-DH143)/DH143))</f>
        <v/>
      </c>
      <c r="AB143" s="115">
        <v>44414342.874332629</v>
      </c>
      <c r="AC143" s="62">
        <v>43789184.282975547</v>
      </c>
      <c r="AD143" s="62">
        <v>45039501.465689696</v>
      </c>
      <c r="AE143" s="171">
        <f>$E143-AH143</f>
        <v>80.249999999999091</v>
      </c>
      <c r="AF143" s="171">
        <f>$E143-AI143</f>
        <v>1471.4531249999991</v>
      </c>
      <c r="AG143" s="171">
        <f>$E143-AJ143</f>
        <v>438.62392499999896</v>
      </c>
      <c r="AH143" s="171">
        <f>(AK143/100)*E143</f>
        <v>7419.7500000000009</v>
      </c>
      <c r="AI143" s="172">
        <f>(AL143/100)*AH143</f>
        <v>6028.5468750000009</v>
      </c>
      <c r="AJ143" s="172">
        <f>(AM143/100)*AH143</f>
        <v>7061.376075000001</v>
      </c>
      <c r="AK143" s="64">
        <v>98.93</v>
      </c>
      <c r="AL143" s="64">
        <v>81.25</v>
      </c>
      <c r="AM143" s="64">
        <v>95.17</v>
      </c>
      <c r="AN143" s="67">
        <v>22.223267640495905</v>
      </c>
      <c r="AO143" s="153">
        <f>IF(OR(ISBLANK(AB143), ISBLANK(DH143)), "", 100*((AB143-DH143)/DH143))</f>
        <v>16.556500976943113</v>
      </c>
      <c r="AP143" s="116">
        <v>38117038.224287279</v>
      </c>
      <c r="AQ143" s="61">
        <v>37834001.327768102</v>
      </c>
      <c r="AR143" s="61">
        <v>38400075.120806463</v>
      </c>
      <c r="AS143" s="171">
        <f>$E143-AV143</f>
        <v>0.75000000000090949</v>
      </c>
      <c r="AT143" s="171">
        <f>$E143-AW143</f>
        <v>1398.610200000001</v>
      </c>
      <c r="AU143" s="171">
        <f>$E143-AX143</f>
        <v>290.22105000000101</v>
      </c>
      <c r="AV143" s="171">
        <f>(AY143/100)*E143</f>
        <v>7499.2499999999991</v>
      </c>
      <c r="AW143" s="172">
        <f>(AZ143/100)*AV143</f>
        <v>6101.389799999999</v>
      </c>
      <c r="AX143" s="172">
        <f>(BA143/100)*AV143</f>
        <v>7209.778949999999</v>
      </c>
      <c r="AY143" s="63">
        <v>99.99</v>
      </c>
      <c r="AZ143" s="63">
        <v>81.36</v>
      </c>
      <c r="BA143" s="63">
        <v>96.14</v>
      </c>
      <c r="BB143" s="66">
        <v>0.5781123769265385</v>
      </c>
      <c r="BC143" s="153">
        <f>IF(OR(ISBLANK(AP143), ISBLANK(DH143)), "", 100*((AP143-DH143)/DH143))</f>
        <v>3.0492753160553089E-2</v>
      </c>
      <c r="BD143" s="116">
        <v>305788416.65651619</v>
      </c>
      <c r="BE143" s="116">
        <v>301832492.5677799</v>
      </c>
      <c r="BF143" s="199">
        <v>309744340.74525249</v>
      </c>
      <c r="BG143" s="171">
        <f>IF(BJ143=0, " ", $E143-BJ143)</f>
        <v>2256.75</v>
      </c>
      <c r="BH143" s="171">
        <f t="shared" ref="BH143:BH147" si="1109">IF(BK143=0, " ", $E143-BK143)</f>
        <v>3281.2810500000005</v>
      </c>
      <c r="BI143" s="171">
        <f t="shared" ref="BI143:BI147" si="1110">IF(BL143=0, " ", $E143-BL143)</f>
        <v>2701.9019250000001</v>
      </c>
      <c r="BJ143" s="171">
        <f>(BM143/100)*$E143</f>
        <v>5243.25</v>
      </c>
      <c r="BK143" s="172">
        <f>(BN143/100)*BJ143</f>
        <v>4218.7189499999995</v>
      </c>
      <c r="BL143" s="172">
        <f>(BO143/100)*BJ143</f>
        <v>4798.0980749999999</v>
      </c>
      <c r="BM143" s="32">
        <v>69.91</v>
      </c>
      <c r="BN143" s="32">
        <v>80.459999999999994</v>
      </c>
      <c r="BO143" s="32">
        <v>91.51</v>
      </c>
      <c r="BP143" s="28">
        <v>6.7365289278901148</v>
      </c>
      <c r="BQ143" s="46">
        <f>IF(OR(ISBLANK(BD143), ISBLANK(DH143)), "", 100*((BD143-DH143)/DH143))</f>
        <v>702.48013542851879</v>
      </c>
      <c r="BR143" s="103">
        <v>38110485.040066153</v>
      </c>
      <c r="BS143" s="43">
        <v>37827451.500161372</v>
      </c>
      <c r="BT143" s="43">
        <v>38393518.579970919</v>
      </c>
      <c r="BU143" s="171">
        <f>IF(BX143 = 0, " ", $E143-BX143)</f>
        <v>0.75000000000090949</v>
      </c>
      <c r="BV143" s="171">
        <f t="shared" ref="BV143:BV147" si="1111">IF(BY143=0, " ", $E143-BY143)</f>
        <v>1394.8605750000015</v>
      </c>
      <c r="BW143" s="171">
        <f t="shared" ref="BW143:BW147" si="1112">IF(BZ143=0, " ", $E143-BZ143)</f>
        <v>288.72120000000086</v>
      </c>
      <c r="BX143" s="171">
        <f>IF(ISBLANK(CA143),"",(CA143/100)*$E143)</f>
        <v>7499.2499999999991</v>
      </c>
      <c r="BY143" s="172">
        <f>(CB143/100)*BX143</f>
        <v>6105.1394249999985</v>
      </c>
      <c r="BZ143" s="172">
        <f>(CC143/100)*BX143</f>
        <v>7211.2787999999991</v>
      </c>
      <c r="CA143" s="34">
        <v>99.99</v>
      </c>
      <c r="CB143" s="34">
        <v>81.41</v>
      </c>
      <c r="CC143" s="34">
        <v>96.16</v>
      </c>
      <c r="CD143" s="29">
        <v>0.50382193718780821</v>
      </c>
      <c r="CE143" s="46">
        <f>IF(OR(ISBLANK(BR143), ISBLANK(DH143)), "", 100*((BR143-DH143)/DH143))</f>
        <v>1.3295240518455844E-2</v>
      </c>
      <c r="CF143" s="103">
        <v>38105418.832981743</v>
      </c>
      <c r="CG143" s="43">
        <v>37822476.547669403</v>
      </c>
      <c r="CH143" s="43">
        <v>38388361.118294083</v>
      </c>
      <c r="CI143" s="171">
        <f>IF(ISBLANK(CL143), " ", $E143-CL143)</f>
        <v>0.75000000000090949</v>
      </c>
      <c r="CJ143" s="171">
        <f>IF(ISBLANK(CM143), " ", $E143-CM143)</f>
        <v>1396.3604250000008</v>
      </c>
      <c r="CK143" s="171">
        <f>IF(ISBLANK(CN143), " ", $E143-CN143)</f>
        <v>273.72270000000117</v>
      </c>
      <c r="CL143" s="171">
        <f>IF(ISBLANK(CO143),"",(CO143/100)*$E143)</f>
        <v>7499.2499999999991</v>
      </c>
      <c r="CM143" s="172">
        <f>IF(ISBLANK(CL143),"",(CP143/100)*CL143)</f>
        <v>6103.6395749999992</v>
      </c>
      <c r="CN143" s="172">
        <f>IF(ISBLANK(CL143),"",(CQ143/100)*CL143)</f>
        <v>7226.2772999999988</v>
      </c>
      <c r="CO143" s="34">
        <v>99.99</v>
      </c>
      <c r="CP143" s="34">
        <v>81.39</v>
      </c>
      <c r="CQ143" s="34">
        <v>96.36</v>
      </c>
      <c r="CR143" s="29">
        <v>0.54465098172557103</v>
      </c>
      <c r="CS143" s="46">
        <f>IF(OR(ISBLANK(CF143), ISBLANK(DH143)), "", 100*((CF143-DH143)/DH143))</f>
        <v>0</v>
      </c>
      <c r="CT143" s="102">
        <v>38137790.701482497</v>
      </c>
      <c r="CU143" s="102">
        <v>37854653.289926343</v>
      </c>
      <c r="CV143" s="102">
        <v>38420928.113038696</v>
      </c>
      <c r="CW143" s="171">
        <f>IF(ISNUMBER(CZ143), $E143-CZ143,"")</f>
        <v>0.75000000000090949</v>
      </c>
      <c r="CX143" s="171">
        <f>IF(ISNUMBER(DA143), $E143-DA143,"")</f>
        <v>1392.6108000000004</v>
      </c>
      <c r="CY143" s="171">
        <f>IF(ISNUMBER(DB143), $E143-DB143,"")</f>
        <v>544.4456250000012</v>
      </c>
      <c r="CZ143" s="171">
        <f>IF(ISBLANK(DC143),"",(DC143/100)*$E143)</f>
        <v>7499.2499999999991</v>
      </c>
      <c r="DA143" s="172">
        <f>IF(ISNUMBER(CZ143), (DD143/100) * CZ143, "")</f>
        <v>6107.3891999999996</v>
      </c>
      <c r="DB143" s="172">
        <f>IF(ISNUMBER(CZ143),(DE143/100)*CZ143,"")</f>
        <v>6955.5543749999988</v>
      </c>
      <c r="DC143" s="32">
        <v>99.99</v>
      </c>
      <c r="DD143" s="32">
        <v>81.44</v>
      </c>
      <c r="DE143" s="32">
        <v>92.75</v>
      </c>
      <c r="DF143" s="28">
        <v>2.8891935597768672</v>
      </c>
      <c r="DG143" s="46">
        <f>IF(OR(ISBLANK(CT143), ISBLANK(DH143)), "", 100*((CT143-DH143)/DH143))</f>
        <v>8.4953451483218215E-2</v>
      </c>
      <c r="DH143" s="25">
        <f>MIN(H143,T143,AB143,AP143,BD143,BR143,CF143,CT143)</f>
        <v>38105418.832981743</v>
      </c>
      <c r="DI143" s="85" t="str">
        <f>IF(DH143=H143, $H$2, IF(DH143=T143, $T$2, IF(DH143=AB143, $AB$2, IF(DH143=AP143, $AP$2, IF(DH143=BD143, $BD$2, IF(DH143=BR143, $BR$2, IF(DH143=CF143, $CF$2, $CT$2)))))))</f>
        <v>RKSDDP (AllEnhancements + RQMC + Kmeans)</v>
      </c>
      <c r="DJ143" s="39">
        <f>IF(OR(ISBLANK(H143), ISBLANK(AP143)), "", IFERROR(((H143-AP143)/H143)*100, ""))</f>
        <v>22.354317461256816</v>
      </c>
      <c r="DK143" s="20" t="str">
        <f>IF(OR(ISBLANK(AP143), ISBLANK(T143)), "", IFERROR(((T143-AP143)/T143)*100, ""))</f>
        <v/>
      </c>
      <c r="DL143" s="18">
        <f t="shared" si="1105"/>
        <v>0</v>
      </c>
    </row>
    <row r="144" spans="1:116" hidden="1" x14ac:dyDescent="0.25">
      <c r="A144" s="269"/>
      <c r="B144" s="269"/>
      <c r="C144" s="269"/>
      <c r="D144" s="269"/>
      <c r="E144" s="166">
        <f>3 * ($C$119*'Data for KPI'!$B$1)</f>
        <v>7500</v>
      </c>
      <c r="F144" s="166">
        <v>2</v>
      </c>
      <c r="G144" s="166">
        <v>14</v>
      </c>
      <c r="H144" s="115">
        <v>46732600.238571249</v>
      </c>
      <c r="I144" s="62">
        <v>46027050.269145191</v>
      </c>
      <c r="J144" s="62">
        <v>47438150.207997307</v>
      </c>
      <c r="K144" s="171">
        <f t="shared" ref="K144:K147" si="1113">E144-N144</f>
        <v>107.25000000000091</v>
      </c>
      <c r="L144" s="171">
        <f t="shared" ref="L144:L147" si="1114">E144-O144</f>
        <v>1515.5688750000008</v>
      </c>
      <c r="M144" s="171">
        <f t="shared" ref="M144:M147" si="1115">E144-P144</f>
        <v>443.62012500000037</v>
      </c>
      <c r="N144" s="171">
        <f t="shared" ref="N144:N147" si="1116">(Q144/100)*E144</f>
        <v>7392.7499999999991</v>
      </c>
      <c r="O144" s="172">
        <f t="shared" ref="O144:O147" si="1117">(R144/100)*N144</f>
        <v>5984.4311249999992</v>
      </c>
      <c r="P144" s="172">
        <f t="shared" ref="P144:P147" si="1118">(S144/100)*N144</f>
        <v>7056.3798749999996</v>
      </c>
      <c r="Q144" s="67">
        <v>98.57</v>
      </c>
      <c r="R144" s="67">
        <v>80.95</v>
      </c>
      <c r="S144" s="67">
        <v>95.45</v>
      </c>
      <c r="T144" s="208"/>
      <c r="U144" s="208"/>
      <c r="V144" s="208"/>
      <c r="W144" s="14"/>
      <c r="X144" s="14"/>
      <c r="Y144" s="14"/>
      <c r="Z144" s="14"/>
      <c r="AA144" s="153" t="str">
        <f>IF(OR(ISBLANK(T144), ISBLANK(DH144)), "", 100*((T144-DH144)/DH144))</f>
        <v/>
      </c>
      <c r="AB144" s="116">
        <v>41071439.730064861</v>
      </c>
      <c r="AC144" s="61">
        <v>40591108.895568497</v>
      </c>
      <c r="AD144" s="61">
        <v>41551770.564561218</v>
      </c>
      <c r="AE144" s="171">
        <f t="shared" ref="AE144:AE147" si="1119">$E144-AH144</f>
        <v>36</v>
      </c>
      <c r="AF144" s="171">
        <f t="shared" ref="AF144:AF147" si="1120">$E144-AI144</f>
        <v>1443.7103999999999</v>
      </c>
      <c r="AG144" s="171">
        <f t="shared" ref="AG144:AG147" si="1121">$E144-AJ144</f>
        <v>439.05600000000049</v>
      </c>
      <c r="AH144" s="171">
        <f t="shared" ref="AH144:AH147" si="1122">(AK144/100)*E144</f>
        <v>7464</v>
      </c>
      <c r="AI144" s="172">
        <f t="shared" ref="AI144:AI147" si="1123">(AL144/100)*AH144</f>
        <v>6056.2896000000001</v>
      </c>
      <c r="AJ144" s="172">
        <f t="shared" ref="AJ144:AJ147" si="1124">(AM144/100)*AH144</f>
        <v>7060.9439999999995</v>
      </c>
      <c r="AK144" s="63">
        <v>99.52</v>
      </c>
      <c r="AL144" s="63">
        <v>81.14</v>
      </c>
      <c r="AM144" s="63">
        <v>94.6</v>
      </c>
      <c r="AN144" s="66">
        <v>0.48316930913883144</v>
      </c>
      <c r="AO144" s="153">
        <f>IF(OR(ISBLANK(AB144), ISBLANK(DH144)), "", 100*((AB144-DH144)/DH144))</f>
        <v>6.90846843281345</v>
      </c>
      <c r="AP144" s="115">
        <v>38428476.027004957</v>
      </c>
      <c r="AQ144" s="62">
        <v>38114929.509962387</v>
      </c>
      <c r="AR144" s="62">
        <v>38742022.544047542</v>
      </c>
      <c r="AS144" s="171">
        <f t="shared" ref="AS144:AS147" si="1125">$E144-AV144</f>
        <v>2.25</v>
      </c>
      <c r="AT144" s="171">
        <f t="shared" ref="AT144:AT147" si="1126">$E144-AW144</f>
        <v>1410.3274499999998</v>
      </c>
      <c r="AU144" s="171">
        <f t="shared" ref="AU144:AU147" si="1127">$E144-AX144</f>
        <v>356.89357500000006</v>
      </c>
      <c r="AV144" s="171">
        <f t="shared" ref="AV144:AV147" si="1128">(AY144/100)*E144</f>
        <v>7497.75</v>
      </c>
      <c r="AW144" s="172">
        <f t="shared" ref="AW144:AW147" si="1129">(AZ144/100)*AV144</f>
        <v>6089.6725500000002</v>
      </c>
      <c r="AX144" s="172">
        <f t="shared" ref="AX144:AX147" si="1130">(BA144/100)*AV144</f>
        <v>7143.1064249999999</v>
      </c>
      <c r="AY144" s="64">
        <v>99.97</v>
      </c>
      <c r="AZ144" s="64">
        <v>81.22</v>
      </c>
      <c r="BA144" s="64">
        <v>95.27</v>
      </c>
      <c r="BB144" s="67">
        <v>0.57607011002532116</v>
      </c>
      <c r="BC144" s="153">
        <f>IF(OR(ISBLANK(AP144), ISBLANK(DH144)), "", 100*((AP144-DH144)/DH144))</f>
        <v>2.8865392971211854E-2</v>
      </c>
      <c r="BD144" s="115">
        <v>408873520.21513528</v>
      </c>
      <c r="BE144" s="115">
        <v>404605328.79677409</v>
      </c>
      <c r="BF144" s="155">
        <v>413141711.63349652</v>
      </c>
      <c r="BG144" s="171">
        <f t="shared" ref="BG144:BG147" si="1131">IF(BJ144=0, " ", $E144-BJ144)</f>
        <v>2922.7499999999991</v>
      </c>
      <c r="BH144" s="171">
        <f t="shared" si="1109"/>
        <v>3894.5001749999997</v>
      </c>
      <c r="BI144" s="171">
        <f t="shared" si="1110"/>
        <v>3372.2359499999993</v>
      </c>
      <c r="BJ144" s="171">
        <f t="shared" ref="BJ144:BJ147" si="1132">(BM144/100)*$E144</f>
        <v>4577.2500000000009</v>
      </c>
      <c r="BK144" s="172">
        <f t="shared" ref="BK144:BK147" si="1133">(BN144/100)*BJ144</f>
        <v>3605.4998250000003</v>
      </c>
      <c r="BL144" s="172">
        <f t="shared" ref="BL144:BL147" si="1134">(BO144/100)*BJ144</f>
        <v>4127.7640500000007</v>
      </c>
      <c r="BM144" s="34">
        <v>61.03</v>
      </c>
      <c r="BN144" s="34">
        <v>78.77</v>
      </c>
      <c r="BO144" s="34">
        <v>90.18</v>
      </c>
      <c r="BP144" s="29">
        <v>6.7489733815730144</v>
      </c>
      <c r="BQ144" s="46">
        <f>IF(OR(ISBLANK(BD144), ISBLANK(DH144)), "", 100*((BD144-DH144)/DH144))</f>
        <v>964.29290320045175</v>
      </c>
      <c r="BR144" s="102">
        <v>38420776.944294527</v>
      </c>
      <c r="BS144" s="42">
        <v>38107339.326530457</v>
      </c>
      <c r="BT144" s="42">
        <v>38734214.562058613</v>
      </c>
      <c r="BU144" s="171">
        <f t="shared" ref="BU144:BU147" si="1135">IF(BX144 = 0, " ", $E144-BX144)</f>
        <v>2.25</v>
      </c>
      <c r="BV144" s="171">
        <f t="shared" si="1111"/>
        <v>1412.5767750000005</v>
      </c>
      <c r="BW144" s="171">
        <f t="shared" si="1112"/>
        <v>367.3904250000005</v>
      </c>
      <c r="BX144" s="171">
        <f t="shared" ref="BX144:BX147" si="1136">IF(ISBLANK(CA144),"",(CA144/100)*$E144)</f>
        <v>7497.75</v>
      </c>
      <c r="BY144" s="172">
        <f t="shared" ref="BY144:BY147" si="1137">(CB144/100)*BX144</f>
        <v>6087.4232249999995</v>
      </c>
      <c r="BZ144" s="172">
        <f t="shared" ref="BZ144:BZ147" si="1138">(CC144/100)*BX144</f>
        <v>7132.6095749999995</v>
      </c>
      <c r="CA144" s="32">
        <v>99.97</v>
      </c>
      <c r="CB144" s="32">
        <v>81.19</v>
      </c>
      <c r="CC144" s="32">
        <v>95.13</v>
      </c>
      <c r="CD144" s="28">
        <v>0.52356633047679768</v>
      </c>
      <c r="CE144" s="46">
        <f>IF(OR(ISBLANK(BR144), ISBLANK(DH144)), "", 100*((BR144-DH144)/DH144))</f>
        <v>8.8247723764799443E-3</v>
      </c>
      <c r="CF144" s="102">
        <v>38417386.697365493</v>
      </c>
      <c r="CG144" s="42">
        <v>38103938.394755647</v>
      </c>
      <c r="CH144" s="42">
        <v>38730834.999975331</v>
      </c>
      <c r="CI144" s="171">
        <f t="shared" ref="CI144:CI147" si="1139">IF(ISBLANK(CL144), " ", $E144-CL144)</f>
        <v>2.25</v>
      </c>
      <c r="CJ144" s="171">
        <f t="shared" ref="CJ144:CJ147" si="1140">IF(ISBLANK(CM144), " ", $E144-CM144)</f>
        <v>1411.0772250000009</v>
      </c>
      <c r="CK144" s="171">
        <f t="shared" ref="CK144:CK147" si="1141">IF(ISBLANK(CN144), " ", $E144-CN144)</f>
        <v>335.89987500000007</v>
      </c>
      <c r="CL144" s="171">
        <f t="shared" ref="CL144:CL147" si="1142">IF(ISBLANK(CO144),"",(CO144/100)*$E144)</f>
        <v>7497.75</v>
      </c>
      <c r="CM144" s="172">
        <f t="shared" ref="CM144:CM147" si="1143">IF(ISBLANK(CL144),"",(CP144/100)*CL144)</f>
        <v>6088.9227749999991</v>
      </c>
      <c r="CN144" s="172">
        <f t="shared" ref="CN144:CN147" si="1144">IF(ISBLANK(CL144),"",(CQ144/100)*CL144)</f>
        <v>7164.1001249999999</v>
      </c>
      <c r="CO144" s="32">
        <v>99.97</v>
      </c>
      <c r="CP144" s="32">
        <v>81.209999999999994</v>
      </c>
      <c r="CQ144" s="32">
        <v>95.55</v>
      </c>
      <c r="CR144" s="28">
        <v>0.65967064856265945</v>
      </c>
      <c r="CS144" s="46">
        <f>IF(OR(ISBLANK(CF144), ISBLANK(DH144)), "", 100*((CF144-DH144)/DH144))</f>
        <v>0</v>
      </c>
      <c r="CT144" s="103">
        <v>269356594.95442498</v>
      </c>
      <c r="CU144" s="103">
        <v>265709750.2755146</v>
      </c>
      <c r="CV144" s="103">
        <v>273003439.63333547</v>
      </c>
      <c r="CW144" s="171">
        <f t="shared" ref="CW144:CW147" si="1145">IF(ISNUMBER(CZ144), $E144-CZ144,"")</f>
        <v>2034.75</v>
      </c>
      <c r="CX144" s="171">
        <f t="shared" ref="CX144:CX147" si="1146">IF(ISNUMBER(DA144), $E144-DA144,"")</f>
        <v>3086.8106250000001</v>
      </c>
      <c r="CY144" s="171">
        <f t="shared" ref="CY144:CY147" si="1147">IF(ISNUMBER(DB144), $E144-DB144,"")</f>
        <v>2418.9570750000003</v>
      </c>
      <c r="CZ144" s="171">
        <f t="shared" ref="CZ144:CZ147" si="1148">IF(ISBLANK(DC144),"",(DC144/100)*$E144)</f>
        <v>5465.25</v>
      </c>
      <c r="DA144" s="172">
        <f t="shared" ref="DA144:DA147" si="1149">IF(ISNUMBER(CZ144), (DD144/100) * CZ144, "")</f>
        <v>4413.1893749999999</v>
      </c>
      <c r="DB144" s="172">
        <f t="shared" ref="DB144:DB147" si="1150">IF(ISNUMBER(CZ144),(DE144/100)*CZ144,"")</f>
        <v>5081.0429249999997</v>
      </c>
      <c r="DC144" s="34">
        <v>72.87</v>
      </c>
      <c r="DD144" s="34">
        <v>80.75</v>
      </c>
      <c r="DE144" s="34">
        <v>92.97</v>
      </c>
      <c r="DF144" s="29">
        <v>2.9016598884341547</v>
      </c>
      <c r="DG144" s="46">
        <f>IF(OR(ISBLANK(CT144), ISBLANK(DH144)), "", 100*((CT144-DH144)/DH144))</f>
        <v>601.13200847390362</v>
      </c>
      <c r="DH144" s="25">
        <f>MIN(H144,T144,AB144,AP144,BD144,BR144,CF144,CT144)</f>
        <v>38417386.697365493</v>
      </c>
      <c r="DI144" s="85" t="str">
        <f>IF(DH144=H144, $H$2, IF(DH144=T144, $T$2, IF(DH144=AB144, $AB$2, IF(DH144=AP144, $AP$2, IF(DH144=BD144, $BD$2, IF(DH144=BR144, $BR$2, IF(DH144=CF144, $CF$2, $CT$2)))))))</f>
        <v>RKSDDP (AllEnhancements + RQMC + Kmeans)</v>
      </c>
      <c r="DJ144" s="39">
        <f>IF(OR(ISBLANK(H144), ISBLANK(AP144)), "", IFERROR(((H144-AP144)/H144)*100, ""))</f>
        <v>17.769446102235918</v>
      </c>
      <c r="DK144" s="20" t="str">
        <f>IF(OR(ISBLANK(AP144), ISBLANK(T144)), "", IFERROR(((T144-AP144)/T144)*100, ""))</f>
        <v/>
      </c>
      <c r="DL144" s="18">
        <f t="shared" si="1105"/>
        <v>0</v>
      </c>
    </row>
    <row r="145" spans="1:116" hidden="1" x14ac:dyDescent="0.25">
      <c r="A145" s="269"/>
      <c r="B145" s="269"/>
      <c r="C145" s="269"/>
      <c r="D145" s="269"/>
      <c r="E145" s="166">
        <f>3 * ($C$119*'Data for KPI'!$B$1)</f>
        <v>7500</v>
      </c>
      <c r="F145" s="166">
        <v>3</v>
      </c>
      <c r="G145" s="166">
        <v>17</v>
      </c>
      <c r="H145" s="116">
        <v>52197958.828981638</v>
      </c>
      <c r="I145" s="61">
        <v>51334618.241911851</v>
      </c>
      <c r="J145" s="61">
        <v>53061299.416051432</v>
      </c>
      <c r="K145" s="171">
        <f t="shared" si="1113"/>
        <v>173.25</v>
      </c>
      <c r="L145" s="171">
        <f t="shared" si="1114"/>
        <v>1565.3324999999995</v>
      </c>
      <c r="M145" s="171">
        <f t="shared" si="1115"/>
        <v>504.41909999999916</v>
      </c>
      <c r="N145" s="171">
        <f t="shared" si="1116"/>
        <v>7326.75</v>
      </c>
      <c r="O145" s="172">
        <f t="shared" si="1117"/>
        <v>5934.6675000000005</v>
      </c>
      <c r="P145" s="172">
        <f t="shared" si="1118"/>
        <v>6995.5809000000008</v>
      </c>
      <c r="Q145" s="66">
        <v>97.69</v>
      </c>
      <c r="R145" s="66">
        <v>81</v>
      </c>
      <c r="S145" s="66">
        <v>95.48</v>
      </c>
      <c r="T145" s="208"/>
      <c r="U145" s="208"/>
      <c r="V145" s="208"/>
      <c r="W145" s="14"/>
      <c r="X145" s="14"/>
      <c r="Y145" s="14"/>
      <c r="Z145" s="14"/>
      <c r="AA145" s="153" t="str">
        <f>IF(OR(ISBLANK(T145), ISBLANK(DH145)), "", 100*((T145-DH145)/DH145))</f>
        <v/>
      </c>
      <c r="AB145" s="116">
        <v>38403990.140263937</v>
      </c>
      <c r="AC145" s="61">
        <v>38090868.447197698</v>
      </c>
      <c r="AD145" s="61">
        <v>38717111.833330177</v>
      </c>
      <c r="AE145" s="171">
        <f t="shared" si="1119"/>
        <v>3.0000000000009095</v>
      </c>
      <c r="AF145" s="171">
        <f t="shared" si="1120"/>
        <v>1398.9414000000006</v>
      </c>
      <c r="AG145" s="171">
        <f t="shared" si="1121"/>
        <v>323.87160000000131</v>
      </c>
      <c r="AH145" s="171">
        <f t="shared" si="1122"/>
        <v>7496.9999999999991</v>
      </c>
      <c r="AI145" s="172">
        <f t="shared" si="1123"/>
        <v>6101.0585999999994</v>
      </c>
      <c r="AJ145" s="172">
        <f t="shared" si="1124"/>
        <v>7176.1283999999987</v>
      </c>
      <c r="AK145" s="63">
        <v>99.96</v>
      </c>
      <c r="AL145" s="63">
        <v>81.38</v>
      </c>
      <c r="AM145" s="63">
        <v>95.72</v>
      </c>
      <c r="AN145" s="66">
        <v>0.36629936906655619</v>
      </c>
      <c r="AO145" s="153">
        <f>IF(OR(ISBLANK(AB145), ISBLANK(DH145)), "", 100*((AB145-DH145)/DH145))</f>
        <v>0.14954904934652033</v>
      </c>
      <c r="AP145" s="115">
        <v>38348893.267524973</v>
      </c>
      <c r="AQ145" s="62">
        <v>38040640.756081067</v>
      </c>
      <c r="AR145" s="62">
        <v>38657145.778968863</v>
      </c>
      <c r="AS145" s="171">
        <f t="shared" si="1125"/>
        <v>2.25</v>
      </c>
      <c r="AT145" s="171">
        <f t="shared" si="1126"/>
        <v>1396.8314999999993</v>
      </c>
      <c r="AU145" s="171">
        <f t="shared" si="1127"/>
        <v>327.6523500000003</v>
      </c>
      <c r="AV145" s="171">
        <f t="shared" si="1128"/>
        <v>7497.75</v>
      </c>
      <c r="AW145" s="172">
        <f t="shared" si="1129"/>
        <v>6103.1685000000007</v>
      </c>
      <c r="AX145" s="172">
        <f t="shared" si="1130"/>
        <v>7172.3476499999997</v>
      </c>
      <c r="AY145" s="64">
        <v>99.97</v>
      </c>
      <c r="AZ145" s="64">
        <v>81.400000000000006</v>
      </c>
      <c r="BA145" s="64">
        <v>95.66</v>
      </c>
      <c r="BB145" s="67">
        <v>0.56728483643898275</v>
      </c>
      <c r="BC145" s="153">
        <f>IF(OR(ISBLANK(AP145), ISBLANK(DH145)), "", 100*((AP145-DH145)/DH145))</f>
        <v>5.867964681013191E-3</v>
      </c>
      <c r="BD145" s="116">
        <v>278895347.38544351</v>
      </c>
      <c r="BE145" s="116">
        <v>275194811.50003469</v>
      </c>
      <c r="BF145" s="199">
        <v>282595883.27085233</v>
      </c>
      <c r="BG145" s="171">
        <f t="shared" si="1131"/>
        <v>2070.75</v>
      </c>
      <c r="BH145" s="171">
        <f t="shared" si="1109"/>
        <v>3115.8806249999998</v>
      </c>
      <c r="BI145" s="171">
        <f t="shared" si="1110"/>
        <v>2509.4333999999999</v>
      </c>
      <c r="BJ145" s="171">
        <f t="shared" si="1132"/>
        <v>5429.25</v>
      </c>
      <c r="BK145" s="172">
        <f t="shared" si="1133"/>
        <v>4384.1193750000002</v>
      </c>
      <c r="BL145" s="172">
        <f t="shared" si="1134"/>
        <v>4990.5666000000001</v>
      </c>
      <c r="BM145" s="32">
        <v>72.39</v>
      </c>
      <c r="BN145" s="32">
        <v>80.75</v>
      </c>
      <c r="BO145" s="32">
        <v>91.92</v>
      </c>
      <c r="BP145" s="28">
        <v>6.7352254341481208</v>
      </c>
      <c r="BQ145" s="46">
        <f>IF(OR(ISBLANK(BD145), ISBLANK(DH145)), "", 100*((BD145-DH145)/DH145))</f>
        <v>627.30055316124628</v>
      </c>
      <c r="BR145" s="103">
        <v>38954411.36820884</v>
      </c>
      <c r="BS145" s="43">
        <v>38596846.21541293</v>
      </c>
      <c r="BT145" s="43">
        <v>39311976.521004751</v>
      </c>
      <c r="BU145" s="171">
        <f t="shared" si="1135"/>
        <v>9.75</v>
      </c>
      <c r="BV145" s="171">
        <f t="shared" si="1111"/>
        <v>1405.1835749999991</v>
      </c>
      <c r="BW145" s="171">
        <f t="shared" si="1112"/>
        <v>324.34050000000025</v>
      </c>
      <c r="BX145" s="171">
        <f t="shared" si="1136"/>
        <v>7490.25</v>
      </c>
      <c r="BY145" s="172">
        <f t="shared" si="1137"/>
        <v>6094.8164250000009</v>
      </c>
      <c r="BZ145" s="172">
        <f t="shared" si="1138"/>
        <v>7175.6594999999998</v>
      </c>
      <c r="CA145" s="34">
        <v>99.87</v>
      </c>
      <c r="CB145" s="34">
        <v>81.37</v>
      </c>
      <c r="CC145" s="34">
        <v>95.8</v>
      </c>
      <c r="CD145" s="29">
        <v>0.50898611862604515</v>
      </c>
      <c r="CE145" s="46">
        <f>IF(OR(ISBLANK(BR145), ISBLANK(DH145)), "", 100*((BR145-DH145)/DH145))</f>
        <v>1.58493213231621</v>
      </c>
      <c r="CF145" s="103">
        <v>38346643.100051507</v>
      </c>
      <c r="CG145" s="43">
        <v>38038339.82013984</v>
      </c>
      <c r="CH145" s="43">
        <v>38654946.379963189</v>
      </c>
      <c r="CI145" s="171">
        <f t="shared" si="1139"/>
        <v>2.25</v>
      </c>
      <c r="CJ145" s="171">
        <f t="shared" si="1140"/>
        <v>1393.082625</v>
      </c>
      <c r="CK145" s="171">
        <f t="shared" si="1141"/>
        <v>341.14829999999893</v>
      </c>
      <c r="CL145" s="171">
        <f t="shared" si="1142"/>
        <v>7497.75</v>
      </c>
      <c r="CM145" s="172">
        <f t="shared" si="1143"/>
        <v>6106.917375</v>
      </c>
      <c r="CN145" s="172">
        <f t="shared" si="1144"/>
        <v>7158.8517000000011</v>
      </c>
      <c r="CO145" s="34">
        <v>99.97</v>
      </c>
      <c r="CP145" s="34">
        <v>81.45</v>
      </c>
      <c r="CQ145" s="34">
        <v>95.48</v>
      </c>
      <c r="CR145" s="29">
        <v>0.5529295828598636</v>
      </c>
      <c r="CS145" s="46">
        <f>IF(OR(ISBLANK(CF145), ISBLANK(DH145)), "", 100*((CF145-DH145)/DH145))</f>
        <v>0</v>
      </c>
      <c r="CT145" s="102">
        <v>83034557.525387257</v>
      </c>
      <c r="CU145" s="102">
        <v>81441247.1790113</v>
      </c>
      <c r="CV145" s="102">
        <v>84627867.871763214</v>
      </c>
      <c r="CW145" s="171">
        <f t="shared" si="1145"/>
        <v>504.75</v>
      </c>
      <c r="CX145" s="171">
        <f t="shared" si="1146"/>
        <v>1874.4199499999995</v>
      </c>
      <c r="CY145" s="171">
        <f t="shared" si="1147"/>
        <v>1116.8343750000004</v>
      </c>
      <c r="CZ145" s="171">
        <f t="shared" si="1148"/>
        <v>6995.25</v>
      </c>
      <c r="DA145" s="172">
        <f t="shared" si="1149"/>
        <v>5625.5800500000005</v>
      </c>
      <c r="DB145" s="172">
        <f t="shared" si="1150"/>
        <v>6383.1656249999996</v>
      </c>
      <c r="DC145" s="32">
        <v>93.27</v>
      </c>
      <c r="DD145" s="32">
        <v>80.42</v>
      </c>
      <c r="DE145" s="32">
        <v>91.25</v>
      </c>
      <c r="DF145" s="28">
        <v>2.8654956640745675</v>
      </c>
      <c r="DG145" s="46">
        <f>IF(OR(ISBLANK(CT145), ISBLANK(DH145)), "", 100*((CT145-DH145)/DH145))</f>
        <v>116.53670520451823</v>
      </c>
      <c r="DH145" s="25">
        <f>MIN(H145,T145,AB145,AP145,BD145,BR145,CF145,CT145)</f>
        <v>38346643.100051507</v>
      </c>
      <c r="DI145" s="85" t="str">
        <f>IF(DH145=H145, $H$2, IF(DH145=T145, $T$2, IF(DH145=AB145, $AB$2, IF(DH145=AP145, $AP$2, IF(DH145=BD145, $BD$2, IF(DH145=BR145, $BR$2, IF(DH145=CF145, $CF$2, $CT$2)))))))</f>
        <v>RKSDDP (AllEnhancements + RQMC + Kmeans)</v>
      </c>
      <c r="DJ145" s="39">
        <f>IF(OR(ISBLANK(H145), ISBLANK(AP145)), "", IFERROR(((H145-AP145)/H145)*100, ""))</f>
        <v>26.531814408358269</v>
      </c>
      <c r="DK145" s="20" t="str">
        <f>IF(OR(ISBLANK(AP145), ISBLANK(T145)), "", IFERROR(((T145-AP145)/T145)*100, ""))</f>
        <v/>
      </c>
      <c r="DL145" s="18">
        <f t="shared" si="1105"/>
        <v>0</v>
      </c>
    </row>
    <row r="146" spans="1:116" hidden="1" x14ac:dyDescent="0.25">
      <c r="A146" s="269"/>
      <c r="B146" s="269"/>
      <c r="C146" s="269"/>
      <c r="D146" s="269"/>
      <c r="E146" s="166">
        <f>3 * ($C$119*'Data for KPI'!$B$1)</f>
        <v>7500</v>
      </c>
      <c r="F146" s="166">
        <v>4</v>
      </c>
      <c r="G146" s="166">
        <v>18</v>
      </c>
      <c r="H146" s="115">
        <v>51841434.36941433</v>
      </c>
      <c r="I146" s="62">
        <v>50983109.301453881</v>
      </c>
      <c r="J146" s="62">
        <v>52699759.437374778</v>
      </c>
      <c r="K146" s="171">
        <f t="shared" si="1113"/>
        <v>168.75</v>
      </c>
      <c r="L146" s="171">
        <f t="shared" si="1114"/>
        <v>1576.3500000000004</v>
      </c>
      <c r="M146" s="171">
        <f t="shared" si="1115"/>
        <v>480.328125</v>
      </c>
      <c r="N146" s="171">
        <f t="shared" si="1116"/>
        <v>7331.25</v>
      </c>
      <c r="O146" s="172">
        <f t="shared" si="1117"/>
        <v>5923.65</v>
      </c>
      <c r="P146" s="172">
        <f t="shared" si="1118"/>
        <v>7019.671875</v>
      </c>
      <c r="Q146" s="67">
        <v>97.75</v>
      </c>
      <c r="R146" s="67">
        <v>80.8</v>
      </c>
      <c r="S146" s="67">
        <v>95.75</v>
      </c>
      <c r="T146" s="208"/>
      <c r="U146" s="208"/>
      <c r="V146" s="208"/>
      <c r="W146" s="14"/>
      <c r="X146" s="14"/>
      <c r="Y146" s="14"/>
      <c r="Z146" s="14"/>
      <c r="AA146" s="153" t="str">
        <f>IF(OR(ISBLANK(T146), ISBLANK(DH146)), "", 100*((T146-DH146)/DH146))</f>
        <v/>
      </c>
      <c r="AB146" s="116">
        <v>38251234.704935163</v>
      </c>
      <c r="AC146" s="61">
        <v>37953756.205114082</v>
      </c>
      <c r="AD146" s="61">
        <v>38548713.20475623</v>
      </c>
      <c r="AE146" s="171">
        <f t="shared" si="1119"/>
        <v>1.5</v>
      </c>
      <c r="AF146" s="171">
        <f t="shared" si="1120"/>
        <v>1405.9690500000006</v>
      </c>
      <c r="AG146" s="171">
        <f t="shared" si="1121"/>
        <v>294.69134999999915</v>
      </c>
      <c r="AH146" s="171">
        <f t="shared" si="1122"/>
        <v>7498.5</v>
      </c>
      <c r="AI146" s="172">
        <f t="shared" si="1123"/>
        <v>6094.0309499999994</v>
      </c>
      <c r="AJ146" s="172">
        <f t="shared" si="1124"/>
        <v>7205.3086500000009</v>
      </c>
      <c r="AK146" s="63">
        <v>99.98</v>
      </c>
      <c r="AL146" s="63">
        <v>81.27</v>
      </c>
      <c r="AM146" s="63">
        <v>96.09</v>
      </c>
      <c r="AN146" s="66">
        <v>0.60552076907281005</v>
      </c>
      <c r="AO146" s="153">
        <f>IF(OR(ISBLANK(AB146), ISBLANK(DH146)), "", 100*((AB146-DH146)/DH146))</f>
        <v>1.1775510671419761E-2</v>
      </c>
      <c r="AP146" s="115">
        <v>38271860.655660413</v>
      </c>
      <c r="AQ146" s="62">
        <v>37973083.307214983</v>
      </c>
      <c r="AR146" s="62">
        <v>38570638.004105851</v>
      </c>
      <c r="AS146" s="171">
        <f t="shared" si="1125"/>
        <v>1.5</v>
      </c>
      <c r="AT146" s="171">
        <f t="shared" si="1126"/>
        <v>1409.7182999999995</v>
      </c>
      <c r="AU146" s="171">
        <f t="shared" si="1127"/>
        <v>298.4405999999999</v>
      </c>
      <c r="AV146" s="171">
        <f t="shared" si="1128"/>
        <v>7498.5</v>
      </c>
      <c r="AW146" s="172">
        <f t="shared" si="1129"/>
        <v>6090.2817000000005</v>
      </c>
      <c r="AX146" s="172">
        <f t="shared" si="1130"/>
        <v>7201.5594000000001</v>
      </c>
      <c r="AY146" s="64">
        <v>99.98</v>
      </c>
      <c r="AZ146" s="64">
        <v>81.22</v>
      </c>
      <c r="BA146" s="64">
        <v>96.04</v>
      </c>
      <c r="BB146" s="67">
        <v>0.59219224503670564</v>
      </c>
      <c r="BC146" s="153">
        <f>IF(OR(ISBLANK(AP146), ISBLANK(DH146)), "", 100*((AP146-DH146)/DH146))</f>
        <v>6.5704173877727229E-2</v>
      </c>
      <c r="BD146" s="115">
        <v>186659829.3837361</v>
      </c>
      <c r="BE146" s="115">
        <v>183647972.533198</v>
      </c>
      <c r="BF146" s="155">
        <v>189671686.2342743</v>
      </c>
      <c r="BG146" s="171">
        <f t="shared" si="1131"/>
        <v>1410.75</v>
      </c>
      <c r="BH146" s="171">
        <f t="shared" si="1109"/>
        <v>2579.277075</v>
      </c>
      <c r="BI146" s="171">
        <f t="shared" si="1110"/>
        <v>1902.152474999999</v>
      </c>
      <c r="BJ146" s="171">
        <f t="shared" si="1132"/>
        <v>6089.25</v>
      </c>
      <c r="BK146" s="172">
        <f t="shared" si="1133"/>
        <v>4920.722925</v>
      </c>
      <c r="BL146" s="172">
        <f t="shared" si="1134"/>
        <v>5597.847525000001</v>
      </c>
      <c r="BM146" s="34">
        <v>81.19</v>
      </c>
      <c r="BN146" s="34">
        <v>80.81</v>
      </c>
      <c r="BO146" s="34">
        <v>91.93</v>
      </c>
      <c r="BP146" s="29">
        <v>6.7352364124520889</v>
      </c>
      <c r="BQ146" s="46">
        <f>IF(OR(ISBLANK(BD146), ISBLANK(DH146)), "", 100*((BD146-DH146)/DH146))</f>
        <v>388.04126447656552</v>
      </c>
      <c r="BR146" s="102">
        <v>38254110.867799737</v>
      </c>
      <c r="BS146" s="42">
        <v>37956640.405712739</v>
      </c>
      <c r="BT146" s="42">
        <v>38551581.329886749</v>
      </c>
      <c r="BU146" s="171">
        <f t="shared" si="1135"/>
        <v>1.5</v>
      </c>
      <c r="BV146" s="171">
        <f t="shared" si="1111"/>
        <v>1408.9684499999994</v>
      </c>
      <c r="BW146" s="171">
        <f t="shared" si="1112"/>
        <v>318.68655000000035</v>
      </c>
      <c r="BX146" s="171">
        <f t="shared" si="1136"/>
        <v>7498.5</v>
      </c>
      <c r="BY146" s="172">
        <f t="shared" si="1137"/>
        <v>6091.0315500000006</v>
      </c>
      <c r="BZ146" s="172">
        <f t="shared" si="1138"/>
        <v>7181.3134499999996</v>
      </c>
      <c r="CA146" s="32">
        <v>99.98</v>
      </c>
      <c r="CB146" s="32">
        <v>81.23</v>
      </c>
      <c r="CC146" s="32">
        <v>95.77</v>
      </c>
      <c r="CD146" s="28">
        <v>0.62916097553440808</v>
      </c>
      <c r="CE146" s="46">
        <f>IF(OR(ISBLANK(BR146), ISBLANK(DH146)), "", 100*((BR146-DH146)/DH146))</f>
        <v>1.9295533409580474E-2</v>
      </c>
      <c r="CF146" s="102">
        <v>38246730.957049847</v>
      </c>
      <c r="CG146" s="42">
        <v>37949274.037424482</v>
      </c>
      <c r="CH146" s="42">
        <v>38544187.876675233</v>
      </c>
      <c r="CI146" s="171">
        <f t="shared" si="1139"/>
        <v>1.5</v>
      </c>
      <c r="CJ146" s="171">
        <f t="shared" si="1140"/>
        <v>1418.7165000000005</v>
      </c>
      <c r="CK146" s="171">
        <f t="shared" si="1141"/>
        <v>307.4387999999999</v>
      </c>
      <c r="CL146" s="171">
        <f t="shared" si="1142"/>
        <v>7498.5</v>
      </c>
      <c r="CM146" s="172">
        <f t="shared" si="1143"/>
        <v>6081.2834999999995</v>
      </c>
      <c r="CN146" s="172">
        <f t="shared" si="1144"/>
        <v>7192.5612000000001</v>
      </c>
      <c r="CO146" s="32">
        <v>99.98</v>
      </c>
      <c r="CP146" s="32">
        <v>81.099999999999994</v>
      </c>
      <c r="CQ146" s="32">
        <v>95.92</v>
      </c>
      <c r="CR146" s="28">
        <v>0.48890394215178257</v>
      </c>
      <c r="CS146" s="46">
        <f>IF(OR(ISBLANK(CF146), ISBLANK(DH146)), "", 100*((CF146-DH146)/DH146))</f>
        <v>0</v>
      </c>
      <c r="CT146" s="102">
        <v>64335716.641395397</v>
      </c>
      <c r="CU146" s="102">
        <v>63152637.626563787</v>
      </c>
      <c r="CV146" s="102">
        <v>65518795.656227</v>
      </c>
      <c r="CW146" s="171">
        <f t="shared" si="1145"/>
        <v>311.25000000000091</v>
      </c>
      <c r="CX146" s="171">
        <f t="shared" si="1146"/>
        <v>1697.9598750000014</v>
      </c>
      <c r="CY146" s="171">
        <f t="shared" si="1147"/>
        <v>918.69937500000106</v>
      </c>
      <c r="CZ146" s="171">
        <f t="shared" si="1148"/>
        <v>7188.7499999999991</v>
      </c>
      <c r="DA146" s="172">
        <f t="shared" si="1149"/>
        <v>5802.0401249999986</v>
      </c>
      <c r="DB146" s="172">
        <f t="shared" si="1150"/>
        <v>6581.3006249999989</v>
      </c>
      <c r="DC146" s="32">
        <v>95.85</v>
      </c>
      <c r="DD146" s="32">
        <v>80.709999999999994</v>
      </c>
      <c r="DE146" s="32">
        <v>91.55</v>
      </c>
      <c r="DF146" s="28">
        <v>2.7859715295394478</v>
      </c>
      <c r="DG146" s="46">
        <f>IF(OR(ISBLANK(CT146), ISBLANK(DH146)), "", 100*((CT146-DH146)/DH146))</f>
        <v>68.212328299751562</v>
      </c>
      <c r="DH146" s="25">
        <f>MIN(H146,T146,AB146,AP146,BD146,BR146,CF146,CT146)</f>
        <v>38246730.957049847</v>
      </c>
      <c r="DI146" s="85" t="str">
        <f>IF(DH146=H146, $H$2, IF(DH146=T146, $T$2, IF(DH146=AB146, $AB$2, IF(DH146=AP146, $AP$2, IF(DH146=BD146, $BD$2, IF(DH146=BR146, $BR$2, IF(DH146=CF146, $CF$2, $CT$2)))))))</f>
        <v>RKSDDP (AllEnhancements + RQMC + Kmeans)</v>
      </c>
      <c r="DJ146" s="39">
        <f>IF(OR(ISBLANK(H146), ISBLANK(AP146)), "", IFERROR(((H146-AP146)/H146)*100, ""))</f>
        <v>26.17515097491161</v>
      </c>
      <c r="DK146" s="20" t="str">
        <f>IF(OR(ISBLANK(AP146), ISBLANK(T146)), "", IFERROR(((T146-AP146)/T146)*100, ""))</f>
        <v/>
      </c>
      <c r="DL146" s="18">
        <f t="shared" si="1105"/>
        <v>0</v>
      </c>
    </row>
    <row r="147" spans="1:116" hidden="1" x14ac:dyDescent="0.25">
      <c r="A147" s="269"/>
      <c r="B147" s="269"/>
      <c r="C147" s="269"/>
      <c r="D147" s="269"/>
      <c r="E147" s="166">
        <f>3 * ($C$119*'Data for KPI'!$B$1)</f>
        <v>7500</v>
      </c>
      <c r="F147" s="166">
        <v>5</v>
      </c>
      <c r="G147" s="166">
        <v>11</v>
      </c>
      <c r="H147" s="116">
        <v>42951179.965313517</v>
      </c>
      <c r="I147" s="61">
        <v>42373574.959119372</v>
      </c>
      <c r="J147" s="61">
        <v>43528784.971507661</v>
      </c>
      <c r="K147" s="171">
        <f t="shared" si="1113"/>
        <v>57.749999999999091</v>
      </c>
      <c r="L147" s="171">
        <f t="shared" si="1114"/>
        <v>1448.7065249999987</v>
      </c>
      <c r="M147" s="171">
        <f t="shared" si="1115"/>
        <v>382.97632499999963</v>
      </c>
      <c r="N147" s="171">
        <f t="shared" si="1116"/>
        <v>7442.2500000000009</v>
      </c>
      <c r="O147" s="172">
        <f t="shared" si="1117"/>
        <v>6051.2934750000013</v>
      </c>
      <c r="P147" s="172">
        <f t="shared" si="1118"/>
        <v>7117.0236750000004</v>
      </c>
      <c r="Q147" s="66">
        <v>99.23</v>
      </c>
      <c r="R147" s="66">
        <v>81.31</v>
      </c>
      <c r="S147" s="66">
        <v>95.63</v>
      </c>
      <c r="T147" s="208"/>
      <c r="U147" s="208"/>
      <c r="V147" s="208"/>
      <c r="W147" s="14"/>
      <c r="X147" s="14"/>
      <c r="Y147" s="14"/>
      <c r="Z147" s="14"/>
      <c r="AA147" s="153" t="str">
        <f>IF(OR(ISBLANK(T147), ISBLANK(DH147)), "", 100*((T147-DH147)/DH147))</f>
        <v/>
      </c>
      <c r="AB147" s="115">
        <v>38609510.1461564</v>
      </c>
      <c r="AC147" s="62">
        <v>38277785.327761173</v>
      </c>
      <c r="AD147" s="62">
        <v>38941234.964551568</v>
      </c>
      <c r="AE147" s="171">
        <f t="shared" si="1119"/>
        <v>3.75</v>
      </c>
      <c r="AF147" s="171">
        <f t="shared" si="1120"/>
        <v>1397.3028750000003</v>
      </c>
      <c r="AG147" s="171">
        <f t="shared" si="1121"/>
        <v>323.0902500000002</v>
      </c>
      <c r="AH147" s="171">
        <f t="shared" si="1122"/>
        <v>7496.25</v>
      </c>
      <c r="AI147" s="172">
        <f t="shared" si="1123"/>
        <v>6102.6971249999997</v>
      </c>
      <c r="AJ147" s="172">
        <f t="shared" si="1124"/>
        <v>7176.9097499999998</v>
      </c>
      <c r="AK147" s="64">
        <v>99.95</v>
      </c>
      <c r="AL147" s="64">
        <v>81.41</v>
      </c>
      <c r="AM147" s="64">
        <v>95.74</v>
      </c>
      <c r="AN147" s="67">
        <v>0.39282287304083996</v>
      </c>
      <c r="AO147" s="153">
        <f>IF(OR(ISBLANK(AB147), ISBLANK(DH147)), "", 100*((AB147-DH147)/DH147))</f>
        <v>3.8792825160787075E-3</v>
      </c>
      <c r="AP147" s="116">
        <v>38666346.342359558</v>
      </c>
      <c r="AQ147" s="61">
        <v>38331790.959452882</v>
      </c>
      <c r="AR147" s="61">
        <v>39000901.725266233</v>
      </c>
      <c r="AS147" s="171">
        <f t="shared" si="1125"/>
        <v>3.75</v>
      </c>
      <c r="AT147" s="171">
        <f t="shared" si="1126"/>
        <v>1395.0540000000001</v>
      </c>
      <c r="AU147" s="171">
        <f t="shared" si="1127"/>
        <v>449.02725000000009</v>
      </c>
      <c r="AV147" s="171">
        <f t="shared" si="1128"/>
        <v>7496.25</v>
      </c>
      <c r="AW147" s="172">
        <f t="shared" si="1129"/>
        <v>6104.9459999999999</v>
      </c>
      <c r="AX147" s="172">
        <f t="shared" si="1130"/>
        <v>7050.9727499999999</v>
      </c>
      <c r="AY147" s="63">
        <v>99.95</v>
      </c>
      <c r="AZ147" s="63">
        <v>81.44</v>
      </c>
      <c r="BA147" s="63">
        <v>94.06</v>
      </c>
      <c r="BB147" s="66">
        <v>0.53155946879015881</v>
      </c>
      <c r="BC147" s="153">
        <f>IF(OR(ISBLANK(AP147), ISBLANK(DH147)), "", 100*((AP147-DH147)/DH147))</f>
        <v>0.15109275615150558</v>
      </c>
      <c r="BD147" s="116">
        <v>44824451.049806803</v>
      </c>
      <c r="BE147" s="116">
        <v>44185975.489085943</v>
      </c>
      <c r="BF147" s="199">
        <v>45462926.610527657</v>
      </c>
      <c r="BG147" s="171">
        <f t="shared" si="1131"/>
        <v>81</v>
      </c>
      <c r="BH147" s="171">
        <f t="shared" si="1109"/>
        <v>1466.1273000000001</v>
      </c>
      <c r="BI147" s="171">
        <f t="shared" si="1110"/>
        <v>716.80829999999878</v>
      </c>
      <c r="BJ147" s="171">
        <f t="shared" si="1132"/>
        <v>7419</v>
      </c>
      <c r="BK147" s="172">
        <f t="shared" si="1133"/>
        <v>6033.8726999999999</v>
      </c>
      <c r="BL147" s="172">
        <f t="shared" si="1134"/>
        <v>6783.1917000000012</v>
      </c>
      <c r="BM147" s="32">
        <v>98.92</v>
      </c>
      <c r="BN147" s="32">
        <v>81.33</v>
      </c>
      <c r="BO147" s="32">
        <v>91.43</v>
      </c>
      <c r="BP147" s="28">
        <v>6.7036735235812248</v>
      </c>
      <c r="BQ147" s="46">
        <f>IF(OR(ISBLANK(BD147), ISBLANK(DH147)), "", 100*((BD147-DH147)/DH147))</f>
        <v>16.101420989827766</v>
      </c>
      <c r="BR147" s="103">
        <v>44971824.329891823</v>
      </c>
      <c r="BS147" s="43">
        <v>44326881.002089351</v>
      </c>
      <c r="BT147" s="43">
        <v>45616767.657694302</v>
      </c>
      <c r="BU147" s="171">
        <f t="shared" si="1135"/>
        <v>84.000000000000909</v>
      </c>
      <c r="BV147" s="171">
        <f t="shared" si="1111"/>
        <v>1480.4328000000005</v>
      </c>
      <c r="BW147" s="171">
        <f t="shared" si="1112"/>
        <v>445.90080000000034</v>
      </c>
      <c r="BX147" s="171">
        <f t="shared" si="1136"/>
        <v>7415.9999999999991</v>
      </c>
      <c r="BY147" s="172">
        <f t="shared" si="1137"/>
        <v>6019.5671999999995</v>
      </c>
      <c r="BZ147" s="172">
        <f t="shared" si="1138"/>
        <v>7054.0991999999997</v>
      </c>
      <c r="CA147" s="34">
        <v>98.88</v>
      </c>
      <c r="CB147" s="34">
        <v>81.17</v>
      </c>
      <c r="CC147" s="34">
        <v>95.12</v>
      </c>
      <c r="CD147" s="29">
        <v>0.67790585885320809</v>
      </c>
      <c r="CE147" s="46">
        <f>IF(OR(ISBLANK(BR147), ISBLANK(DH147)), "", 100*((BR147-DH147)/DH147))</f>
        <v>16.483137816985124</v>
      </c>
      <c r="CF147" s="103">
        <v>38608012.432280309</v>
      </c>
      <c r="CG147" s="43">
        <v>38276358.452843927</v>
      </c>
      <c r="CH147" s="43">
        <v>38939666.411716692</v>
      </c>
      <c r="CI147" s="171">
        <f t="shared" si="1139"/>
        <v>3.75</v>
      </c>
      <c r="CJ147" s="171">
        <f t="shared" si="1140"/>
        <v>1393.5547500000002</v>
      </c>
      <c r="CK147" s="171">
        <f t="shared" si="1141"/>
        <v>320.84137499999997</v>
      </c>
      <c r="CL147" s="171">
        <f t="shared" si="1142"/>
        <v>7496.25</v>
      </c>
      <c r="CM147" s="172">
        <f t="shared" si="1143"/>
        <v>6106.4452499999998</v>
      </c>
      <c r="CN147" s="172">
        <f t="shared" si="1144"/>
        <v>7179.158625</v>
      </c>
      <c r="CO147" s="34">
        <v>99.95</v>
      </c>
      <c r="CP147" s="34">
        <v>81.459999999999994</v>
      </c>
      <c r="CQ147" s="34">
        <v>95.77</v>
      </c>
      <c r="CR147" s="29">
        <v>0.51584846614590751</v>
      </c>
      <c r="CS147" s="46">
        <f>IF(OR(ISBLANK(CF147), ISBLANK(DH147)), "", 100*((CF147-DH147)/DH147))</f>
        <v>0</v>
      </c>
      <c r="CT147" s="103">
        <v>68469213.797901288</v>
      </c>
      <c r="CU147" s="103">
        <v>67197606.529670417</v>
      </c>
      <c r="CV147" s="103">
        <v>69740821.066132158</v>
      </c>
      <c r="CW147" s="171">
        <f t="shared" si="1145"/>
        <v>354</v>
      </c>
      <c r="CX147" s="171">
        <f t="shared" si="1146"/>
        <v>1733.8926000000001</v>
      </c>
      <c r="CY147" s="171">
        <f t="shared" si="1147"/>
        <v>979.98959999999988</v>
      </c>
      <c r="CZ147" s="171">
        <f t="shared" si="1148"/>
        <v>7146</v>
      </c>
      <c r="DA147" s="172">
        <f t="shared" si="1149"/>
        <v>5766.1073999999999</v>
      </c>
      <c r="DB147" s="172">
        <f t="shared" si="1150"/>
        <v>6520.0104000000001</v>
      </c>
      <c r="DC147" s="34">
        <v>95.28</v>
      </c>
      <c r="DD147" s="34">
        <v>80.69</v>
      </c>
      <c r="DE147" s="34">
        <v>91.24</v>
      </c>
      <c r="DF147" s="29">
        <v>2.740727658365508</v>
      </c>
      <c r="DG147" s="46">
        <f>IF(OR(ISBLANK(CT147), ISBLANK(DH147)), "", 100*((CT147-DH147)/DH147))</f>
        <v>77.344570425629868</v>
      </c>
      <c r="DH147" s="25">
        <f>MIN(H147,T147,AB147,AP147,BD147,BR147,CF147,CT147)</f>
        <v>38608012.432280309</v>
      </c>
      <c r="DI147" s="85" t="str">
        <f>IF(DH147=H147, $H$2, IF(DH147=T147, $T$2, IF(DH147=AB147, $AB$2, IF(DH147=AP147, $AP$2, IF(DH147=BD147, $BD$2, IF(DH147=BR147, $BR$2, IF(DH147=CF147, $CF$2, $CT$2)))))))</f>
        <v>RKSDDP (AllEnhancements + RQMC + Kmeans)</v>
      </c>
      <c r="DJ147" s="39">
        <f>IF(OR(ISBLANK(H147), ISBLANK(AP147)), "", IFERROR(((H147-AP147)/H147)*100, ""))</f>
        <v>9.9760556669556042</v>
      </c>
      <c r="DK147" s="20" t="str">
        <f>IF(OR(ISBLANK(AP147), ISBLANK(T147)), "", IFERROR(((T147-AP147)/T147)*100, ""))</f>
        <v/>
      </c>
      <c r="DL147" s="18">
        <f t="shared" si="1105"/>
        <v>0</v>
      </c>
    </row>
    <row r="148" spans="1:116" x14ac:dyDescent="0.25">
      <c r="A148" s="269"/>
      <c r="B148" s="269"/>
      <c r="C148" s="269"/>
      <c r="D148" s="269"/>
      <c r="E148" s="166">
        <f>3 * ($C$119*'Data for KPI'!$B$1)</f>
        <v>7500</v>
      </c>
      <c r="F148" s="166" t="s">
        <v>23</v>
      </c>
      <c r="G148" s="166"/>
      <c r="H148" s="113">
        <f>AVERAGE(H143:H147)</f>
        <v>48562833.704018816</v>
      </c>
      <c r="I148" s="82">
        <f t="shared" ref="I148:DH148" si="1151">AVERAGE(I143:I147)</f>
        <v>47805034.219073042</v>
      </c>
      <c r="J148" s="82">
        <f t="shared" si="1151"/>
        <v>49320633.188964605</v>
      </c>
      <c r="K148" s="159">
        <f t="shared" si="1151"/>
        <v>129.00000000000017</v>
      </c>
      <c r="L148" s="159">
        <f t="shared" si="1151"/>
        <v>1527.8113800000001</v>
      </c>
      <c r="M148" s="159">
        <f t="shared" si="1151"/>
        <v>445.81993499999987</v>
      </c>
      <c r="N148" s="159">
        <f t="shared" si="1151"/>
        <v>7371</v>
      </c>
      <c r="O148" s="159">
        <f t="shared" si="1151"/>
        <v>5972.1886199999999</v>
      </c>
      <c r="P148" s="159">
        <f t="shared" si="1151"/>
        <v>7054.1800649999986</v>
      </c>
      <c r="Q148" s="106">
        <f t="shared" si="1151"/>
        <v>98.28</v>
      </c>
      <c r="R148" s="106">
        <f t="shared" si="1151"/>
        <v>81.022000000000006</v>
      </c>
      <c r="S148" s="106">
        <f t="shared" si="1151"/>
        <v>95.701999999999998</v>
      </c>
      <c r="T148" s="113" t="e">
        <f t="shared" si="1151"/>
        <v>#DIV/0!</v>
      </c>
      <c r="U148" s="113" t="e">
        <f t="shared" si="1151"/>
        <v>#DIV/0!</v>
      </c>
      <c r="V148" s="113" t="e">
        <f t="shared" si="1151"/>
        <v>#DIV/0!</v>
      </c>
      <c r="W148" s="82" t="e">
        <f t="shared" si="1151"/>
        <v>#DIV/0!</v>
      </c>
      <c r="X148" s="82" t="e">
        <f t="shared" si="1151"/>
        <v>#DIV/0!</v>
      </c>
      <c r="Y148" s="82" t="e">
        <f t="shared" si="1151"/>
        <v>#DIV/0!</v>
      </c>
      <c r="Z148" s="82" t="e">
        <f t="shared" si="1151"/>
        <v>#DIV/0!</v>
      </c>
      <c r="AA148" s="82" t="str">
        <f>IFERROR(AVERAGE(AA143:AA147), "")</f>
        <v/>
      </c>
      <c r="AB148" s="113">
        <f t="shared" si="1151"/>
        <v>40150103.5191506</v>
      </c>
      <c r="AC148" s="82">
        <f t="shared" si="1151"/>
        <v>39740540.631723404</v>
      </c>
      <c r="AD148" s="82">
        <f t="shared" si="1151"/>
        <v>40559666.406577781</v>
      </c>
      <c r="AE148" s="159">
        <f t="shared" si="1151"/>
        <v>24.9</v>
      </c>
      <c r="AF148" s="159">
        <f t="shared" si="1151"/>
        <v>1423.4753700000001</v>
      </c>
      <c r="AG148" s="159">
        <f t="shared" si="1151"/>
        <v>363.866625</v>
      </c>
      <c r="AH148" s="159">
        <f t="shared" si="1151"/>
        <v>7475.1</v>
      </c>
      <c r="AI148" s="159">
        <f t="shared" si="1151"/>
        <v>6076.5246299999999</v>
      </c>
      <c r="AJ148" s="159">
        <f t="shared" si="1151"/>
        <v>7136.1333749999994</v>
      </c>
      <c r="AK148" s="82">
        <f t="shared" si="1151"/>
        <v>99.667999999999992</v>
      </c>
      <c r="AL148" s="82">
        <f t="shared" si="1151"/>
        <v>81.289999999999992</v>
      </c>
      <c r="AM148" s="82">
        <f t="shared" si="1151"/>
        <v>95.464000000000013</v>
      </c>
      <c r="AN148" s="82">
        <f t="shared" si="1151"/>
        <v>4.8142159921629881</v>
      </c>
      <c r="AO148" s="106">
        <f>IFERROR(AVERAGE(AO143:AO147), "")</f>
        <v>4.7260346504581161</v>
      </c>
      <c r="AP148" s="113">
        <f t="shared" si="1151"/>
        <v>38366522.903367437</v>
      </c>
      <c r="AQ148" s="82">
        <f t="shared" si="1151"/>
        <v>38058889.17209588</v>
      </c>
      <c r="AR148" s="82">
        <f t="shared" si="1151"/>
        <v>38674156.634638987</v>
      </c>
      <c r="AS148" s="159">
        <f t="shared" si="1151"/>
        <v>2.1000000000001817</v>
      </c>
      <c r="AT148" s="159">
        <f t="shared" si="1151"/>
        <v>1402.1082899999999</v>
      </c>
      <c r="AU148" s="159">
        <f t="shared" si="1151"/>
        <v>344.44696500000026</v>
      </c>
      <c r="AV148" s="159">
        <f t="shared" si="1151"/>
        <v>7497.9</v>
      </c>
      <c r="AW148" s="159">
        <f t="shared" si="1151"/>
        <v>6097.8917099999999</v>
      </c>
      <c r="AX148" s="159">
        <f t="shared" si="1151"/>
        <v>7155.5530349999999</v>
      </c>
      <c r="AY148" s="82">
        <f t="shared" si="1151"/>
        <v>99.971999999999994</v>
      </c>
      <c r="AZ148" s="82">
        <f t="shared" si="1151"/>
        <v>81.328000000000003</v>
      </c>
      <c r="BA148" s="82">
        <f t="shared" si="1151"/>
        <v>95.433999999999997</v>
      </c>
      <c r="BB148" s="82">
        <f>IFERROR(AVERAGE(BB143:BB147),"")</f>
        <v>0.56904380744354133</v>
      </c>
      <c r="BC148" s="106">
        <f>IFERROR(AVERAGE(BC143:BC147), "")</f>
        <v>5.640460816840219E-2</v>
      </c>
      <c r="BD148" s="113">
        <f>IFERROR(AVERAGE(BD143:BD147), "")</f>
        <v>245008312.93812758</v>
      </c>
      <c r="BE148" s="82">
        <f t="shared" si="1151"/>
        <v>241893316.17737451</v>
      </c>
      <c r="BF148" s="198">
        <f t="shared" si="1151"/>
        <v>248123309.69888067</v>
      </c>
      <c r="BG148" s="159">
        <f t="shared" si="1151"/>
        <v>1748.4</v>
      </c>
      <c r="BH148" s="159">
        <f t="shared" si="1151"/>
        <v>2867.4132450000002</v>
      </c>
      <c r="BI148" s="159">
        <f t="shared" si="1151"/>
        <v>2240.5064099999991</v>
      </c>
      <c r="BJ148" s="159">
        <f t="shared" si="1151"/>
        <v>5751.6</v>
      </c>
      <c r="BK148" s="159">
        <f t="shared" si="1151"/>
        <v>4632.5867549999994</v>
      </c>
      <c r="BL148" s="159">
        <f t="shared" si="1151"/>
        <v>5259.4935900000009</v>
      </c>
      <c r="BM148" s="82">
        <f t="shared" si="1151"/>
        <v>76.688000000000002</v>
      </c>
      <c r="BN148" s="82">
        <f t="shared" si="1151"/>
        <v>80.423999999999992</v>
      </c>
      <c r="BO148" s="82">
        <f t="shared" si="1151"/>
        <v>91.394000000000005</v>
      </c>
      <c r="BP148" s="82">
        <f t="shared" si="1151"/>
        <v>6.7319275359289126</v>
      </c>
      <c r="BQ148" s="226">
        <f>IFERROR(AVERAGE(BQ143:BQ147), "")</f>
        <v>539.64325545132192</v>
      </c>
      <c r="BR148" s="118">
        <f t="shared" si="1151"/>
        <v>39742321.710052215</v>
      </c>
      <c r="BS148" s="99">
        <f t="shared" si="1151"/>
        <v>39363031.689981371</v>
      </c>
      <c r="BT148" s="99">
        <f t="shared" si="1151"/>
        <v>40121611.730123065</v>
      </c>
      <c r="BU148" s="183">
        <f t="shared" si="1151"/>
        <v>19.650000000000365</v>
      </c>
      <c r="BV148" s="183">
        <f t="shared" si="1151"/>
        <v>1420.4044350000001</v>
      </c>
      <c r="BW148" s="183">
        <f t="shared" si="1151"/>
        <v>349.00789500000047</v>
      </c>
      <c r="BX148" s="183">
        <f t="shared" si="1151"/>
        <v>7480.35</v>
      </c>
      <c r="BY148" s="183">
        <f t="shared" si="1151"/>
        <v>6079.5955649999987</v>
      </c>
      <c r="BZ148" s="183">
        <f t="shared" si="1151"/>
        <v>7150.9921049999994</v>
      </c>
      <c r="CA148" s="99">
        <f t="shared" si="1151"/>
        <v>99.738</v>
      </c>
      <c r="CB148" s="99">
        <f t="shared" si="1151"/>
        <v>81.274000000000001</v>
      </c>
      <c r="CC148" s="99">
        <f t="shared" si="1151"/>
        <v>95.595999999999989</v>
      </c>
      <c r="CD148" s="99">
        <f>IFERROR(AVERAGE(CD143:CD147),"")</f>
        <v>0.56868824413565344</v>
      </c>
      <c r="CE148" s="100">
        <f>IFERROR(AVERAGE(CE143:CE147), "")</f>
        <v>3.6218970991211696</v>
      </c>
      <c r="CF148" s="118">
        <f t="shared" si="1151"/>
        <v>38344838.403945781</v>
      </c>
      <c r="CG148" s="99">
        <f t="shared" si="1151"/>
        <v>38038077.450566664</v>
      </c>
      <c r="CH148" s="99">
        <f t="shared" si="1151"/>
        <v>38651599.357324913</v>
      </c>
      <c r="CI148" s="159">
        <f t="shared" si="1151"/>
        <v>2.1000000000001817</v>
      </c>
      <c r="CJ148" s="159">
        <f t="shared" si="1151"/>
        <v>1402.5583050000005</v>
      </c>
      <c r="CK148" s="159">
        <f t="shared" si="1151"/>
        <v>315.81020999999998</v>
      </c>
      <c r="CL148" s="159">
        <f t="shared" si="1151"/>
        <v>7497.9</v>
      </c>
      <c r="CM148" s="159">
        <f t="shared" si="1151"/>
        <v>6097.4416949999995</v>
      </c>
      <c r="CN148" s="159">
        <f t="shared" si="1151"/>
        <v>7184.1897899999994</v>
      </c>
      <c r="CO148" s="99">
        <f t="shared" si="1151"/>
        <v>99.971999999999994</v>
      </c>
      <c r="CP148" s="99">
        <f t="shared" si="1151"/>
        <v>81.321999999999989</v>
      </c>
      <c r="CQ148" s="99">
        <f t="shared" si="1151"/>
        <v>95.816000000000003</v>
      </c>
      <c r="CR148" s="99">
        <f t="shared" si="1151"/>
        <v>0.55240072428915676</v>
      </c>
      <c r="CS148" s="100">
        <f>IFERROR(AVERAGE(CS143:CS147), "")</f>
        <v>0</v>
      </c>
      <c r="CT148" s="118">
        <f t="shared" si="1151"/>
        <v>104666774.72411826</v>
      </c>
      <c r="CU148" s="99">
        <f t="shared" si="1151"/>
        <v>103071178.98013729</v>
      </c>
      <c r="CV148" s="99">
        <f t="shared" si="1151"/>
        <v>106262370.46809931</v>
      </c>
      <c r="CW148" s="159">
        <f t="shared" si="1151"/>
        <v>641.10000000000036</v>
      </c>
      <c r="CX148" s="159">
        <f t="shared" si="1151"/>
        <v>1957.1387700000002</v>
      </c>
      <c r="CY148" s="159">
        <f t="shared" si="1151"/>
        <v>1195.7852100000005</v>
      </c>
      <c r="CZ148" s="159">
        <f t="shared" si="1151"/>
        <v>6858.9</v>
      </c>
      <c r="DA148" s="159">
        <f t="shared" si="1151"/>
        <v>5542.8612300000004</v>
      </c>
      <c r="DB148" s="159">
        <f t="shared" si="1151"/>
        <v>6304.2147899999991</v>
      </c>
      <c r="DC148" s="99">
        <f t="shared" si="1151"/>
        <v>91.451999999999998</v>
      </c>
      <c r="DD148" s="99">
        <f t="shared" si="1151"/>
        <v>80.801999999999992</v>
      </c>
      <c r="DE148" s="99">
        <f t="shared" si="1151"/>
        <v>91.952000000000012</v>
      </c>
      <c r="DF148" s="99">
        <f t="shared" si="1151"/>
        <v>2.8366096600381092</v>
      </c>
      <c r="DG148" s="100">
        <f t="shared" si="1151"/>
        <v>172.66211317105731</v>
      </c>
      <c r="DH148" s="118">
        <f t="shared" si="1151"/>
        <v>38344838.403945781</v>
      </c>
      <c r="DI148" s="99"/>
      <c r="DJ148" s="100">
        <f>IFERROR(AVERAGE(DJ143:DJ147), "")</f>
        <v>20.561356922743641</v>
      </c>
      <c r="DK148" s="99" t="e">
        <f t="shared" ref="DK148" si="1152">AVERAGE(DK143:DK147)</f>
        <v>#DIV/0!</v>
      </c>
      <c r="DL148" s="18">
        <f t="shared" si="1105"/>
        <v>0</v>
      </c>
    </row>
    <row r="149" spans="1:116" hidden="1" x14ac:dyDescent="0.25">
      <c r="A149" s="269"/>
      <c r="B149" s="269">
        <v>15</v>
      </c>
      <c r="C149" s="269">
        <v>5</v>
      </c>
      <c r="D149" s="269">
        <v>100</v>
      </c>
      <c r="E149" s="166">
        <f>3 * ($C$101*'Data for KPI'!$B$1)</f>
        <v>1875</v>
      </c>
      <c r="F149" s="166">
        <v>1</v>
      </c>
      <c r="G149" s="166"/>
      <c r="H149" s="116">
        <v>1660945.261480601</v>
      </c>
      <c r="I149" s="63">
        <v>1486596.2389177061</v>
      </c>
      <c r="J149" s="63">
        <v>1835294.284043496</v>
      </c>
      <c r="K149" s="171">
        <f>E149-N149</f>
        <v>17.812500000000227</v>
      </c>
      <c r="L149" s="171">
        <f>E149-O149</f>
        <v>19.855406250000215</v>
      </c>
      <c r="M149" s="171">
        <f>E149-P149</f>
        <v>36.570093750000296</v>
      </c>
      <c r="N149" s="171">
        <f>(Q149/100)*E149</f>
        <v>1857.1874999999998</v>
      </c>
      <c r="O149" s="172">
        <f>(R149/100)*N149</f>
        <v>1855.1445937499998</v>
      </c>
      <c r="P149" s="172">
        <f>(S149/100)*N149</f>
        <v>1838.4299062499997</v>
      </c>
      <c r="Q149" s="66">
        <v>99.05</v>
      </c>
      <c r="R149" s="66">
        <v>99.89</v>
      </c>
      <c r="S149" s="66">
        <v>98.99</v>
      </c>
      <c r="T149" s="208"/>
      <c r="U149" s="208"/>
      <c r="V149" s="208"/>
      <c r="W149" s="14"/>
      <c r="X149" s="14"/>
      <c r="Y149" s="14"/>
      <c r="Z149" s="14"/>
      <c r="AA149" s="153" t="str">
        <f>IF(OR(ISBLANK(T149), ISBLANK(DH149)), "", 100*((T149-DH149)/DH149))</f>
        <v/>
      </c>
      <c r="AB149" s="116">
        <v>228294.79815530669</v>
      </c>
      <c r="AC149" s="63">
        <v>201152.62798909019</v>
      </c>
      <c r="AD149" s="63">
        <v>255436.96832152311</v>
      </c>
      <c r="AE149" s="171">
        <f>$E149-AH149</f>
        <v>0.375</v>
      </c>
      <c r="AF149" s="171">
        <f>$E149-AI149</f>
        <v>2.8120125000000371</v>
      </c>
      <c r="AG149" s="171">
        <f>$E149-AJ149</f>
        <v>19.121249999999918</v>
      </c>
      <c r="AH149" s="171">
        <f>(AK149/100)*E149</f>
        <v>1874.625</v>
      </c>
      <c r="AI149" s="172">
        <f>(AL149/100)*AH149</f>
        <v>1872.1879875</v>
      </c>
      <c r="AJ149" s="172">
        <f>(AM149/100)*AH149</f>
        <v>1855.8787500000001</v>
      </c>
      <c r="AK149" s="63">
        <v>99.98</v>
      </c>
      <c r="AL149" s="63">
        <v>99.87</v>
      </c>
      <c r="AM149" s="63">
        <v>99</v>
      </c>
      <c r="AN149" s="66">
        <v>1.7484178879866614</v>
      </c>
      <c r="AO149" s="153">
        <f>IF(OR(ISBLANK(AB149), ISBLANK(DH149)), "", 100*((AB149-DH149)/DH149))</f>
        <v>0.14504167416114722</v>
      </c>
      <c r="AP149" s="116">
        <v>228110.21519022071</v>
      </c>
      <c r="AQ149" s="63">
        <v>200972.99688820649</v>
      </c>
      <c r="AR149" s="63">
        <v>255247.43349223479</v>
      </c>
      <c r="AS149" s="171">
        <f>$E149-AV149</f>
        <v>0.375</v>
      </c>
      <c r="AT149" s="171">
        <f>$E149-AW149</f>
        <v>2.8120125000000371</v>
      </c>
      <c r="AU149" s="171">
        <f>$E149-AX149</f>
        <v>19.308712499999956</v>
      </c>
      <c r="AV149" s="171">
        <f>(AY149/100)*E149</f>
        <v>1874.625</v>
      </c>
      <c r="AW149" s="172">
        <f>(AZ149/100)*AV149</f>
        <v>1872.1879875</v>
      </c>
      <c r="AX149" s="172">
        <f>(BA149/100)*AV149</f>
        <v>1855.6912875</v>
      </c>
      <c r="AY149" s="63">
        <v>99.98</v>
      </c>
      <c r="AZ149" s="63">
        <v>99.87</v>
      </c>
      <c r="BA149" s="63">
        <v>98.99</v>
      </c>
      <c r="BB149" s="66">
        <v>1.4814310798180677</v>
      </c>
      <c r="BC149" s="153">
        <f>IF(OR(ISBLANK(AP149), ISBLANK(DH149)), "", 100*((AP149-DH149)/DH149))</f>
        <v>6.4071503661245449E-2</v>
      </c>
      <c r="BD149" s="115">
        <v>77743306.054938957</v>
      </c>
      <c r="BE149" s="115">
        <v>76482144.525670126</v>
      </c>
      <c r="BF149" s="155">
        <v>79004467.584207788</v>
      </c>
      <c r="BG149" s="171">
        <f>IF(BJ149=0, " ", $E149-BJ149)</f>
        <v>596.06250000000023</v>
      </c>
      <c r="BH149" s="171">
        <f t="shared" ref="BH149:BH153" si="1153">IF(BK149=0, " ", $E149-BK149)</f>
        <v>597.08565000000021</v>
      </c>
      <c r="BI149" s="171">
        <f t="shared" ref="BI149:BI153" si="1154">IF(BL149=0, " ", $E149-BL149)</f>
        <v>615.75813750000043</v>
      </c>
      <c r="BJ149" s="171">
        <f>(BM149/100)*$E149</f>
        <v>1278.9374999999998</v>
      </c>
      <c r="BK149" s="172">
        <f>(BN149/100)*BJ149</f>
        <v>1277.9143499999998</v>
      </c>
      <c r="BL149" s="172">
        <f>(BO149/100)*BJ149</f>
        <v>1259.2418624999996</v>
      </c>
      <c r="BM149" s="34">
        <v>68.209999999999994</v>
      </c>
      <c r="BN149" s="34">
        <v>99.92</v>
      </c>
      <c r="BO149" s="34">
        <v>98.46</v>
      </c>
      <c r="BP149" s="29">
        <v>0.31909197257768568</v>
      </c>
      <c r="BQ149" s="46">
        <f>IF(OR(ISBLANK(BD149), ISBLANK(DH149)), "", 100*((BD149-DH149)/DH149))</f>
        <v>34003.302780742539</v>
      </c>
      <c r="BR149" s="102">
        <v>227964.15512822141</v>
      </c>
      <c r="BS149" s="32">
        <v>200827.48427925649</v>
      </c>
      <c r="BT149" s="32">
        <v>255100.82597718629</v>
      </c>
      <c r="BU149" s="171">
        <f>IF(BX149 = 0, " ", $E149-BX149)</f>
        <v>0.375</v>
      </c>
      <c r="BV149" s="171">
        <f t="shared" ref="BV149:BV153" si="1155">IF(BY149=0, " ", $E149-BY149)</f>
        <v>2.8120125000000371</v>
      </c>
      <c r="BW149" s="171">
        <f t="shared" ref="BW149:BW153" si="1156">IF(BZ149=0, " ", $E149-BZ149)</f>
        <v>19.308712499999956</v>
      </c>
      <c r="BX149" s="171">
        <f>IF(ISBLANK(CA149),"",(CA149/100)*$E149)</f>
        <v>1874.625</v>
      </c>
      <c r="BY149" s="172">
        <f>(CB149/100)*BX149</f>
        <v>1872.1879875</v>
      </c>
      <c r="BZ149" s="172">
        <f>(CC149/100)*BX149</f>
        <v>1855.6912875</v>
      </c>
      <c r="CA149" s="32">
        <v>99.98</v>
      </c>
      <c r="CB149" s="32">
        <v>99.87</v>
      </c>
      <c r="CC149" s="32">
        <v>98.99</v>
      </c>
      <c r="CD149" s="28">
        <v>1.3334225797500092</v>
      </c>
      <c r="CE149" s="46">
        <f>IF(OR(ISBLANK(BR149), ISBLANK(DH149)), "", 100*((BR149-DH149)/DH149))</f>
        <v>0</v>
      </c>
      <c r="CF149" s="102">
        <v>228161.1288407004</v>
      </c>
      <c r="CG149" s="42">
        <v>201022.97205818279</v>
      </c>
      <c r="CH149" s="42">
        <v>255299.28562321799</v>
      </c>
      <c r="CI149" s="171">
        <f>IF(ISBLANK(CL149), " ", $E149-CL149)</f>
        <v>0.375</v>
      </c>
      <c r="CJ149" s="171">
        <f>IF(ISBLANK(CM149), " ", $E149-CM149)</f>
        <v>2.8120125000000371</v>
      </c>
      <c r="CK149" s="171">
        <f>IF(ISBLANK(CN149), " ", $E149-CN149)</f>
        <v>19.308712499999956</v>
      </c>
      <c r="CL149" s="171">
        <f>IF(ISBLANK(CO149),"",(CO149/100)*$E149)</f>
        <v>1874.625</v>
      </c>
      <c r="CM149" s="172">
        <f>IF(ISBLANK(CL149),"",(CP149/100)*CL149)</f>
        <v>1872.1879875</v>
      </c>
      <c r="CN149" s="172">
        <f>IF(ISBLANK(CL149),"",(CQ149/100)*CL149)</f>
        <v>1855.6912875</v>
      </c>
      <c r="CO149" s="32">
        <v>99.98</v>
      </c>
      <c r="CP149" s="32">
        <v>99.87</v>
      </c>
      <c r="CQ149" s="32">
        <v>98.99</v>
      </c>
      <c r="CR149" s="28">
        <v>1.7799723818091386</v>
      </c>
      <c r="CS149" s="46">
        <f>IF(OR(ISBLANK(CF149), ISBLANK(DH149)), "", 100*((CF149-DH149)/DH149))</f>
        <v>8.6405563351925549E-2</v>
      </c>
      <c r="CT149" s="103">
        <v>228053.619842413</v>
      </c>
      <c r="CU149" s="103">
        <v>200917.94061317359</v>
      </c>
      <c r="CV149" s="103">
        <v>255189.29907165241</v>
      </c>
      <c r="CW149" s="171">
        <f>IF(ISNUMBER(CZ149), $E149-CZ149,"")</f>
        <v>0.375</v>
      </c>
      <c r="CX149" s="171">
        <f>IF(ISNUMBER(DA149), $E149-DA149,"")</f>
        <v>2.8120125000000371</v>
      </c>
      <c r="CY149" s="171">
        <f>IF(ISNUMBER(DB149), $E149-DB149,"")</f>
        <v>18.93378749999988</v>
      </c>
      <c r="CZ149" s="171">
        <f>IF(ISBLANK(DC149),"",(DC149/100)*$E149)</f>
        <v>1874.625</v>
      </c>
      <c r="DA149" s="172">
        <f>IF(ISNUMBER(CZ149), (DD149/100) * CZ149, "")</f>
        <v>1872.1879875</v>
      </c>
      <c r="DB149" s="172">
        <f>IF(ISNUMBER(CZ149),(DE149/100)*CZ149,"")</f>
        <v>1856.0662125000001</v>
      </c>
      <c r="DC149" s="34">
        <v>99.98</v>
      </c>
      <c r="DD149" s="34">
        <v>99.87</v>
      </c>
      <c r="DE149" s="34">
        <v>99.01</v>
      </c>
      <c r="DF149" s="29">
        <v>3.1413225078539164</v>
      </c>
      <c r="DG149" s="46">
        <f>IF(OR(ISBLANK(CT149), ISBLANK(DH149)), "", 100*((CT149-DH149)/DH149))</f>
        <v>3.9245079622834335E-2</v>
      </c>
      <c r="DH149" s="25">
        <f>MIN(H149,T149,AB149,AP149,BD149,BR149,CF149,CT149)</f>
        <v>227964.15512822141</v>
      </c>
      <c r="DI149" s="85" t="str">
        <f>IF(DH149=H149, $H$2, IF(DH149=T149, $T$2, IF(DH149=AB149, $AB$2, IF(DH149=AP149, $AP$2, IF(DH149=BD149, $BD$2, IF(DH149=BR149, $BR$2, IF(DH149=CF149, $CF$2, $CT$2)))))))</f>
        <v>RSSDDP (AllEnhancements + RQMC + SOM)</v>
      </c>
      <c r="DJ149" s="39">
        <f>IF(OR(ISBLANK(H149), ISBLANK(AP149)), "", IFERROR(((H149-AP149)/H149)*100, ""))</f>
        <v>86.266241249463064</v>
      </c>
      <c r="DK149" s="20" t="str">
        <f>IF(OR(ISBLANK(AP149), ISBLANK(T149)), "", IFERROR(((T149-AP149)/T149)*100, ""))</f>
        <v/>
      </c>
      <c r="DL149" s="18">
        <f t="shared" si="1105"/>
        <v>0</v>
      </c>
    </row>
    <row r="150" spans="1:116" hidden="1" x14ac:dyDescent="0.25">
      <c r="A150" s="269"/>
      <c r="B150" s="269"/>
      <c r="C150" s="269"/>
      <c r="D150" s="269"/>
      <c r="E150" s="166">
        <f>3 * ($C$101*'Data for KPI'!$B$1)</f>
        <v>1875</v>
      </c>
      <c r="F150" s="166">
        <v>2</v>
      </c>
      <c r="G150" s="166">
        <v>13</v>
      </c>
      <c r="H150" s="115">
        <v>430902.56983082049</v>
      </c>
      <c r="I150" s="62">
        <v>372887.61828793032</v>
      </c>
      <c r="J150" s="62">
        <v>488917.52137371071</v>
      </c>
      <c r="K150" s="171">
        <f t="shared" ref="K150:K153" si="1157">E150-N150</f>
        <v>2.625</v>
      </c>
      <c r="L150" s="171">
        <f t="shared" ref="L150:L153" si="1158">E150-O150</f>
        <v>5.6207999999999174</v>
      </c>
      <c r="M150" s="171">
        <f t="shared" ref="M150:M153" si="1159">E150-P150</f>
        <v>21.161512499999844</v>
      </c>
      <c r="N150" s="171">
        <f t="shared" ref="N150:N153" si="1160">(Q150/100)*E150</f>
        <v>1872.375</v>
      </c>
      <c r="O150" s="172">
        <f t="shared" ref="O150:O153" si="1161">(R150/100)*N150</f>
        <v>1869.3792000000001</v>
      </c>
      <c r="P150" s="172">
        <f t="shared" ref="P150:P153" si="1162">(S150/100)*N150</f>
        <v>1853.8384875000002</v>
      </c>
      <c r="Q150" s="67">
        <v>99.86</v>
      </c>
      <c r="R150" s="67">
        <v>99.84</v>
      </c>
      <c r="S150" s="67">
        <v>99.01</v>
      </c>
      <c r="T150" s="208"/>
      <c r="U150" s="208"/>
      <c r="V150" s="208"/>
      <c r="W150" s="14"/>
      <c r="X150" s="14"/>
      <c r="Y150" s="14"/>
      <c r="Z150" s="14"/>
      <c r="AA150" s="153" t="str">
        <f>IF(OR(ISBLANK(T150), ISBLANK(DH150)), "", 100*((T150-DH150)/DH150))</f>
        <v/>
      </c>
      <c r="AB150" s="115">
        <v>244295.4032093143</v>
      </c>
      <c r="AC150" s="62">
        <v>216797.56130294519</v>
      </c>
      <c r="AD150" s="62">
        <v>271793.24511568341</v>
      </c>
      <c r="AE150" s="171">
        <f t="shared" ref="AE150:AE153" si="1163">$E150-AH150</f>
        <v>0.375</v>
      </c>
      <c r="AF150" s="171">
        <f t="shared" ref="AF150:AF153" si="1164">$E150-AI150</f>
        <v>3.3743999999999232</v>
      </c>
      <c r="AG150" s="171">
        <f t="shared" ref="AG150:AG153" si="1165">$E150-AJ150</f>
        <v>18.93378749999988</v>
      </c>
      <c r="AH150" s="171">
        <f t="shared" ref="AH150:AH153" si="1166">(AK150/100)*E150</f>
        <v>1874.625</v>
      </c>
      <c r="AI150" s="172">
        <f t="shared" ref="AI150:AI153" si="1167">(AL150/100)*AH150</f>
        <v>1871.6256000000001</v>
      </c>
      <c r="AJ150" s="172">
        <f t="shared" ref="AJ150:AJ153" si="1168">(AM150/100)*AH150</f>
        <v>1856.0662125000001</v>
      </c>
      <c r="AK150" s="64">
        <v>99.98</v>
      </c>
      <c r="AL150" s="64">
        <v>99.84</v>
      </c>
      <c r="AM150" s="64">
        <v>99.01</v>
      </c>
      <c r="AN150" s="67">
        <v>1.7743503958514788</v>
      </c>
      <c r="AO150" s="153">
        <f>IF(OR(ISBLANK(AB150), ISBLANK(DH150)), "", 100*((AB150-DH150)/DH150))</f>
        <v>4.1668401903557029E-2</v>
      </c>
      <c r="AP150" s="116">
        <v>244248.94406764221</v>
      </c>
      <c r="AQ150" s="61">
        <v>216752.40516668951</v>
      </c>
      <c r="AR150" s="61">
        <v>271745.482968595</v>
      </c>
      <c r="AS150" s="171">
        <f t="shared" ref="AS150:AS153" si="1169">$E150-AV150</f>
        <v>0.375</v>
      </c>
      <c r="AT150" s="171">
        <f t="shared" ref="AT150:AT153" si="1170">$E150-AW150</f>
        <v>3.3743999999999232</v>
      </c>
      <c r="AU150" s="171">
        <f t="shared" ref="AU150:AU153" si="1171">$E150-AX150</f>
        <v>19.121249999999918</v>
      </c>
      <c r="AV150" s="171">
        <f t="shared" ref="AV150:AV153" si="1172">(AY150/100)*E150</f>
        <v>1874.625</v>
      </c>
      <c r="AW150" s="172">
        <f t="shared" ref="AW150:AW153" si="1173">(AZ150/100)*AV150</f>
        <v>1871.6256000000001</v>
      </c>
      <c r="AX150" s="172">
        <f t="shared" ref="AX150:AX153" si="1174">(BA150/100)*AV150</f>
        <v>1855.8787500000001</v>
      </c>
      <c r="AY150" s="63">
        <v>99.98</v>
      </c>
      <c r="AZ150" s="63">
        <v>99.84</v>
      </c>
      <c r="BA150" s="63">
        <v>99</v>
      </c>
      <c r="BB150" s="66">
        <v>2.1967935858409886</v>
      </c>
      <c r="BC150" s="153">
        <f>IF(OR(ISBLANK(AP150), ISBLANK(DH150)), "", 100*((AP150-DH150)/DH150))</f>
        <v>2.2642869763624035E-2</v>
      </c>
      <c r="BD150" s="116">
        <v>63285575.559901834</v>
      </c>
      <c r="BE150" s="116">
        <v>62089791.007923782</v>
      </c>
      <c r="BF150" s="199">
        <v>64481360.111879893</v>
      </c>
      <c r="BG150" s="171">
        <f t="shared" ref="BG150:BG153" si="1175">IF(BJ150=0, " ", $E150-BJ150)</f>
        <v>510.18749999999977</v>
      </c>
      <c r="BH150" s="171">
        <f t="shared" si="1153"/>
        <v>511.68879374999983</v>
      </c>
      <c r="BI150" s="171">
        <f t="shared" si="1154"/>
        <v>529.97728124999981</v>
      </c>
      <c r="BJ150" s="171">
        <f t="shared" ref="BJ150:BJ153" si="1176">(BM150/100)*$E150</f>
        <v>1364.8125000000002</v>
      </c>
      <c r="BK150" s="172">
        <f t="shared" ref="BK150:BK153" si="1177">(BN150/100)*BJ150</f>
        <v>1363.3112062500002</v>
      </c>
      <c r="BL150" s="172">
        <f t="shared" ref="BL150:BL153" si="1178">(BO150/100)*BJ150</f>
        <v>1345.0227187500002</v>
      </c>
      <c r="BM150" s="32">
        <v>72.790000000000006</v>
      </c>
      <c r="BN150" s="32">
        <v>99.89</v>
      </c>
      <c r="BO150" s="32">
        <v>98.55</v>
      </c>
      <c r="BP150" s="28">
        <v>0.32979262351275995</v>
      </c>
      <c r="BQ150" s="46">
        <f>IF(OR(ISBLANK(BD150), ISBLANK(DH150)), "", 100*((BD150-DH150)/DH150))</f>
        <v>25816.14284024285</v>
      </c>
      <c r="BR150" s="103">
        <v>244193.6516171355</v>
      </c>
      <c r="BS150" s="43">
        <v>216696.86388416219</v>
      </c>
      <c r="BT150" s="43">
        <v>271690.43935010867</v>
      </c>
      <c r="BU150" s="171">
        <f t="shared" ref="BU150:BU153" si="1179">IF(BX150 = 0, " ", $E150-BX150)</f>
        <v>0.375</v>
      </c>
      <c r="BV150" s="171">
        <f t="shared" si="1155"/>
        <v>3.3743999999999232</v>
      </c>
      <c r="BW150" s="171">
        <f t="shared" si="1156"/>
        <v>19.121249999999918</v>
      </c>
      <c r="BX150" s="171">
        <f t="shared" ref="BX150:BX153" si="1180">IF(ISBLANK(CA150),"",(CA150/100)*$E150)</f>
        <v>1874.625</v>
      </c>
      <c r="BY150" s="172">
        <f t="shared" ref="BY150:BY153" si="1181">(CB150/100)*BX150</f>
        <v>1871.6256000000001</v>
      </c>
      <c r="BZ150" s="172">
        <f t="shared" ref="BZ150:BZ153" si="1182">(CC150/100)*BX150</f>
        <v>1855.8787500000001</v>
      </c>
      <c r="CA150" s="34">
        <v>99.98</v>
      </c>
      <c r="CB150" s="34">
        <v>99.84</v>
      </c>
      <c r="CC150" s="34">
        <v>99</v>
      </c>
      <c r="CD150" s="29">
        <v>2.292034396496371</v>
      </c>
      <c r="CE150" s="46">
        <f>IF(OR(ISBLANK(BR150), ISBLANK(DH150)), "", 100*((BR150-DH150)/DH150))</f>
        <v>0</v>
      </c>
      <c r="CF150" s="102">
        <v>244522.7129610402</v>
      </c>
      <c r="CG150" s="42">
        <v>217024.58908019899</v>
      </c>
      <c r="CH150" s="42">
        <v>272020.83684188128</v>
      </c>
      <c r="CI150" s="171">
        <f t="shared" ref="CI150:CI153" si="1183">IF(ISBLANK(CL150), " ", $E150-CL150)</f>
        <v>0.375</v>
      </c>
      <c r="CJ150" s="171">
        <f t="shared" ref="CJ150:CJ153" si="1184">IF(ISBLANK(CM150), " ", $E150-CM150)</f>
        <v>3.3743999999999232</v>
      </c>
      <c r="CK150" s="171">
        <f t="shared" ref="CK150:CK153" si="1185">IF(ISBLANK(CN150), " ", $E150-CN150)</f>
        <v>18.93378749999988</v>
      </c>
      <c r="CL150" s="171">
        <f t="shared" ref="CL150:CL153" si="1186">IF(ISBLANK(CO150),"",(CO150/100)*$E150)</f>
        <v>1874.625</v>
      </c>
      <c r="CM150" s="172">
        <f t="shared" ref="CM150:CM153" si="1187">IF(ISBLANK(CL150),"",(CP150/100)*CL150)</f>
        <v>1871.6256000000001</v>
      </c>
      <c r="CN150" s="172">
        <f t="shared" ref="CN150:CN153" si="1188">IF(ISBLANK(CL150),"",(CQ150/100)*CL150)</f>
        <v>1856.0662125000001</v>
      </c>
      <c r="CO150" s="32">
        <v>99.98</v>
      </c>
      <c r="CP150" s="32">
        <v>99.84</v>
      </c>
      <c r="CQ150" s="32">
        <v>99.01</v>
      </c>
      <c r="CR150" s="28">
        <v>2.7567137109913546</v>
      </c>
      <c r="CS150" s="46">
        <f>IF(OR(ISBLANK(CF150), ISBLANK(DH150)), "", 100*((CF150-DH150)/DH150))</f>
        <v>0.1347542582395333</v>
      </c>
      <c r="CT150" s="102">
        <v>244933.49282925361</v>
      </c>
      <c r="CU150" s="102">
        <v>217432.46571099621</v>
      </c>
      <c r="CV150" s="102">
        <v>272434.51994751091</v>
      </c>
      <c r="CW150" s="171">
        <f t="shared" ref="CW150:CW153" si="1189">IF(ISNUMBER(CZ150), $E150-CZ150,"")</f>
        <v>0.375</v>
      </c>
      <c r="CX150" s="171">
        <f t="shared" ref="CX150:CX153" si="1190">IF(ISNUMBER(DA150), $E150-DA150,"")</f>
        <v>3.3743999999999232</v>
      </c>
      <c r="CY150" s="171">
        <f t="shared" ref="CY150:CY153" si="1191">IF(ISNUMBER(DB150), $E150-DB150,"")</f>
        <v>18.558862500000032</v>
      </c>
      <c r="CZ150" s="171">
        <f t="shared" ref="CZ150:CZ153" si="1192">IF(ISBLANK(DC150),"",(DC150/100)*$E150)</f>
        <v>1874.625</v>
      </c>
      <c r="DA150" s="172">
        <f t="shared" ref="DA150:DA153" si="1193">IF(ISNUMBER(CZ150), (DD150/100) * CZ150, "")</f>
        <v>1871.6256000000001</v>
      </c>
      <c r="DB150" s="172">
        <f t="shared" ref="DB150:DB153" si="1194">IF(ISNUMBER(CZ150),(DE150/100)*CZ150,"")</f>
        <v>1856.4411375</v>
      </c>
      <c r="DC150" s="32">
        <v>99.98</v>
      </c>
      <c r="DD150" s="32">
        <v>99.84</v>
      </c>
      <c r="DE150" s="32">
        <v>99.03</v>
      </c>
      <c r="DF150" s="28">
        <v>3.3058597854570353</v>
      </c>
      <c r="DG150" s="46">
        <f>IF(OR(ISBLANK(CT150), ISBLANK(DH150)), "", 100*((CT150-DH150)/DH150))</f>
        <v>0.30297315561588778</v>
      </c>
      <c r="DH150" s="25">
        <f>MIN(H150,T150,AB150,AP150,BD150,BR150,CF150,CT150)</f>
        <v>244193.6516171355</v>
      </c>
      <c r="DI150" s="85" t="str">
        <f>IF(DH150=H150, $H$2, IF(DH150=T150, $T$2, IF(DH150=AB150, $AB$2, IF(DH150=AP150, $AP$2, IF(DH150=BD150, $BD$2, IF(DH150=BR150, $BR$2, IF(DH150=CF150, $CF$2, $CT$2)))))))</f>
        <v>RSSDDP (AllEnhancements + RQMC + SOM)</v>
      </c>
      <c r="DJ150" s="39">
        <f>IF(OR(ISBLANK(H150), ISBLANK(AP150)), "", IFERROR(((H150-AP150)/H150)*100, ""))</f>
        <v>43.316897793499258</v>
      </c>
      <c r="DK150" s="20" t="str">
        <f>IF(OR(ISBLANK(AP150), ISBLANK(T150)), "", IFERROR(((T150-AP150)/T150)*100, ""))</f>
        <v/>
      </c>
      <c r="DL150" s="18">
        <f t="shared" si="1105"/>
        <v>0</v>
      </c>
    </row>
    <row r="151" spans="1:116" hidden="1" x14ac:dyDescent="0.25">
      <c r="A151" s="269"/>
      <c r="B151" s="269"/>
      <c r="C151" s="269"/>
      <c r="D151" s="269"/>
      <c r="E151" s="166">
        <f>3 * ($C$101*'Data for KPI'!$B$1)</f>
        <v>1875</v>
      </c>
      <c r="F151" s="166">
        <v>3</v>
      </c>
      <c r="G151" s="166">
        <v>14</v>
      </c>
      <c r="H151" s="116">
        <v>1667317.2461247521</v>
      </c>
      <c r="I151" s="61">
        <v>1501043.8936027831</v>
      </c>
      <c r="J151" s="61">
        <v>1833590.5986467199</v>
      </c>
      <c r="K151" s="171">
        <f t="shared" si="1157"/>
        <v>17.625</v>
      </c>
      <c r="L151" s="171">
        <f t="shared" si="1158"/>
        <v>19.853850000000193</v>
      </c>
      <c r="M151" s="171">
        <f t="shared" si="1159"/>
        <v>36.013012499999832</v>
      </c>
      <c r="N151" s="171">
        <f t="shared" si="1160"/>
        <v>1857.375</v>
      </c>
      <c r="O151" s="172">
        <f t="shared" si="1161"/>
        <v>1855.1461499999998</v>
      </c>
      <c r="P151" s="172">
        <f t="shared" si="1162"/>
        <v>1838.9869875000002</v>
      </c>
      <c r="Q151" s="66">
        <v>99.06</v>
      </c>
      <c r="R151" s="66">
        <v>99.88</v>
      </c>
      <c r="S151" s="66">
        <v>99.01</v>
      </c>
      <c r="T151" s="208"/>
      <c r="U151" s="208"/>
      <c r="V151" s="208"/>
      <c r="W151" s="14"/>
      <c r="X151" s="14"/>
      <c r="Y151" s="14"/>
      <c r="Z151" s="14"/>
      <c r="AA151" s="153" t="str">
        <f>IF(OR(ISBLANK(T151), ISBLANK(DH151)), "", 100*((T151-DH151)/DH151))</f>
        <v/>
      </c>
      <c r="AB151" s="115">
        <v>247439.96207876291</v>
      </c>
      <c r="AC151" s="62">
        <v>220167.94325857679</v>
      </c>
      <c r="AD151" s="62">
        <v>274711.98089894903</v>
      </c>
      <c r="AE151" s="171">
        <f t="shared" si="1163"/>
        <v>0.375</v>
      </c>
      <c r="AF151" s="171">
        <f t="shared" si="1164"/>
        <v>2.8120125000000371</v>
      </c>
      <c r="AG151" s="171">
        <f t="shared" si="1165"/>
        <v>18.93378749999988</v>
      </c>
      <c r="AH151" s="171">
        <f t="shared" si="1166"/>
        <v>1874.625</v>
      </c>
      <c r="AI151" s="172">
        <f t="shared" si="1167"/>
        <v>1872.1879875</v>
      </c>
      <c r="AJ151" s="172">
        <f t="shared" si="1168"/>
        <v>1856.0662125000001</v>
      </c>
      <c r="AK151" s="64">
        <v>99.98</v>
      </c>
      <c r="AL151" s="64">
        <v>99.87</v>
      </c>
      <c r="AM151" s="64">
        <v>99.01</v>
      </c>
      <c r="AN151" s="67">
        <v>9.7714143353257104</v>
      </c>
      <c r="AO151" s="153">
        <f>IF(OR(ISBLANK(AB151), ISBLANK(DH151)), "", 100*((AB151-DH151)/DH151))</f>
        <v>0.24158585293508153</v>
      </c>
      <c r="AP151" s="116">
        <v>247130.24402660949</v>
      </c>
      <c r="AQ151" s="61">
        <v>219858.34946325791</v>
      </c>
      <c r="AR151" s="61">
        <v>274402.13858996122</v>
      </c>
      <c r="AS151" s="171">
        <f t="shared" si="1169"/>
        <v>0.375</v>
      </c>
      <c r="AT151" s="171">
        <f t="shared" si="1170"/>
        <v>2.8120125000000371</v>
      </c>
      <c r="AU151" s="171">
        <f t="shared" si="1171"/>
        <v>18.93378749999988</v>
      </c>
      <c r="AV151" s="171">
        <f t="shared" si="1172"/>
        <v>1874.625</v>
      </c>
      <c r="AW151" s="172">
        <f t="shared" si="1173"/>
        <v>1872.1879875</v>
      </c>
      <c r="AX151" s="172">
        <f t="shared" si="1174"/>
        <v>1856.0662125000001</v>
      </c>
      <c r="AY151" s="63">
        <v>99.98</v>
      </c>
      <c r="AZ151" s="63">
        <v>99.87</v>
      </c>
      <c r="BA151" s="63">
        <v>99.01</v>
      </c>
      <c r="BB151" s="66">
        <v>1.8415191075927106</v>
      </c>
      <c r="BC151" s="153">
        <f>IF(OR(ISBLANK(AP151), ISBLANK(DH151)), "", 100*((AP151-DH151)/DH151))</f>
        <v>0.11611449230959725</v>
      </c>
      <c r="BD151" s="115">
        <v>77119486.011375532</v>
      </c>
      <c r="BE151" s="115">
        <v>75853474.195525616</v>
      </c>
      <c r="BF151" s="155">
        <v>78385497.827225447</v>
      </c>
      <c r="BG151" s="171">
        <f t="shared" si="1175"/>
        <v>579.56249999999977</v>
      </c>
      <c r="BH151" s="171">
        <f t="shared" si="1153"/>
        <v>580.59884999999986</v>
      </c>
      <c r="BI151" s="171">
        <f t="shared" si="1154"/>
        <v>599.25314999999978</v>
      </c>
      <c r="BJ151" s="171">
        <f t="shared" si="1176"/>
        <v>1295.4375000000002</v>
      </c>
      <c r="BK151" s="172">
        <f t="shared" si="1177"/>
        <v>1294.4011500000001</v>
      </c>
      <c r="BL151" s="172">
        <f t="shared" si="1178"/>
        <v>1275.7468500000002</v>
      </c>
      <c r="BM151" s="34">
        <v>69.09</v>
      </c>
      <c r="BN151" s="34">
        <v>99.92</v>
      </c>
      <c r="BO151" s="34">
        <v>98.48</v>
      </c>
      <c r="BP151" s="29">
        <v>0.25000497906403463</v>
      </c>
      <c r="BQ151" s="46">
        <f>IF(OR(ISBLANK(BD151), ISBLANK(DH151)), "", 100*((BD151-DH151)/DH151))</f>
        <v>31142.243625477102</v>
      </c>
      <c r="BR151" s="102">
        <v>247300.06286739031</v>
      </c>
      <c r="BS151" s="42">
        <v>220024.8651913121</v>
      </c>
      <c r="BT151" s="42">
        <v>274575.26054346858</v>
      </c>
      <c r="BU151" s="171">
        <f t="shared" si="1179"/>
        <v>0.375</v>
      </c>
      <c r="BV151" s="171">
        <f t="shared" si="1155"/>
        <v>2.8120125000000371</v>
      </c>
      <c r="BW151" s="171">
        <f t="shared" si="1156"/>
        <v>18.93378749999988</v>
      </c>
      <c r="BX151" s="171">
        <f t="shared" si="1180"/>
        <v>1874.625</v>
      </c>
      <c r="BY151" s="172">
        <f t="shared" si="1181"/>
        <v>1872.1879875</v>
      </c>
      <c r="BZ151" s="172">
        <f t="shared" si="1182"/>
        <v>1856.0662125000001</v>
      </c>
      <c r="CA151" s="32">
        <v>99.98</v>
      </c>
      <c r="CB151" s="32">
        <v>99.87</v>
      </c>
      <c r="CC151" s="32">
        <v>99.01</v>
      </c>
      <c r="CD151" s="28">
        <v>1.8637367365908855</v>
      </c>
      <c r="CE151" s="46">
        <f>IF(OR(ISBLANK(BR151), ISBLANK(DH151)), "", 100*((BR151-DH151)/DH151))</f>
        <v>0.18491061466819117</v>
      </c>
      <c r="CF151" s="103">
        <v>246843.62280718831</v>
      </c>
      <c r="CG151" s="43">
        <v>219571.7302585924</v>
      </c>
      <c r="CH151" s="43">
        <v>274115.51535578427</v>
      </c>
      <c r="CI151" s="171">
        <f t="shared" si="1183"/>
        <v>0.375</v>
      </c>
      <c r="CJ151" s="171">
        <f t="shared" si="1184"/>
        <v>2.8120125000000371</v>
      </c>
      <c r="CK151" s="171">
        <f t="shared" si="1185"/>
        <v>18.93378749999988</v>
      </c>
      <c r="CL151" s="171">
        <f t="shared" si="1186"/>
        <v>1874.625</v>
      </c>
      <c r="CM151" s="172">
        <f t="shared" si="1187"/>
        <v>1872.1879875</v>
      </c>
      <c r="CN151" s="172">
        <f t="shared" si="1188"/>
        <v>1856.0662125000001</v>
      </c>
      <c r="CO151" s="34">
        <v>99.98</v>
      </c>
      <c r="CP151" s="34">
        <v>99.87</v>
      </c>
      <c r="CQ151" s="34">
        <v>99.01</v>
      </c>
      <c r="CR151" s="29">
        <v>1.7253701335823484</v>
      </c>
      <c r="CS151" s="46">
        <f>IF(OR(ISBLANK(CF151), ISBLANK(DH151)), "", 100*((CF151-DH151)/DH151))</f>
        <v>0</v>
      </c>
      <c r="CT151" s="103">
        <v>247405.31821534119</v>
      </c>
      <c r="CU151" s="103">
        <v>220128.14366118831</v>
      </c>
      <c r="CV151" s="103">
        <v>274682.49276949413</v>
      </c>
      <c r="CW151" s="171">
        <f t="shared" si="1189"/>
        <v>0.375</v>
      </c>
      <c r="CX151" s="171">
        <f t="shared" si="1190"/>
        <v>2.8120125000000371</v>
      </c>
      <c r="CY151" s="171">
        <f t="shared" si="1191"/>
        <v>18.93378749999988</v>
      </c>
      <c r="CZ151" s="171">
        <f t="shared" si="1192"/>
        <v>1874.625</v>
      </c>
      <c r="DA151" s="172">
        <f t="shared" si="1193"/>
        <v>1872.1879875</v>
      </c>
      <c r="DB151" s="172">
        <f t="shared" si="1194"/>
        <v>1856.0662125000001</v>
      </c>
      <c r="DC151" s="34">
        <v>99.98</v>
      </c>
      <c r="DD151" s="34">
        <v>99.87</v>
      </c>
      <c r="DE151" s="34">
        <v>99.01</v>
      </c>
      <c r="DF151" s="29">
        <v>3.1737559844487682</v>
      </c>
      <c r="DG151" s="46">
        <f>IF(OR(ISBLANK(CT151), ISBLANK(DH151)), "", 100*((CT151-DH151)/DH151))</f>
        <v>0.22755111181933474</v>
      </c>
      <c r="DH151" s="25">
        <f>MIN(H151,T151,AB151,AP151,BD151,BR151,CF151,CT151)</f>
        <v>246843.62280718831</v>
      </c>
      <c r="DI151" s="85" t="str">
        <f>IF(DH151=H151, $H$2, IF(DH151=T151, $T$2, IF(DH151=AB151, $AB$2, IF(DH151=AP151, $AP$2, IF(DH151=BD151, $BD$2, IF(DH151=BR151, $BR$2, IF(DH151=CF151, $CF$2, $CT$2)))))))</f>
        <v>RKSDDP (AllEnhancements + RQMC + Kmeans)</v>
      </c>
      <c r="DJ151" s="39">
        <f>IF(OR(ISBLANK(H151), ISBLANK(AP151)), "", IFERROR(((H151-AP151)/H151)*100, ""))</f>
        <v>85.177971102919983</v>
      </c>
      <c r="DK151" s="20" t="str">
        <f>IF(OR(ISBLANK(AP151), ISBLANK(T151)), "", IFERROR(((T151-AP151)/T151)*100, ""))</f>
        <v/>
      </c>
      <c r="DL151" s="18">
        <f t="shared" si="1105"/>
        <v>0</v>
      </c>
    </row>
    <row r="152" spans="1:116" hidden="1" x14ac:dyDescent="0.25">
      <c r="A152" s="269"/>
      <c r="B152" s="269"/>
      <c r="C152" s="269"/>
      <c r="D152" s="269"/>
      <c r="E152" s="166">
        <f>3 * ($C$101*'Data for KPI'!$B$1)</f>
        <v>1875</v>
      </c>
      <c r="F152" s="166">
        <v>4</v>
      </c>
      <c r="G152" s="166"/>
      <c r="H152" s="115">
        <v>297263.58724987361</v>
      </c>
      <c r="I152" s="64">
        <v>259876.10045296041</v>
      </c>
      <c r="J152" s="64">
        <v>334651.0740467867</v>
      </c>
      <c r="K152" s="171">
        <f t="shared" si="1157"/>
        <v>0.75000000000022737</v>
      </c>
      <c r="L152" s="171">
        <f t="shared" si="1158"/>
        <v>3.3739500000001499</v>
      </c>
      <c r="M152" s="171">
        <f t="shared" si="1159"/>
        <v>18.555375000000367</v>
      </c>
      <c r="N152" s="171">
        <f t="shared" si="1160"/>
        <v>1874.2499999999998</v>
      </c>
      <c r="O152" s="172">
        <f t="shared" si="1161"/>
        <v>1871.6260499999999</v>
      </c>
      <c r="P152" s="172">
        <f t="shared" si="1162"/>
        <v>1856.4446249999996</v>
      </c>
      <c r="Q152" s="67">
        <v>99.96</v>
      </c>
      <c r="R152" s="67">
        <v>99.86</v>
      </c>
      <c r="S152" s="67">
        <v>99.05</v>
      </c>
      <c r="T152" s="208"/>
      <c r="U152" s="208"/>
      <c r="V152" s="208"/>
      <c r="W152" s="14"/>
      <c r="X152" s="14"/>
      <c r="Y152" s="14"/>
      <c r="Z152" s="14"/>
      <c r="AA152" s="153" t="str">
        <f>IF(OR(ISBLANK(T152), ISBLANK(DH152)), "", 100*((T152-DH152)/DH152))</f>
        <v/>
      </c>
      <c r="AB152" s="115">
        <v>272365.28766539268</v>
      </c>
      <c r="AC152" s="64">
        <v>238529.77655871859</v>
      </c>
      <c r="AD152" s="64">
        <v>306200.79877206689</v>
      </c>
      <c r="AE152" s="171">
        <f t="shared" si="1163"/>
        <v>0.5625</v>
      </c>
      <c r="AF152" s="171">
        <f t="shared" si="1164"/>
        <v>3.186712499999885</v>
      </c>
      <c r="AG152" s="171">
        <f t="shared" si="1165"/>
        <v>18.182212499999878</v>
      </c>
      <c r="AH152" s="171">
        <f t="shared" si="1166"/>
        <v>1874.4375</v>
      </c>
      <c r="AI152" s="172">
        <f t="shared" si="1167"/>
        <v>1871.8132875000001</v>
      </c>
      <c r="AJ152" s="172">
        <f t="shared" si="1168"/>
        <v>1856.8177875000001</v>
      </c>
      <c r="AK152" s="64">
        <v>99.97</v>
      </c>
      <c r="AL152" s="64">
        <v>99.86</v>
      </c>
      <c r="AM152" s="64">
        <v>99.06</v>
      </c>
      <c r="AN152" s="67">
        <v>1.9190797088886442</v>
      </c>
      <c r="AO152" s="153">
        <f>IF(OR(ISBLANK(AB152), ISBLANK(DH152)), "", 100*((AB152-DH152)/DH152))</f>
        <v>0.13148620843559808</v>
      </c>
      <c r="AP152" s="115">
        <v>272042.17710900248</v>
      </c>
      <c r="AQ152" s="64">
        <v>238207.13889437841</v>
      </c>
      <c r="AR152" s="64">
        <v>305877.2153236267</v>
      </c>
      <c r="AS152" s="171">
        <f t="shared" si="1169"/>
        <v>0.5625</v>
      </c>
      <c r="AT152" s="171">
        <f t="shared" si="1170"/>
        <v>3.186712499999885</v>
      </c>
      <c r="AU152" s="171">
        <f t="shared" si="1171"/>
        <v>18.369656250000162</v>
      </c>
      <c r="AV152" s="171">
        <f t="shared" si="1172"/>
        <v>1874.4375</v>
      </c>
      <c r="AW152" s="172">
        <f t="shared" si="1173"/>
        <v>1871.8132875000001</v>
      </c>
      <c r="AX152" s="172">
        <f t="shared" si="1174"/>
        <v>1856.6303437499998</v>
      </c>
      <c r="AY152" s="64">
        <v>99.97</v>
      </c>
      <c r="AZ152" s="64">
        <v>99.86</v>
      </c>
      <c r="BA152" s="64">
        <v>99.05</v>
      </c>
      <c r="BB152" s="67">
        <v>2.3208630845454317</v>
      </c>
      <c r="BC152" s="153">
        <f>IF(OR(ISBLANK(AP152), ISBLANK(DH152)), "", 100*((AP152-DH152)/DH152))</f>
        <v>1.2698897107100759E-2</v>
      </c>
      <c r="BD152" s="116">
        <v>19749883.32437389</v>
      </c>
      <c r="BE152" s="116">
        <v>19005354.418090921</v>
      </c>
      <c r="BF152" s="199">
        <v>20494412.230656859</v>
      </c>
      <c r="BG152" s="171">
        <f t="shared" si="1175"/>
        <v>183.75</v>
      </c>
      <c r="BH152" s="171">
        <f t="shared" si="1153"/>
        <v>185.7795000000001</v>
      </c>
      <c r="BI152" s="171">
        <f t="shared" si="1154"/>
        <v>203.70675000000006</v>
      </c>
      <c r="BJ152" s="171">
        <f t="shared" si="1176"/>
        <v>1691.25</v>
      </c>
      <c r="BK152" s="172">
        <f t="shared" si="1177"/>
        <v>1689.2204999999999</v>
      </c>
      <c r="BL152" s="172">
        <f t="shared" si="1178"/>
        <v>1671.2932499999999</v>
      </c>
      <c r="BM152" s="32">
        <v>90.2</v>
      </c>
      <c r="BN152" s="32">
        <v>99.88</v>
      </c>
      <c r="BO152" s="32">
        <v>98.82</v>
      </c>
      <c r="BP152" s="28">
        <v>0.41739525951648937</v>
      </c>
      <c r="BQ152" s="46">
        <f>IF(OR(ISBLANK(BD152), ISBLANK(DH152)), "", 100*((BD152-DH152)/DH152))</f>
        <v>7160.7827034929187</v>
      </c>
      <c r="BR152" s="104">
        <v>272007.63513929269</v>
      </c>
      <c r="BS152" s="41">
        <v>238171.67561703271</v>
      </c>
      <c r="BT152" s="41">
        <v>305843.59466155281</v>
      </c>
      <c r="BU152" s="171">
        <f t="shared" si="1179"/>
        <v>0.5625</v>
      </c>
      <c r="BV152" s="171">
        <f t="shared" si="1155"/>
        <v>3.186712499999885</v>
      </c>
      <c r="BW152" s="171">
        <f t="shared" si="1156"/>
        <v>18.182212499999878</v>
      </c>
      <c r="BX152" s="171">
        <f t="shared" si="1180"/>
        <v>1874.4375</v>
      </c>
      <c r="BY152" s="172">
        <f t="shared" si="1181"/>
        <v>1871.8132875000001</v>
      </c>
      <c r="BZ152" s="172">
        <f t="shared" si="1182"/>
        <v>1856.8177875000001</v>
      </c>
      <c r="CA152" s="41">
        <v>99.97</v>
      </c>
      <c r="CB152" s="41">
        <v>99.86</v>
      </c>
      <c r="CC152" s="41">
        <v>99.06</v>
      </c>
      <c r="CD152" s="31">
        <v>2.0071440889415886</v>
      </c>
      <c r="CE152" s="46">
        <f>IF(OR(ISBLANK(BR152), ISBLANK(DH152)), "", 100*((BR152-DH152)/DH152))</f>
        <v>0</v>
      </c>
      <c r="CF152" s="104">
        <v>272161.25334891147</v>
      </c>
      <c r="CG152" s="56">
        <v>238325.46667485841</v>
      </c>
      <c r="CH152" s="56">
        <v>305997.04002296447</v>
      </c>
      <c r="CI152" s="171">
        <f t="shared" si="1183"/>
        <v>0.5625</v>
      </c>
      <c r="CJ152" s="171">
        <f t="shared" si="1184"/>
        <v>3.186712499999885</v>
      </c>
      <c r="CK152" s="171">
        <f t="shared" si="1185"/>
        <v>18.369656250000162</v>
      </c>
      <c r="CL152" s="171">
        <f t="shared" si="1186"/>
        <v>1874.4375</v>
      </c>
      <c r="CM152" s="172">
        <f t="shared" si="1187"/>
        <v>1871.8132875000001</v>
      </c>
      <c r="CN152" s="172">
        <f t="shared" si="1188"/>
        <v>1856.6303437499998</v>
      </c>
      <c r="CO152" s="41">
        <v>99.97</v>
      </c>
      <c r="CP152" s="41">
        <v>99.86</v>
      </c>
      <c r="CQ152" s="41">
        <v>99.05</v>
      </c>
      <c r="CR152" s="31">
        <v>2.5140416508814885</v>
      </c>
      <c r="CS152" s="46">
        <f>IF(OR(ISBLANK(CF152), ISBLANK(DH152)), "", 100*((CF152-DH152)/DH152))</f>
        <v>5.647569765463293E-2</v>
      </c>
      <c r="CT152" s="102">
        <v>272193.66594987229</v>
      </c>
      <c r="CU152" s="102">
        <v>238358.35890562541</v>
      </c>
      <c r="CV152" s="102">
        <v>306028.97299411922</v>
      </c>
      <c r="CW152" s="171">
        <f t="shared" si="1189"/>
        <v>0.5625</v>
      </c>
      <c r="CX152" s="171">
        <f t="shared" si="1190"/>
        <v>3.186712499999885</v>
      </c>
      <c r="CY152" s="171">
        <f t="shared" si="1191"/>
        <v>18.182212499999878</v>
      </c>
      <c r="CZ152" s="171">
        <f t="shared" si="1192"/>
        <v>1874.4375</v>
      </c>
      <c r="DA152" s="172">
        <f t="shared" si="1193"/>
        <v>1871.8132875000001</v>
      </c>
      <c r="DB152" s="172">
        <f t="shared" si="1194"/>
        <v>1856.8177875000001</v>
      </c>
      <c r="DC152" s="32">
        <v>99.97</v>
      </c>
      <c r="DD152" s="32">
        <v>99.86</v>
      </c>
      <c r="DE152" s="32">
        <v>99.06</v>
      </c>
      <c r="DF152" s="28">
        <v>3.3434934857710465</v>
      </c>
      <c r="DG152" s="46">
        <f>IF(OR(ISBLANK(CT152), ISBLANK(DH152)), "", 100*((CT152-DH152)/DH152))</f>
        <v>6.8391760578461191E-2</v>
      </c>
      <c r="DH152" s="25">
        <f>MIN(H152,T152,AB152,AP152,BD152,BR152,CF152,CT152)</f>
        <v>272007.63513929269</v>
      </c>
      <c r="DI152" s="85" t="str">
        <f>IF(DH152=H152, $H$2, IF(DH152=T152, $T$2, IF(DH152=AB152, $AB$2, IF(DH152=AP152, $AP$2, IF(DH152=BD152, $BD$2, IF(DH152=BR152, $BR$2, IF(DH152=CF152, $CF$2, $CT$2)))))))</f>
        <v>RSSDDP (AllEnhancements + RQMC + SOM)</v>
      </c>
      <c r="DJ152" s="39">
        <f>IF(OR(ISBLANK(H152), ISBLANK(AP152)), "", IFERROR(((H152-AP152)/H152)*100, ""))</f>
        <v>8.4845272756768999</v>
      </c>
      <c r="DK152" s="20" t="str">
        <f>IF(OR(ISBLANK(AP152), ISBLANK(T152)), "", IFERROR(((T152-AP152)/T152)*100, ""))</f>
        <v/>
      </c>
      <c r="DL152" s="18">
        <f t="shared" si="1105"/>
        <v>0</v>
      </c>
    </row>
    <row r="153" spans="1:116" hidden="1" x14ac:dyDescent="0.25">
      <c r="A153" s="269"/>
      <c r="B153" s="269"/>
      <c r="C153" s="269"/>
      <c r="D153" s="269"/>
      <c r="E153" s="166">
        <f>3 * ($C$101*'Data for KPI'!$B$1)</f>
        <v>1875</v>
      </c>
      <c r="F153" s="166">
        <v>5</v>
      </c>
      <c r="G153" s="166">
        <v>15</v>
      </c>
      <c r="H153" s="115">
        <v>2304772.6318238322</v>
      </c>
      <c r="I153" s="62">
        <v>2095257.5734835421</v>
      </c>
      <c r="J153" s="62">
        <v>2514287.6901641218</v>
      </c>
      <c r="K153" s="171">
        <f t="shared" si="1157"/>
        <v>25.3125</v>
      </c>
      <c r="L153" s="171">
        <f t="shared" si="1158"/>
        <v>27.902062499999829</v>
      </c>
      <c r="M153" s="171">
        <f t="shared" si="1159"/>
        <v>43.624406249999765</v>
      </c>
      <c r="N153" s="171">
        <f t="shared" si="1160"/>
        <v>1849.6875</v>
      </c>
      <c r="O153" s="172">
        <f t="shared" si="1161"/>
        <v>1847.0979375000002</v>
      </c>
      <c r="P153" s="172">
        <f t="shared" si="1162"/>
        <v>1831.3755937500002</v>
      </c>
      <c r="Q153" s="67">
        <v>98.65</v>
      </c>
      <c r="R153" s="67">
        <v>99.86</v>
      </c>
      <c r="S153" s="67">
        <v>99.01</v>
      </c>
      <c r="T153" s="208"/>
      <c r="U153" s="208"/>
      <c r="V153" s="208"/>
      <c r="W153" s="14"/>
      <c r="X153" s="14"/>
      <c r="Y153" s="14"/>
      <c r="Z153" s="14"/>
      <c r="AA153" s="153" t="str">
        <f>IF(OR(ISBLANK(T153), ISBLANK(DH153)), "", 100*((T153-DH153)/DH153))</f>
        <v/>
      </c>
      <c r="AB153" s="115">
        <v>250887.67287344369</v>
      </c>
      <c r="AC153" s="62">
        <v>222065.65547482029</v>
      </c>
      <c r="AD153" s="62">
        <v>279709.69027206698</v>
      </c>
      <c r="AE153" s="171">
        <f t="shared" si="1163"/>
        <v>0.375</v>
      </c>
      <c r="AF153" s="171">
        <f t="shared" si="1164"/>
        <v>3.3743999999999232</v>
      </c>
      <c r="AG153" s="171">
        <f t="shared" si="1165"/>
        <v>18.74632500000007</v>
      </c>
      <c r="AH153" s="171">
        <f t="shared" si="1166"/>
        <v>1874.625</v>
      </c>
      <c r="AI153" s="172">
        <f t="shared" si="1167"/>
        <v>1871.6256000000001</v>
      </c>
      <c r="AJ153" s="172">
        <f t="shared" si="1168"/>
        <v>1856.2536749999999</v>
      </c>
      <c r="AK153" s="64">
        <v>99.98</v>
      </c>
      <c r="AL153" s="64">
        <v>99.84</v>
      </c>
      <c r="AM153" s="64">
        <v>99.02</v>
      </c>
      <c r="AN153" s="67">
        <v>1.4458205318211264</v>
      </c>
      <c r="AO153" s="153">
        <f>IF(OR(ISBLANK(AB153), ISBLANK(DH153)), "", 100*((AB153-DH153)/DH153))</f>
        <v>6.3985556655606762E-2</v>
      </c>
      <c r="AP153" s="116">
        <v>250727.2436509064</v>
      </c>
      <c r="AQ153" s="61">
        <v>221907.19879451921</v>
      </c>
      <c r="AR153" s="61">
        <v>279547.2885072935</v>
      </c>
      <c r="AS153" s="171">
        <f t="shared" si="1169"/>
        <v>0.375</v>
      </c>
      <c r="AT153" s="171">
        <f t="shared" si="1170"/>
        <v>3.3743999999999232</v>
      </c>
      <c r="AU153" s="171">
        <f t="shared" si="1171"/>
        <v>18.74632500000007</v>
      </c>
      <c r="AV153" s="171">
        <f t="shared" si="1172"/>
        <v>1874.625</v>
      </c>
      <c r="AW153" s="172">
        <f t="shared" si="1173"/>
        <v>1871.6256000000001</v>
      </c>
      <c r="AX153" s="172">
        <f t="shared" si="1174"/>
        <v>1856.2536749999999</v>
      </c>
      <c r="AY153" s="63">
        <v>99.98</v>
      </c>
      <c r="AZ153" s="63">
        <v>99.84</v>
      </c>
      <c r="BA153" s="63">
        <v>99.02</v>
      </c>
      <c r="BB153" s="66">
        <v>2.3687474539972477</v>
      </c>
      <c r="BC153" s="153">
        <f>IF(OR(ISBLANK(AP153), ISBLANK(DH153)), "", 100*((AP153-DH153)/DH153))</f>
        <v>0</v>
      </c>
      <c r="BD153" s="115">
        <v>10628562.8613683</v>
      </c>
      <c r="BE153" s="115">
        <v>10066765.650492391</v>
      </c>
      <c r="BF153" s="155">
        <v>11190360.072244201</v>
      </c>
      <c r="BG153" s="171">
        <f t="shared" si="1175"/>
        <v>111.9375</v>
      </c>
      <c r="BH153" s="171">
        <f t="shared" si="1153"/>
        <v>113.70056249999971</v>
      </c>
      <c r="BI153" s="171">
        <f t="shared" si="1154"/>
        <v>130.27335000000016</v>
      </c>
      <c r="BJ153" s="171">
        <f t="shared" si="1176"/>
        <v>1763.0625</v>
      </c>
      <c r="BK153" s="172">
        <f t="shared" si="1177"/>
        <v>1761.2994375000003</v>
      </c>
      <c r="BL153" s="172">
        <f t="shared" si="1178"/>
        <v>1744.7266499999998</v>
      </c>
      <c r="BM153" s="34">
        <v>94.03</v>
      </c>
      <c r="BN153" s="34">
        <v>99.9</v>
      </c>
      <c r="BO153" s="34">
        <v>98.96</v>
      </c>
      <c r="BP153" s="29">
        <v>0.25772555560107885</v>
      </c>
      <c r="BQ153" s="46">
        <f>IF(OR(ISBLANK(BD153), ISBLANK(DH153)), "", 100*((BD153-DH153)/DH153))</f>
        <v>4139.0937285485843</v>
      </c>
      <c r="BR153" s="103">
        <v>250740.60488074471</v>
      </c>
      <c r="BS153" s="43">
        <v>221919.41018362559</v>
      </c>
      <c r="BT153" s="43">
        <v>279561.79957786383</v>
      </c>
      <c r="BU153" s="171">
        <f t="shared" si="1179"/>
        <v>0.375</v>
      </c>
      <c r="BV153" s="171">
        <f t="shared" si="1155"/>
        <v>3.3743999999999232</v>
      </c>
      <c r="BW153" s="171">
        <f t="shared" si="1156"/>
        <v>18.74632500000007</v>
      </c>
      <c r="BX153" s="171">
        <f t="shared" si="1180"/>
        <v>1874.625</v>
      </c>
      <c r="BY153" s="172">
        <f t="shared" si="1181"/>
        <v>1871.6256000000001</v>
      </c>
      <c r="BZ153" s="172">
        <f t="shared" si="1182"/>
        <v>1856.2536749999999</v>
      </c>
      <c r="CA153" s="34">
        <v>99.98</v>
      </c>
      <c r="CB153" s="34">
        <v>99.84</v>
      </c>
      <c r="CC153" s="34">
        <v>99.02</v>
      </c>
      <c r="CD153" s="29">
        <v>1.9732529991226031</v>
      </c>
      <c r="CE153" s="46">
        <f>IF(OR(ISBLANK(BR153), ISBLANK(DH153)), "", 100*((BR153-DH153)/DH153))</f>
        <v>5.3289900386380862E-3</v>
      </c>
      <c r="CF153" s="102">
        <v>250977.3407330249</v>
      </c>
      <c r="CG153" s="42">
        <v>222154.7345111474</v>
      </c>
      <c r="CH153" s="42">
        <v>279799.94695490238</v>
      </c>
      <c r="CI153" s="171">
        <f t="shared" si="1183"/>
        <v>0.375</v>
      </c>
      <c r="CJ153" s="171">
        <f t="shared" si="1184"/>
        <v>3.3743999999999232</v>
      </c>
      <c r="CK153" s="171">
        <f t="shared" si="1185"/>
        <v>18.74632500000007</v>
      </c>
      <c r="CL153" s="171">
        <f t="shared" si="1186"/>
        <v>1874.625</v>
      </c>
      <c r="CM153" s="172">
        <f t="shared" si="1187"/>
        <v>1871.6256000000001</v>
      </c>
      <c r="CN153" s="172">
        <f t="shared" si="1188"/>
        <v>1856.2536749999999</v>
      </c>
      <c r="CO153" s="32">
        <v>99.98</v>
      </c>
      <c r="CP153" s="32">
        <v>99.84</v>
      </c>
      <c r="CQ153" s="32">
        <v>99.02</v>
      </c>
      <c r="CR153" s="28">
        <v>2.2597103306690531</v>
      </c>
      <c r="CS153" s="46">
        <f>IF(OR(ISBLANK(CF153), ISBLANK(DH153)), "", 100*((CF153-DH153)/DH153))</f>
        <v>9.9748666509779038E-2</v>
      </c>
      <c r="CT153" s="103">
        <v>252235.31279279789</v>
      </c>
      <c r="CU153" s="103">
        <v>223410.40336864241</v>
      </c>
      <c r="CV153" s="103">
        <v>281060.22221695329</v>
      </c>
      <c r="CW153" s="171">
        <f t="shared" si="1189"/>
        <v>0.375</v>
      </c>
      <c r="CX153" s="171">
        <f t="shared" si="1190"/>
        <v>3.3743999999999232</v>
      </c>
      <c r="CY153" s="171">
        <f t="shared" si="1191"/>
        <v>18.371399999999994</v>
      </c>
      <c r="CZ153" s="171">
        <f t="shared" si="1192"/>
        <v>1874.625</v>
      </c>
      <c r="DA153" s="172">
        <f t="shared" si="1193"/>
        <v>1871.6256000000001</v>
      </c>
      <c r="DB153" s="172">
        <f t="shared" si="1194"/>
        <v>1856.6286</v>
      </c>
      <c r="DC153" s="34">
        <v>99.98</v>
      </c>
      <c r="DD153" s="34">
        <v>99.84</v>
      </c>
      <c r="DE153" s="34">
        <v>99.04</v>
      </c>
      <c r="DF153" s="29">
        <v>5.657462181038567</v>
      </c>
      <c r="DG153" s="46">
        <f>IF(OR(ISBLANK(CT153), ISBLANK(DH153)), "", 100*((CT153-DH153)/DH153))</f>
        <v>0.60147797260963587</v>
      </c>
      <c r="DH153" s="25">
        <f>MIN(H153,T153,AB153,AP153,BD153,BR153,CF153,CT153)</f>
        <v>250727.2436509064</v>
      </c>
      <c r="DI153" s="85" t="str">
        <f>IF(DH153=H153, $H$2, IF(DH153=T153, $T$2, IF(DH153=AB153, $AB$2, IF(DH153=AP153, $AP$2, IF(DH153=BD153, $BD$2, IF(DH153=BR153, $BR$2, IF(DH153=CF153, $CF$2, $CT$2)))))))</f>
        <v>RKSDDP++ (AllEnhancements + RQMC + Kmeans++)</v>
      </c>
      <c r="DJ153" s="39">
        <f>IF(OR(ISBLANK(H153), ISBLANK(AP153)), "", IFERROR(((H153-AP153)/H153)*100, ""))</f>
        <v>89.121389234282134</v>
      </c>
      <c r="DK153" s="20" t="str">
        <f>IF(OR(ISBLANK(AP153), ISBLANK(T153)), "", IFERROR(((T153-AP153)/T153)*100, ""))</f>
        <v/>
      </c>
      <c r="DL153" s="18">
        <f t="shared" si="1105"/>
        <v>0</v>
      </c>
    </row>
    <row r="154" spans="1:116" x14ac:dyDescent="0.25">
      <c r="A154" s="269"/>
      <c r="B154" s="269"/>
      <c r="C154" s="269"/>
      <c r="D154" s="269"/>
      <c r="E154" s="166">
        <f>3 * ($C$101*'Data for KPI'!$B$1)</f>
        <v>1875</v>
      </c>
      <c r="F154" s="166" t="s">
        <v>23</v>
      </c>
      <c r="G154" s="166"/>
      <c r="H154" s="113">
        <f>AVERAGE(H149:H153)</f>
        <v>1272240.2593019758</v>
      </c>
      <c r="I154" s="82">
        <f t="shared" ref="I154:DH154" si="1195">AVERAGE(I149:I153)</f>
        <v>1143132.2849489846</v>
      </c>
      <c r="J154" s="82">
        <f t="shared" si="1195"/>
        <v>1401348.233654967</v>
      </c>
      <c r="K154" s="159">
        <f t="shared" si="1195"/>
        <v>12.825000000000092</v>
      </c>
      <c r="L154" s="159">
        <f t="shared" si="1195"/>
        <v>15.32121375000006</v>
      </c>
      <c r="M154" s="159">
        <f t="shared" si="1195"/>
        <v>31.184880000000021</v>
      </c>
      <c r="N154" s="159">
        <f t="shared" si="1195"/>
        <v>1862.175</v>
      </c>
      <c r="O154" s="159">
        <f t="shared" si="1195"/>
        <v>1859.6787862499998</v>
      </c>
      <c r="P154" s="159">
        <f t="shared" si="1195"/>
        <v>1843.81512</v>
      </c>
      <c r="Q154" s="106">
        <f t="shared" si="1195"/>
        <v>99.316000000000003</v>
      </c>
      <c r="R154" s="106">
        <f t="shared" si="1195"/>
        <v>99.866000000000014</v>
      </c>
      <c r="S154" s="106">
        <f t="shared" si="1195"/>
        <v>99.013999999999996</v>
      </c>
      <c r="T154" s="113" t="e">
        <f t="shared" si="1195"/>
        <v>#DIV/0!</v>
      </c>
      <c r="U154" s="113" t="e">
        <f t="shared" si="1195"/>
        <v>#DIV/0!</v>
      </c>
      <c r="V154" s="113" t="e">
        <f t="shared" si="1195"/>
        <v>#DIV/0!</v>
      </c>
      <c r="W154" s="82" t="e">
        <f t="shared" si="1195"/>
        <v>#DIV/0!</v>
      </c>
      <c r="X154" s="82" t="e">
        <f t="shared" si="1195"/>
        <v>#DIV/0!</v>
      </c>
      <c r="Y154" s="82" t="e">
        <f t="shared" si="1195"/>
        <v>#DIV/0!</v>
      </c>
      <c r="Z154" s="82" t="e">
        <f t="shared" si="1195"/>
        <v>#DIV/0!</v>
      </c>
      <c r="AA154" s="82" t="str">
        <f>IFERROR(AVERAGE(AA149:AA153), "")</f>
        <v/>
      </c>
      <c r="AB154" s="113">
        <f t="shared" si="1195"/>
        <v>248656.62479644403</v>
      </c>
      <c r="AC154" s="82">
        <f t="shared" si="1195"/>
        <v>219742.71291683018</v>
      </c>
      <c r="AD154" s="82">
        <f t="shared" si="1195"/>
        <v>277570.53667605791</v>
      </c>
      <c r="AE154" s="159">
        <f t="shared" si="1195"/>
        <v>0.41249999999999998</v>
      </c>
      <c r="AF154" s="159">
        <f t="shared" si="1195"/>
        <v>3.111907499999961</v>
      </c>
      <c r="AG154" s="159">
        <f t="shared" si="1195"/>
        <v>18.783472499999924</v>
      </c>
      <c r="AH154" s="159">
        <f t="shared" si="1195"/>
        <v>1874.5875000000001</v>
      </c>
      <c r="AI154" s="159">
        <f t="shared" si="1195"/>
        <v>1871.8880925000001</v>
      </c>
      <c r="AJ154" s="159">
        <f t="shared" si="1195"/>
        <v>1856.2165275</v>
      </c>
      <c r="AK154" s="82">
        <f t="shared" si="1195"/>
        <v>99.977999999999994</v>
      </c>
      <c r="AL154" s="82">
        <f t="shared" si="1195"/>
        <v>99.856000000000023</v>
      </c>
      <c r="AM154" s="82">
        <f t="shared" si="1195"/>
        <v>99.02</v>
      </c>
      <c r="AN154" s="82">
        <f t="shared" si="1195"/>
        <v>3.3318165719747244</v>
      </c>
      <c r="AO154" s="106">
        <f>IFERROR(AVERAGE(AO149:AO153), "")</f>
        <v>0.12475353881819813</v>
      </c>
      <c r="AP154" s="113">
        <f t="shared" si="1195"/>
        <v>248451.76480887627</v>
      </c>
      <c r="AQ154" s="82">
        <f t="shared" si="1195"/>
        <v>219539.61784141031</v>
      </c>
      <c r="AR154" s="82">
        <f t="shared" si="1195"/>
        <v>277363.91177634225</v>
      </c>
      <c r="AS154" s="159">
        <f t="shared" si="1195"/>
        <v>0.41249999999999998</v>
      </c>
      <c r="AT154" s="159">
        <f t="shared" si="1195"/>
        <v>3.111907499999961</v>
      </c>
      <c r="AU154" s="159">
        <f t="shared" si="1195"/>
        <v>18.895946249999998</v>
      </c>
      <c r="AV154" s="159">
        <f t="shared" si="1195"/>
        <v>1874.5875000000001</v>
      </c>
      <c r="AW154" s="159">
        <f t="shared" si="1195"/>
        <v>1871.8880925000001</v>
      </c>
      <c r="AX154" s="159">
        <f t="shared" si="1195"/>
        <v>1856.10405375</v>
      </c>
      <c r="AY154" s="82">
        <f t="shared" si="1195"/>
        <v>99.977999999999994</v>
      </c>
      <c r="AZ154" s="82">
        <f t="shared" si="1195"/>
        <v>99.856000000000023</v>
      </c>
      <c r="BA154" s="82">
        <f t="shared" si="1195"/>
        <v>99.013999999999996</v>
      </c>
      <c r="BB154" s="82">
        <f t="shared" si="1195"/>
        <v>2.041870862358889</v>
      </c>
      <c r="BC154" s="106">
        <f>IFERROR(AVERAGE(BC149:BC153), "")</f>
        <v>4.3105552568313499E-2</v>
      </c>
      <c r="BD154" s="113">
        <f>IFERROR(AVERAGE(BD149:BD153), "")</f>
        <v>49705362.762391709</v>
      </c>
      <c r="BE154" s="82">
        <f t="shared" si="1195"/>
        <v>48699505.959540561</v>
      </c>
      <c r="BF154" s="198">
        <f t="shared" si="1195"/>
        <v>50711219.565242842</v>
      </c>
      <c r="BG154" s="159">
        <f t="shared" si="1195"/>
        <v>396.29999999999995</v>
      </c>
      <c r="BH154" s="159">
        <f t="shared" si="1195"/>
        <v>397.77067124999996</v>
      </c>
      <c r="BI154" s="159">
        <f t="shared" si="1195"/>
        <v>415.79373375000006</v>
      </c>
      <c r="BJ154" s="159">
        <f t="shared" si="1195"/>
        <v>1478.7</v>
      </c>
      <c r="BK154" s="159">
        <f t="shared" si="1195"/>
        <v>1477.2293287500001</v>
      </c>
      <c r="BL154" s="159">
        <f t="shared" si="1195"/>
        <v>1459.2062662499998</v>
      </c>
      <c r="BM154" s="82">
        <f t="shared" si="1195"/>
        <v>78.864000000000004</v>
      </c>
      <c r="BN154" s="82">
        <f t="shared" si="1195"/>
        <v>99.902000000000001</v>
      </c>
      <c r="BO154" s="82">
        <f t="shared" si="1195"/>
        <v>98.653999999999996</v>
      </c>
      <c r="BP154" s="82">
        <f t="shared" si="1195"/>
        <v>0.31480207805440974</v>
      </c>
      <c r="BQ154" s="226">
        <f>IFERROR(AVERAGE(BQ149:BQ153), "")</f>
        <v>20452.313135700799</v>
      </c>
      <c r="BR154" s="118">
        <f t="shared" si="1195"/>
        <v>248441.2219265569</v>
      </c>
      <c r="BS154" s="99">
        <f t="shared" si="1195"/>
        <v>219528.05983107779</v>
      </c>
      <c r="BT154" s="99">
        <f t="shared" si="1195"/>
        <v>277354.38402203599</v>
      </c>
      <c r="BU154" s="183">
        <f t="shared" si="1195"/>
        <v>0.41249999999999998</v>
      </c>
      <c r="BV154" s="183">
        <f t="shared" si="1195"/>
        <v>3.111907499999961</v>
      </c>
      <c r="BW154" s="183">
        <f t="shared" si="1195"/>
        <v>18.85845749999994</v>
      </c>
      <c r="BX154" s="183">
        <f t="shared" si="1195"/>
        <v>1874.5875000000001</v>
      </c>
      <c r="BY154" s="183">
        <f t="shared" si="1195"/>
        <v>1871.8880925000001</v>
      </c>
      <c r="BZ154" s="183">
        <f t="shared" si="1195"/>
        <v>1856.1415425</v>
      </c>
      <c r="CA154" s="99">
        <f t="shared" si="1195"/>
        <v>99.977999999999994</v>
      </c>
      <c r="CB154" s="99">
        <f t="shared" si="1195"/>
        <v>99.856000000000023</v>
      </c>
      <c r="CC154" s="99">
        <f t="shared" si="1195"/>
        <v>99.015999999999991</v>
      </c>
      <c r="CD154" s="99">
        <f t="shared" si="1195"/>
        <v>1.8939181601802915</v>
      </c>
      <c r="CE154" s="100">
        <f t="shared" si="1195"/>
        <v>3.8047920941365852E-2</v>
      </c>
      <c r="CF154" s="118">
        <f t="shared" si="1195"/>
        <v>248533.21173817306</v>
      </c>
      <c r="CG154" s="99">
        <f t="shared" si="1195"/>
        <v>219619.898516596</v>
      </c>
      <c r="CH154" s="99">
        <f t="shared" si="1195"/>
        <v>277446.52495975001</v>
      </c>
      <c r="CI154" s="159">
        <f t="shared" si="1195"/>
        <v>0.41249999999999998</v>
      </c>
      <c r="CJ154" s="159">
        <f t="shared" si="1195"/>
        <v>3.111907499999961</v>
      </c>
      <c r="CK154" s="159">
        <f t="shared" si="1195"/>
        <v>18.858453749999988</v>
      </c>
      <c r="CL154" s="159">
        <f t="shared" si="1195"/>
        <v>1874.5875000000001</v>
      </c>
      <c r="CM154" s="159">
        <f t="shared" si="1195"/>
        <v>1871.8880925000001</v>
      </c>
      <c r="CN154" s="159">
        <f t="shared" si="1195"/>
        <v>1856.1415462500001</v>
      </c>
      <c r="CO154" s="99">
        <f t="shared" si="1195"/>
        <v>99.977999999999994</v>
      </c>
      <c r="CP154" s="99">
        <f t="shared" si="1195"/>
        <v>99.856000000000023</v>
      </c>
      <c r="CQ154" s="99">
        <f t="shared" si="1195"/>
        <v>99.015999999999991</v>
      </c>
      <c r="CR154" s="99">
        <f t="shared" si="1195"/>
        <v>2.2071616415866768</v>
      </c>
      <c r="CS154" s="100">
        <f t="shared" si="1195"/>
        <v>7.5476837151174175E-2</v>
      </c>
      <c r="CT154" s="118">
        <f t="shared" si="1195"/>
        <v>248964.28192593559</v>
      </c>
      <c r="CU154" s="99">
        <f t="shared" si="1195"/>
        <v>220049.46245192518</v>
      </c>
      <c r="CV154" s="99">
        <f t="shared" si="1195"/>
        <v>277879.10139994597</v>
      </c>
      <c r="CW154" s="159">
        <f t="shared" si="1195"/>
        <v>0.41249999999999998</v>
      </c>
      <c r="CX154" s="159">
        <f t="shared" si="1195"/>
        <v>3.111907499999961</v>
      </c>
      <c r="CY154" s="159">
        <f t="shared" si="1195"/>
        <v>18.596009999999932</v>
      </c>
      <c r="CZ154" s="159">
        <f t="shared" si="1195"/>
        <v>1874.5875000000001</v>
      </c>
      <c r="DA154" s="159">
        <f t="shared" si="1195"/>
        <v>1871.8880925000001</v>
      </c>
      <c r="DB154" s="159">
        <f t="shared" si="1195"/>
        <v>1856.40399</v>
      </c>
      <c r="DC154" s="99">
        <f t="shared" si="1195"/>
        <v>99.977999999999994</v>
      </c>
      <c r="DD154" s="99">
        <f t="shared" si="1195"/>
        <v>99.856000000000023</v>
      </c>
      <c r="DE154" s="99">
        <f t="shared" si="1195"/>
        <v>99.03</v>
      </c>
      <c r="DF154" s="99">
        <f t="shared" si="1195"/>
        <v>3.7243787889138664</v>
      </c>
      <c r="DG154" s="100">
        <f t="shared" si="1195"/>
        <v>0.24792781604923081</v>
      </c>
      <c r="DH154" s="118">
        <f t="shared" si="1195"/>
        <v>248347.26166854886</v>
      </c>
      <c r="DI154" s="99"/>
      <c r="DJ154" s="100">
        <f t="shared" ref="DJ154:DK154" si="1196">AVERAGE(DJ149:DJ153)</f>
        <v>62.473405331168259</v>
      </c>
      <c r="DK154" s="99" t="e">
        <f t="shared" si="1196"/>
        <v>#DIV/0!</v>
      </c>
      <c r="DL154" s="18">
        <f t="shared" si="1105"/>
        <v>3.8047920941365852E-2</v>
      </c>
    </row>
    <row r="155" spans="1:116" hidden="1" x14ac:dyDescent="0.25">
      <c r="A155" s="269"/>
      <c r="B155" s="269"/>
      <c r="C155" s="269">
        <v>10</v>
      </c>
      <c r="D155" s="269">
        <v>100</v>
      </c>
      <c r="E155" s="166">
        <f>3 * ($C$107*'Data for KPI'!$B$1)</f>
        <v>3750</v>
      </c>
      <c r="F155" s="166">
        <v>1</v>
      </c>
      <c r="G155" s="166"/>
      <c r="H155" s="116">
        <v>8554926.6473065391</v>
      </c>
      <c r="I155" s="63">
        <v>8284371.9209405109</v>
      </c>
      <c r="J155" s="63">
        <v>8825481.3736725673</v>
      </c>
      <c r="K155" s="171">
        <f>E155-N155</f>
        <v>23.250000000000455</v>
      </c>
      <c r="L155" s="171">
        <f>E155-O155</f>
        <v>316.5452250000003</v>
      </c>
      <c r="M155" s="171">
        <f>E155-P155</f>
        <v>135.05250000000069</v>
      </c>
      <c r="N155" s="171">
        <f>(Q155/100)*E155</f>
        <v>3726.7499999999995</v>
      </c>
      <c r="O155" s="172">
        <f>(R155/100)*N155</f>
        <v>3433.4547749999997</v>
      </c>
      <c r="P155" s="172">
        <f>(S155/100)*N155</f>
        <v>3614.9474999999993</v>
      </c>
      <c r="Q155" s="66">
        <v>99.38</v>
      </c>
      <c r="R155" s="66">
        <v>92.13</v>
      </c>
      <c r="S155" s="66">
        <v>97</v>
      </c>
      <c r="T155" s="208"/>
      <c r="U155" s="208"/>
      <c r="V155" s="208"/>
      <c r="W155" s="14"/>
      <c r="X155" s="14"/>
      <c r="Y155" s="14"/>
      <c r="Z155" s="14"/>
      <c r="AA155" s="153" t="str">
        <f>IF(OR(ISBLANK(T155), ISBLANK(DH155)), "", 100*((T155-DH155)/DH155))</f>
        <v/>
      </c>
      <c r="AB155" s="116">
        <v>6681708.5834644176</v>
      </c>
      <c r="AC155" s="63">
        <v>6570749.5412872648</v>
      </c>
      <c r="AD155" s="63">
        <v>6792667.6256415704</v>
      </c>
      <c r="AE155" s="171">
        <f>$E155-AH155</f>
        <v>0.37500000000045475</v>
      </c>
      <c r="AF155" s="171">
        <f>$E155-AI155</f>
        <v>295.09552500000063</v>
      </c>
      <c r="AG155" s="171">
        <f>$E155-AJ155</f>
        <v>86.991337500000554</v>
      </c>
      <c r="AH155" s="171">
        <f>(AK155/100)*E155</f>
        <v>3749.6249999999995</v>
      </c>
      <c r="AI155" s="172">
        <f>(AL155/100)*AH155</f>
        <v>3454.9044749999994</v>
      </c>
      <c r="AJ155" s="172">
        <f>(AM155/100)*AH155</f>
        <v>3663.0086624999994</v>
      </c>
      <c r="AK155" s="63">
        <v>99.99</v>
      </c>
      <c r="AL155" s="63">
        <v>92.14</v>
      </c>
      <c r="AM155" s="63">
        <v>97.69</v>
      </c>
      <c r="AN155" s="66">
        <v>1.8824328126733354</v>
      </c>
      <c r="AO155" s="153">
        <f>IF(OR(ISBLANK(AB155), ISBLANK(DH155)), "", 100*((AB155-DH155)/DH155))</f>
        <v>2.4117972717466442E-2</v>
      </c>
      <c r="AP155" s="116">
        <v>6680520.6044945884</v>
      </c>
      <c r="AQ155" s="63">
        <v>6569566.2590422733</v>
      </c>
      <c r="AR155" s="63">
        <v>6791474.9499469036</v>
      </c>
      <c r="AS155" s="171">
        <f>$E155-AV155</f>
        <v>0.37500000000045475</v>
      </c>
      <c r="AT155" s="171">
        <f>$E155-AW155</f>
        <v>298.47018750000052</v>
      </c>
      <c r="AU155" s="171">
        <f>$E155-AX155</f>
        <v>84.741562500000327</v>
      </c>
      <c r="AV155" s="171">
        <f>(AY155/100)*E155</f>
        <v>3749.6249999999995</v>
      </c>
      <c r="AW155" s="172">
        <f>(AZ155/100)*AV155</f>
        <v>3451.5298124999995</v>
      </c>
      <c r="AX155" s="172">
        <f>(BA155/100)*AV155</f>
        <v>3665.2584374999997</v>
      </c>
      <c r="AY155" s="63">
        <v>99.99</v>
      </c>
      <c r="AZ155" s="63">
        <v>92.05</v>
      </c>
      <c r="BA155" s="63">
        <v>97.75</v>
      </c>
      <c r="BB155" s="66">
        <v>1.6758005084273875</v>
      </c>
      <c r="BC155" s="153">
        <f>IF(OR(ISBLANK(AP155), ISBLANK(DH155)), "", 100*((AP155-DH155)/DH155))</f>
        <v>6.3341159175207837E-3</v>
      </c>
      <c r="BD155" s="116">
        <v>110491695.5321665</v>
      </c>
      <c r="BE155" s="116">
        <v>108510323.2104146</v>
      </c>
      <c r="BF155" s="199">
        <v>112473067.8539184</v>
      </c>
      <c r="BG155" s="171">
        <f>IF(BJ155=0, " ", $E155-BJ155)</f>
        <v>873.37500000000045</v>
      </c>
      <c r="BH155" s="171">
        <f t="shared" ref="BH155:BH159" si="1197">IF(BK155=0, " ", $E155-BK155)</f>
        <v>1085.6699250000001</v>
      </c>
      <c r="BI155" s="171">
        <f t="shared" ref="BI155:BI159" si="1198">IF(BL155=0, " ", $E155-BL155)</f>
        <v>1005.4120875000008</v>
      </c>
      <c r="BJ155" s="171">
        <f>(BM155/100)*$E155</f>
        <v>2876.6249999999995</v>
      </c>
      <c r="BK155" s="172">
        <f>(BN155/100)*BJ155</f>
        <v>2664.3300749999999</v>
      </c>
      <c r="BL155" s="172">
        <f>(BO155/100)*BJ155</f>
        <v>2744.5879124999992</v>
      </c>
      <c r="BM155" s="32">
        <v>76.709999999999994</v>
      </c>
      <c r="BN155" s="32">
        <v>92.62</v>
      </c>
      <c r="BO155" s="32">
        <v>95.41</v>
      </c>
      <c r="BP155" s="28">
        <v>1.0798446512930866</v>
      </c>
      <c r="BQ155" s="46">
        <f>IF(OR(ISBLANK(BD155), ISBLANK(DH155)), "", 100*((BD155-DH155)/DH155))</f>
        <v>1554.043161395211</v>
      </c>
      <c r="BR155" s="102">
        <v>6680097.4793768413</v>
      </c>
      <c r="BS155" s="32">
        <v>6569145.2200619206</v>
      </c>
      <c r="BT155" s="32">
        <v>6791049.7386917621</v>
      </c>
      <c r="BU155" s="171">
        <f>IF(BX155 = 0, " ", $E155-BX155)</f>
        <v>0.37500000000045475</v>
      </c>
      <c r="BV155" s="171">
        <f t="shared" ref="BV155:BV159" si="1199">IF(BY155=0, " ", $E155-BY155)</f>
        <v>298.8451500000001</v>
      </c>
      <c r="BW155" s="171">
        <f t="shared" ref="BW155:BW159" si="1200">IF(BZ155=0, " ", $E155-BZ155)</f>
        <v>84.36660000000029</v>
      </c>
      <c r="BX155" s="171">
        <f>IF(ISBLANK(CA155),"",(CA155/100)*$E155)</f>
        <v>3749.6249999999995</v>
      </c>
      <c r="BY155" s="172">
        <f>(CB155/100)*BX155</f>
        <v>3451.1548499999999</v>
      </c>
      <c r="BZ155" s="172">
        <f>(CC155/100)*BX155</f>
        <v>3665.6333999999997</v>
      </c>
      <c r="CA155" s="32">
        <v>99.99</v>
      </c>
      <c r="CB155" s="32">
        <v>92.04</v>
      </c>
      <c r="CC155" s="32">
        <v>97.76</v>
      </c>
      <c r="CD155" s="28">
        <v>1.8687754775771042</v>
      </c>
      <c r="CE155" s="46">
        <f>IF(OR(ISBLANK(BR155), ISBLANK(DH155)), "", 100*((BR155-DH155)/DH155))</f>
        <v>0</v>
      </c>
      <c r="CF155" s="102">
        <v>6683366.1085553402</v>
      </c>
      <c r="CG155" s="42">
        <v>6572406.8385265376</v>
      </c>
      <c r="CH155" s="42">
        <v>6794325.3785841428</v>
      </c>
      <c r="CI155" s="171">
        <f>IF(ISBLANK(CL155), " ", $E155-CL155)</f>
        <v>0.37500000000045475</v>
      </c>
      <c r="CJ155" s="171">
        <f>IF(ISBLANK(CM155), " ", $E155-CM155)</f>
        <v>298.47018750000052</v>
      </c>
      <c r="CK155" s="171">
        <f>IF(ISBLANK(CN155), " ", $E155-CN155)</f>
        <v>93.740662500000326</v>
      </c>
      <c r="CL155" s="171">
        <f>IF(ISBLANK(CO155),"",(CO155/100)*$E155)</f>
        <v>3749.6249999999995</v>
      </c>
      <c r="CM155" s="172">
        <f>IF(ISBLANK(CL155),"",(CP155/100)*CL155)</f>
        <v>3451.5298124999995</v>
      </c>
      <c r="CN155" s="172">
        <f>IF(ISBLANK(CL155),"",(CQ155/100)*CL155)</f>
        <v>3656.2593374999997</v>
      </c>
      <c r="CO155" s="32">
        <v>99.99</v>
      </c>
      <c r="CP155" s="32">
        <v>92.05</v>
      </c>
      <c r="CQ155" s="32">
        <v>97.51</v>
      </c>
      <c r="CR155" s="28">
        <v>1.9001942785254875</v>
      </c>
      <c r="CS155" s="46">
        <f>IF(OR(ISBLANK(CF155), ISBLANK(DH155)), "", 100*((CF155-DH155)/DH155))</f>
        <v>4.8930860494026632E-2</v>
      </c>
      <c r="CT155" s="102">
        <v>6962612.4726945469</v>
      </c>
      <c r="CU155" s="102">
        <v>6824737.7269257493</v>
      </c>
      <c r="CV155" s="102">
        <v>7100487.2184633436</v>
      </c>
      <c r="CW155" s="171">
        <f>IF(ISNUMBER(CZ155), $E155-CZ155,"")</f>
        <v>3.7499999999995453</v>
      </c>
      <c r="CX155" s="171">
        <f>IF(ISNUMBER(DA155), $E155-DA155,"")</f>
        <v>298.95449999999937</v>
      </c>
      <c r="CY155" s="171">
        <f>IF(ISNUMBER(DB155), $E155-DB155,"")</f>
        <v>115.01362499999959</v>
      </c>
      <c r="CZ155" s="171">
        <f>IF(ISBLANK(DC155),"",(DC155/100)*$E155)</f>
        <v>3746.2500000000005</v>
      </c>
      <c r="DA155" s="172">
        <f>IF(ISNUMBER(CZ155), (DD155/100) * CZ155, "")</f>
        <v>3451.0455000000006</v>
      </c>
      <c r="DB155" s="172">
        <f>IF(ISNUMBER(CZ155),(DE155/100)*CZ155,"")</f>
        <v>3634.9863750000004</v>
      </c>
      <c r="DC155" s="32">
        <v>99.9</v>
      </c>
      <c r="DD155" s="32">
        <v>92.12</v>
      </c>
      <c r="DE155" s="32">
        <v>97.03</v>
      </c>
      <c r="DF155" s="28">
        <v>5.0478640898046958</v>
      </c>
      <c r="DG155" s="46">
        <f>IF(OR(ISBLANK(CT155), ISBLANK(DH155)), "", 100*((CT155-DH155)/DH155))</f>
        <v>4.2292046514276347</v>
      </c>
      <c r="DH155" s="25">
        <f>MIN(H155,T155,AB155,AP155,BD155,BR155,CF155,CT155)</f>
        <v>6680097.4793768413</v>
      </c>
      <c r="DI155" s="85" t="str">
        <f>IF(DH155=H155, $H$2, IF(DH155=T155, $T$2, IF(DH155=AB155, $AB$2, IF(DH155=AP155, $AP$2, IF(DH155=BD155, $BD$2, IF(DH155=BR155, $BR$2, IF(DH155=CF155, $CF$2, $CT$2)))))))</f>
        <v>RSSDDP (AllEnhancements + RQMC + SOM)</v>
      </c>
      <c r="DJ155" s="39">
        <f>IF(OR(ISBLANK(H155), ISBLANK(AP155)), "", IFERROR(((H155-AP155)/H155)*100, ""))</f>
        <v>21.910252654265534</v>
      </c>
      <c r="DK155" s="20" t="str">
        <f>IF(OR(ISBLANK(AP155), ISBLANK(T155)), "", IFERROR(((T155-AP155)/T155)*100, ""))</f>
        <v/>
      </c>
      <c r="DL155" s="18">
        <f t="shared" si="1105"/>
        <v>0</v>
      </c>
    </row>
    <row r="156" spans="1:116" hidden="1" x14ac:dyDescent="0.25">
      <c r="A156" s="269"/>
      <c r="B156" s="269"/>
      <c r="C156" s="269"/>
      <c r="D156" s="269"/>
      <c r="E156" s="166">
        <f>3 * ($C$107*'Data for KPI'!$B$1)</f>
        <v>3750</v>
      </c>
      <c r="F156" s="166">
        <v>2</v>
      </c>
      <c r="G156" s="166">
        <v>13</v>
      </c>
      <c r="H156" s="115">
        <v>7016567.2946754945</v>
      </c>
      <c r="I156" s="62">
        <v>6871825.8572433433</v>
      </c>
      <c r="J156" s="62">
        <v>7161308.7321076458</v>
      </c>
      <c r="K156" s="171">
        <f t="shared" ref="K156:K159" si="1201">E156-N156</f>
        <v>4.5000000000004547</v>
      </c>
      <c r="L156" s="171">
        <f t="shared" ref="L156:L159" si="1202">E156-O156</f>
        <v>300.01995000000034</v>
      </c>
      <c r="M156" s="171">
        <f t="shared" ref="M156:M159" si="1203">E156-P156</f>
        <v>107.87580000000071</v>
      </c>
      <c r="N156" s="171">
        <f t="shared" ref="N156:N159" si="1204">(Q156/100)*E156</f>
        <v>3745.4999999999995</v>
      </c>
      <c r="O156" s="172">
        <f t="shared" ref="O156:O159" si="1205">(R156/100)*N156</f>
        <v>3449.9800499999997</v>
      </c>
      <c r="P156" s="172">
        <f t="shared" ref="P156:P159" si="1206">(S156/100)*N156</f>
        <v>3642.1241999999993</v>
      </c>
      <c r="Q156" s="67">
        <v>99.88</v>
      </c>
      <c r="R156" s="67">
        <v>92.11</v>
      </c>
      <c r="S156" s="67">
        <v>97.24</v>
      </c>
      <c r="T156" s="208"/>
      <c r="U156" s="208"/>
      <c r="V156" s="208"/>
      <c r="W156" s="14"/>
      <c r="X156" s="14"/>
      <c r="Y156" s="14"/>
      <c r="Z156" s="14"/>
      <c r="AA156" s="153" t="str">
        <f>IF(OR(ISBLANK(T156), ISBLANK(DH156)), "", 100*((T156-DH156)/DH156))</f>
        <v/>
      </c>
      <c r="AB156" s="115">
        <v>6700372.130078706</v>
      </c>
      <c r="AC156" s="62">
        <v>6589244.1082050409</v>
      </c>
      <c r="AD156" s="62">
        <v>6811500.151952371</v>
      </c>
      <c r="AE156" s="171">
        <f t="shared" ref="AE156:AE159" si="1207">$E156-AH156</f>
        <v>0.37500000000045475</v>
      </c>
      <c r="AF156" s="171">
        <f t="shared" ref="AF156:AF159" si="1208">$E156-AI156</f>
        <v>301.84485000000041</v>
      </c>
      <c r="AG156" s="171">
        <f t="shared" ref="AG156:AG159" si="1209">$E156-AJ156</f>
        <v>86.241412500000479</v>
      </c>
      <c r="AH156" s="171">
        <f t="shared" ref="AH156:AH159" si="1210">(AK156/100)*E156</f>
        <v>3749.6249999999995</v>
      </c>
      <c r="AI156" s="172">
        <f t="shared" ref="AI156:AI159" si="1211">(AL156/100)*AH156</f>
        <v>3448.1551499999996</v>
      </c>
      <c r="AJ156" s="172">
        <f t="shared" ref="AJ156:AJ159" si="1212">(AM156/100)*AH156</f>
        <v>3663.7585874999995</v>
      </c>
      <c r="AK156" s="64">
        <v>99.99</v>
      </c>
      <c r="AL156" s="64">
        <v>91.96</v>
      </c>
      <c r="AM156" s="64">
        <v>97.71</v>
      </c>
      <c r="AN156" s="67">
        <v>1.8786299289842077</v>
      </c>
      <c r="AO156" s="153">
        <f>IF(OR(ISBLANK(AB156), ISBLANK(DH156)), "", 100*((AB156-DH156)/DH156))</f>
        <v>2.1245512146607474E-2</v>
      </c>
      <c r="AP156" s="116">
        <v>6698948.9040755956</v>
      </c>
      <c r="AQ156" s="61">
        <v>6587879.4909371808</v>
      </c>
      <c r="AR156" s="61">
        <v>6810018.3172140103</v>
      </c>
      <c r="AS156" s="171">
        <f t="shared" ref="AS156:AS159" si="1213">$E156-AV156</f>
        <v>0.37500000000045475</v>
      </c>
      <c r="AT156" s="171">
        <f t="shared" ref="AT156:AT159" si="1214">$E156-AW156</f>
        <v>299.2201125000006</v>
      </c>
      <c r="AU156" s="171">
        <f t="shared" ref="AU156:AU159" si="1215">$E156-AX156</f>
        <v>88.116225000000668</v>
      </c>
      <c r="AV156" s="171">
        <f t="shared" ref="AV156:AV159" si="1216">(AY156/100)*E156</f>
        <v>3749.6249999999995</v>
      </c>
      <c r="AW156" s="172">
        <f t="shared" ref="AW156:AW159" si="1217">(AZ156/100)*AV156</f>
        <v>3450.7798874999994</v>
      </c>
      <c r="AX156" s="172">
        <f t="shared" ref="AX156:AX159" si="1218">(BA156/100)*AV156</f>
        <v>3661.8837749999993</v>
      </c>
      <c r="AY156" s="63">
        <v>99.99</v>
      </c>
      <c r="AZ156" s="63">
        <v>92.03</v>
      </c>
      <c r="BA156" s="63">
        <v>97.66</v>
      </c>
      <c r="BB156" s="66">
        <v>1.8609273657355789</v>
      </c>
      <c r="BC156" s="153">
        <f>IF(OR(ISBLANK(AP156), ISBLANK(DH156)), "", 100*((AP156-DH156)/DH156))</f>
        <v>0</v>
      </c>
      <c r="BD156" s="115">
        <v>110297671.0592207</v>
      </c>
      <c r="BE156" s="115">
        <v>108319154.2887093</v>
      </c>
      <c r="BF156" s="155">
        <v>112276187.829732</v>
      </c>
      <c r="BG156" s="171">
        <f t="shared" ref="BG156:BG159" si="1219">IF(BJ156=0, " ", $E156-BJ156)</f>
        <v>855.375</v>
      </c>
      <c r="BH156" s="171">
        <f t="shared" si="1197"/>
        <v>1068.998325</v>
      </c>
      <c r="BI156" s="171">
        <f t="shared" si="1198"/>
        <v>992.0012999999999</v>
      </c>
      <c r="BJ156" s="171">
        <f t="shared" ref="BJ156:BJ159" si="1220">(BM156/100)*$E156</f>
        <v>2894.625</v>
      </c>
      <c r="BK156" s="172">
        <f t="shared" ref="BK156:BK159" si="1221">(BN156/100)*BJ156</f>
        <v>2681.001675</v>
      </c>
      <c r="BL156" s="172">
        <f t="shared" ref="BL156:BL159" si="1222">(BO156/100)*BJ156</f>
        <v>2757.9987000000001</v>
      </c>
      <c r="BM156" s="34">
        <v>77.19</v>
      </c>
      <c r="BN156" s="34">
        <v>92.62</v>
      </c>
      <c r="BO156" s="34">
        <v>95.28</v>
      </c>
      <c r="BP156" s="29">
        <v>1.1766442671461095</v>
      </c>
      <c r="BQ156" s="46">
        <f>IF(OR(ISBLANK(BD156), ISBLANK(DH156)), "", 100*((BD156-DH156)/DH156))</f>
        <v>1546.4921980837373</v>
      </c>
      <c r="BR156" s="102">
        <v>6699329.3649879983</v>
      </c>
      <c r="BS156" s="42">
        <v>6588257.2195738843</v>
      </c>
      <c r="BT156" s="42">
        <v>6810401.5104021123</v>
      </c>
      <c r="BU156" s="171">
        <f t="shared" ref="BU156:BU159" si="1223">IF(BX156 = 0, " ", $E156-BX156)</f>
        <v>0.37500000000045475</v>
      </c>
      <c r="BV156" s="171">
        <f t="shared" si="1199"/>
        <v>298.8451500000001</v>
      </c>
      <c r="BW156" s="171">
        <f t="shared" si="1200"/>
        <v>90.36600000000044</v>
      </c>
      <c r="BX156" s="171">
        <f t="shared" ref="BX156:BX159" si="1224">IF(ISBLANK(CA156),"",(CA156/100)*$E156)</f>
        <v>3749.6249999999995</v>
      </c>
      <c r="BY156" s="172">
        <f t="shared" ref="BY156:BY159" si="1225">(CB156/100)*BX156</f>
        <v>3451.1548499999999</v>
      </c>
      <c r="BZ156" s="172">
        <f t="shared" ref="BZ156:BZ159" si="1226">(CC156/100)*BX156</f>
        <v>3659.6339999999996</v>
      </c>
      <c r="CA156" s="32">
        <v>99.99</v>
      </c>
      <c r="CB156" s="32">
        <v>92.04</v>
      </c>
      <c r="CC156" s="32">
        <v>97.6</v>
      </c>
      <c r="CD156" s="28">
        <v>2.4492113487101879</v>
      </c>
      <c r="CE156" s="46">
        <f>IF(OR(ISBLANK(BR156), ISBLANK(DH156)), "", 100*((BR156-DH156)/DH156))</f>
        <v>5.6794120667385505E-3</v>
      </c>
      <c r="CF156" s="102">
        <v>6699355.6159333847</v>
      </c>
      <c r="CG156" s="42">
        <v>6588285.3981294082</v>
      </c>
      <c r="CH156" s="42">
        <v>6810425.8337373612</v>
      </c>
      <c r="CI156" s="171">
        <f t="shared" ref="CI156:CI159" si="1227">IF(ISBLANK(CL156), " ", $E156-CL156)</f>
        <v>0.37500000000045475</v>
      </c>
      <c r="CJ156" s="171">
        <f t="shared" ref="CJ156:CJ159" si="1228">IF(ISBLANK(CM156), " ", $E156-CM156)</f>
        <v>299.2201125000006</v>
      </c>
      <c r="CK156" s="171">
        <f t="shared" ref="CK156:CK159" si="1229">IF(ISBLANK(CN156), " ", $E156-CN156)</f>
        <v>84.741562500000327</v>
      </c>
      <c r="CL156" s="171">
        <f t="shared" ref="CL156:CL159" si="1230">IF(ISBLANK(CO156),"",(CO156/100)*$E156)</f>
        <v>3749.6249999999995</v>
      </c>
      <c r="CM156" s="172">
        <f t="shared" ref="CM156:CM159" si="1231">IF(ISBLANK(CL156),"",(CP156/100)*CL156)</f>
        <v>3450.7798874999994</v>
      </c>
      <c r="CN156" s="172">
        <f t="shared" ref="CN156:CN159" si="1232">IF(ISBLANK(CL156),"",(CQ156/100)*CL156)</f>
        <v>3665.2584374999997</v>
      </c>
      <c r="CO156" s="32">
        <v>99.99</v>
      </c>
      <c r="CP156" s="32">
        <v>92.03</v>
      </c>
      <c r="CQ156" s="32">
        <v>97.75</v>
      </c>
      <c r="CR156" s="28">
        <v>1.865400980249414</v>
      </c>
      <c r="CS156" s="46">
        <f>IF(OR(ISBLANK(CF156), ISBLANK(DH156)), "", 100*((CF156-DH156)/DH156))</f>
        <v>6.0712786977932514E-3</v>
      </c>
      <c r="CT156" s="103">
        <v>6703347.4897724101</v>
      </c>
      <c r="CU156" s="103">
        <v>6592265.3756497819</v>
      </c>
      <c r="CV156" s="103">
        <v>6814429.6038950384</v>
      </c>
      <c r="CW156" s="171">
        <f t="shared" ref="CW156:CW159" si="1233">IF(ISNUMBER(CZ156), $E156-CZ156,"")</f>
        <v>0.37500000000045475</v>
      </c>
      <c r="CX156" s="171">
        <f t="shared" ref="CX156:CX159" si="1234">IF(ISNUMBER(DA156), $E156-DA156,"")</f>
        <v>299.97003750000022</v>
      </c>
      <c r="CY156" s="171">
        <f t="shared" ref="CY156:CY159" si="1235">IF(ISNUMBER(DB156), $E156-DB156,"")</f>
        <v>105.73946250000063</v>
      </c>
      <c r="CZ156" s="171">
        <f t="shared" ref="CZ156:CZ159" si="1236">IF(ISBLANK(DC156),"",(DC156/100)*$E156)</f>
        <v>3749.6249999999995</v>
      </c>
      <c r="DA156" s="172">
        <f t="shared" ref="DA156:DA159" si="1237">IF(ISNUMBER(CZ156), (DD156/100) * CZ156, "")</f>
        <v>3450.0299624999998</v>
      </c>
      <c r="DB156" s="172">
        <f t="shared" ref="DB156:DB159" si="1238">IF(ISNUMBER(CZ156),(DE156/100)*CZ156,"")</f>
        <v>3644.2605374999994</v>
      </c>
      <c r="DC156" s="34">
        <v>99.99</v>
      </c>
      <c r="DD156" s="34">
        <v>92.01</v>
      </c>
      <c r="DE156" s="34">
        <v>97.19</v>
      </c>
      <c r="DF156" s="29">
        <v>4.5723153840209712</v>
      </c>
      <c r="DG156" s="46">
        <f>IF(OR(ISBLANK(CT156), ISBLANK(DH156)), "", 100*((CT156-DH156)/DH156))</f>
        <v>6.566083365912094E-2</v>
      </c>
      <c r="DH156" s="25">
        <f>MIN(H156,T156,AB156,AP156,BD156,BR156,CF156,CT156)</f>
        <v>6698948.9040755956</v>
      </c>
      <c r="DI156" s="85" t="str">
        <f>IF(DH156=H156, $H$2, IF(DH156=T156, $T$2, IF(DH156=AB156, $AB$2, IF(DH156=AP156, $AP$2, IF(DH156=BD156, $BD$2, IF(DH156=BR156, $BR$2, IF(DH156=CF156, $CF$2, $CT$2)))))))</f>
        <v>RKSDDP++ (AllEnhancements + RQMC + Kmeans++)</v>
      </c>
      <c r="DJ156" s="39">
        <f>IF(OR(ISBLANK(H156), ISBLANK(AP156)), "", IFERROR(((H156-AP156)/H156)*100, ""))</f>
        <v>4.5266920028105906</v>
      </c>
      <c r="DK156" s="20" t="str">
        <f>IF(OR(ISBLANK(AP156), ISBLANK(T156)), "", IFERROR(((T156-AP156)/T156)*100, ""))</f>
        <v/>
      </c>
      <c r="DL156" s="18">
        <f t="shared" si="1105"/>
        <v>0</v>
      </c>
    </row>
    <row r="157" spans="1:116" hidden="1" x14ac:dyDescent="0.25">
      <c r="A157" s="269"/>
      <c r="B157" s="269"/>
      <c r="C157" s="269"/>
      <c r="D157" s="269"/>
      <c r="E157" s="166">
        <f>3 * ($C$107*'Data for KPI'!$B$1)</f>
        <v>3750</v>
      </c>
      <c r="F157" s="166">
        <v>3</v>
      </c>
      <c r="G157" s="166"/>
      <c r="H157" s="115">
        <v>7923950.5510999821</v>
      </c>
      <c r="I157" s="64">
        <v>7702999.6562308026</v>
      </c>
      <c r="J157" s="64">
        <v>8144901.4459691616</v>
      </c>
      <c r="K157" s="171">
        <f t="shared" si="1201"/>
        <v>15</v>
      </c>
      <c r="L157" s="171">
        <f t="shared" si="1202"/>
        <v>318.65549999999985</v>
      </c>
      <c r="M157" s="171">
        <f t="shared" si="1203"/>
        <v>121.82099999999991</v>
      </c>
      <c r="N157" s="171">
        <f t="shared" si="1204"/>
        <v>3735</v>
      </c>
      <c r="O157" s="172">
        <f t="shared" si="1205"/>
        <v>3431.3445000000002</v>
      </c>
      <c r="P157" s="172">
        <f t="shared" si="1206"/>
        <v>3628.1790000000001</v>
      </c>
      <c r="Q157" s="67">
        <v>99.6</v>
      </c>
      <c r="R157" s="67">
        <v>91.87</v>
      </c>
      <c r="S157" s="67">
        <v>97.14</v>
      </c>
      <c r="T157" s="208"/>
      <c r="U157" s="208"/>
      <c r="V157" s="208"/>
      <c r="W157" s="14"/>
      <c r="X157" s="14"/>
      <c r="Y157" s="14"/>
      <c r="Z157" s="14"/>
      <c r="AA157" s="153" t="str">
        <f>IF(OR(ISBLANK(T157), ISBLANK(DH157)), "", 100*((T157-DH157)/DH157))</f>
        <v/>
      </c>
      <c r="AB157" s="115">
        <v>6734446.5683589429</v>
      </c>
      <c r="AC157" s="64">
        <v>6623132.0479038004</v>
      </c>
      <c r="AD157" s="64">
        <v>6845761.0888140853</v>
      </c>
      <c r="AE157" s="171">
        <f t="shared" si="1207"/>
        <v>0.37500000000045475</v>
      </c>
      <c r="AF157" s="171">
        <f t="shared" si="1208"/>
        <v>307.46928750000052</v>
      </c>
      <c r="AG157" s="171">
        <f t="shared" si="1209"/>
        <v>86.241412500000479</v>
      </c>
      <c r="AH157" s="171">
        <f t="shared" si="1210"/>
        <v>3749.6249999999995</v>
      </c>
      <c r="AI157" s="172">
        <f t="shared" si="1211"/>
        <v>3442.5307124999995</v>
      </c>
      <c r="AJ157" s="172">
        <f t="shared" si="1212"/>
        <v>3663.7585874999995</v>
      </c>
      <c r="AK157" s="64">
        <v>99.99</v>
      </c>
      <c r="AL157" s="64">
        <v>91.81</v>
      </c>
      <c r="AM157" s="64">
        <v>97.71</v>
      </c>
      <c r="AN157" s="67">
        <v>1.8804389810280056</v>
      </c>
      <c r="AO157" s="153">
        <f>IF(OR(ISBLANK(AB157), ISBLANK(DH157)), "", 100*((AB157-DH157)/DH157))</f>
        <v>1.6828737209122754E-2</v>
      </c>
      <c r="AP157" s="115">
        <v>6733409.5216908623</v>
      </c>
      <c r="AQ157" s="64">
        <v>6622101.6322736628</v>
      </c>
      <c r="AR157" s="64">
        <v>6844717.4111080617</v>
      </c>
      <c r="AS157" s="171">
        <f t="shared" si="1213"/>
        <v>0.37500000000045475</v>
      </c>
      <c r="AT157" s="171">
        <f t="shared" si="1214"/>
        <v>308.21921250000014</v>
      </c>
      <c r="AU157" s="171">
        <f t="shared" si="1215"/>
        <v>82.866750000000593</v>
      </c>
      <c r="AV157" s="171">
        <f t="shared" si="1216"/>
        <v>3749.6249999999995</v>
      </c>
      <c r="AW157" s="172">
        <f t="shared" si="1217"/>
        <v>3441.7807874999999</v>
      </c>
      <c r="AX157" s="172">
        <f t="shared" si="1218"/>
        <v>3667.1332499999994</v>
      </c>
      <c r="AY157" s="64">
        <v>99.99</v>
      </c>
      <c r="AZ157" s="64">
        <v>91.79</v>
      </c>
      <c r="BA157" s="64">
        <v>97.8</v>
      </c>
      <c r="BB157" s="67">
        <v>1.7651416194111635</v>
      </c>
      <c r="BC157" s="153">
        <f>IF(OR(ISBLANK(AP157), ISBLANK(DH157)), "", 100*((AP157-DH157)/DH157))</f>
        <v>1.4270085086176515E-3</v>
      </c>
      <c r="BD157" s="116">
        <v>72948265.883655563</v>
      </c>
      <c r="BE157" s="116">
        <v>71224710.202588528</v>
      </c>
      <c r="BF157" s="199">
        <v>74671821.564722598</v>
      </c>
      <c r="BG157" s="171">
        <f t="shared" si="1219"/>
        <v>605.25</v>
      </c>
      <c r="BH157" s="171">
        <f t="shared" si="1197"/>
        <v>831.9864749999997</v>
      </c>
      <c r="BI157" s="171">
        <f t="shared" si="1198"/>
        <v>735.44264999999996</v>
      </c>
      <c r="BJ157" s="171">
        <f t="shared" si="1220"/>
        <v>3144.75</v>
      </c>
      <c r="BK157" s="172">
        <f t="shared" si="1221"/>
        <v>2918.0135250000003</v>
      </c>
      <c r="BL157" s="172">
        <f t="shared" si="1222"/>
        <v>3014.55735</v>
      </c>
      <c r="BM157" s="32">
        <v>83.86</v>
      </c>
      <c r="BN157" s="32">
        <v>92.79</v>
      </c>
      <c r="BO157" s="32">
        <v>95.86</v>
      </c>
      <c r="BP157" s="28">
        <v>1.2367095439883489</v>
      </c>
      <c r="BQ157" s="46">
        <f>IF(OR(ISBLANK(BD157), ISBLANK(DH157)), "", 100*((BD157-DH157)/DH157))</f>
        <v>983.39328874352975</v>
      </c>
      <c r="BR157" s="103">
        <v>6733313.4367352081</v>
      </c>
      <c r="BS157" s="43">
        <v>6622003.6806856506</v>
      </c>
      <c r="BT157" s="43">
        <v>6844623.1927847648</v>
      </c>
      <c r="BU157" s="171">
        <f t="shared" si="1223"/>
        <v>0.37500000000045475</v>
      </c>
      <c r="BV157" s="171">
        <f t="shared" si="1199"/>
        <v>308.21921250000014</v>
      </c>
      <c r="BW157" s="171">
        <f t="shared" si="1200"/>
        <v>82.491787500000555</v>
      </c>
      <c r="BX157" s="171">
        <f t="shared" si="1224"/>
        <v>3749.6249999999995</v>
      </c>
      <c r="BY157" s="172">
        <f t="shared" si="1225"/>
        <v>3441.7807874999999</v>
      </c>
      <c r="BZ157" s="172">
        <f t="shared" si="1226"/>
        <v>3667.5082124999994</v>
      </c>
      <c r="CA157" s="34">
        <v>99.99</v>
      </c>
      <c r="CB157" s="34">
        <v>91.79</v>
      </c>
      <c r="CC157" s="34">
        <v>97.81</v>
      </c>
      <c r="CD157" s="29">
        <v>2.0448999852824206</v>
      </c>
      <c r="CE157" s="46">
        <f>IF(OR(ISBLANK(BR157), ISBLANK(DH157)), "", 100*((BR157-DH157)/DH157))</f>
        <v>0</v>
      </c>
      <c r="CF157" s="103">
        <v>6747988.016757085</v>
      </c>
      <c r="CG157" s="43">
        <v>6635140.0925360462</v>
      </c>
      <c r="CH157" s="43">
        <v>6860835.9409781238</v>
      </c>
      <c r="CI157" s="171">
        <f t="shared" si="1227"/>
        <v>0.37500000000045475</v>
      </c>
      <c r="CJ157" s="171">
        <f t="shared" si="1228"/>
        <v>304.09462500000018</v>
      </c>
      <c r="CK157" s="171">
        <f t="shared" si="1229"/>
        <v>81.366900000000442</v>
      </c>
      <c r="CL157" s="171">
        <f t="shared" si="1230"/>
        <v>3749.6249999999995</v>
      </c>
      <c r="CM157" s="172">
        <f t="shared" si="1231"/>
        <v>3445.9053749999998</v>
      </c>
      <c r="CN157" s="172">
        <f t="shared" si="1232"/>
        <v>3668.6330999999996</v>
      </c>
      <c r="CO157" s="34">
        <v>99.99</v>
      </c>
      <c r="CP157" s="34">
        <v>91.9</v>
      </c>
      <c r="CQ157" s="34">
        <v>97.84</v>
      </c>
      <c r="CR157" s="29">
        <v>2.059367377104262</v>
      </c>
      <c r="CS157" s="46">
        <f>IF(OR(ISBLANK(CF157), ISBLANK(DH157)), "", 100*((CF157-DH157)/DH157))</f>
        <v>0.21793995125514498</v>
      </c>
      <c r="CT157" s="102">
        <v>6738574.3064401411</v>
      </c>
      <c r="CU157" s="102">
        <v>6627240.7252485678</v>
      </c>
      <c r="CV157" s="102">
        <v>6849907.8876317143</v>
      </c>
      <c r="CW157" s="171">
        <f t="shared" si="1233"/>
        <v>0.37500000000045475</v>
      </c>
      <c r="CX157" s="171">
        <f t="shared" si="1234"/>
        <v>305.96943750000037</v>
      </c>
      <c r="CY157" s="171">
        <f t="shared" si="1235"/>
        <v>107.98923750000085</v>
      </c>
      <c r="CZ157" s="171">
        <f t="shared" si="1236"/>
        <v>3749.6249999999995</v>
      </c>
      <c r="DA157" s="172">
        <f t="shared" si="1237"/>
        <v>3444.0305624999996</v>
      </c>
      <c r="DB157" s="172">
        <f t="shared" si="1238"/>
        <v>3642.0107624999991</v>
      </c>
      <c r="DC157" s="32">
        <v>99.99</v>
      </c>
      <c r="DD157" s="32">
        <v>91.85</v>
      </c>
      <c r="DE157" s="32">
        <v>97.13</v>
      </c>
      <c r="DF157" s="28">
        <v>4.8382395572344672</v>
      </c>
      <c r="DG157" s="46">
        <f>IF(OR(ISBLANK(CT157), ISBLANK(DH157)), "", 100*((CT157-DH157)/DH157))</f>
        <v>7.8131959166358844E-2</v>
      </c>
      <c r="DH157" s="25">
        <f>MIN(H157,T157,AB157,AP157,BD157,BR157,CF157,CT157)</f>
        <v>6733313.4367352081</v>
      </c>
      <c r="DI157" s="85" t="str">
        <f>IF(DH157=H157, $H$2, IF(DH157=T157, $T$2, IF(DH157=AB157, $AB$2, IF(DH157=AP157, $AP$2, IF(DH157=BD157, $BD$2, IF(DH157=BR157, $BR$2, IF(DH157=CF157, $CF$2, $CT$2)))))))</f>
        <v>RSSDDP (AllEnhancements + RQMC + SOM)</v>
      </c>
      <c r="DJ157" s="39">
        <f>IF(OR(ISBLANK(H157), ISBLANK(AP157)), "", IFERROR(((H157-AP157)/H157)*100, ""))</f>
        <v>15.024589334973223</v>
      </c>
      <c r="DK157" s="20" t="str">
        <f>IF(OR(ISBLANK(AP157), ISBLANK(T157)), "", IFERROR(((T157-AP157)/T157)*100, ""))</f>
        <v/>
      </c>
      <c r="DL157" s="18">
        <f t="shared" si="1105"/>
        <v>0</v>
      </c>
    </row>
    <row r="158" spans="1:116" hidden="1" x14ac:dyDescent="0.25">
      <c r="A158" s="269"/>
      <c r="B158" s="269"/>
      <c r="C158" s="269"/>
      <c r="D158" s="269"/>
      <c r="E158" s="166">
        <f>3 * ($C$107*'Data for KPI'!$B$1)</f>
        <v>3750</v>
      </c>
      <c r="F158" s="166">
        <v>4</v>
      </c>
      <c r="G158" s="166"/>
      <c r="H158" s="116">
        <v>7064143.1516447598</v>
      </c>
      <c r="I158" s="63">
        <v>6918955.3648296036</v>
      </c>
      <c r="J158" s="63">
        <v>7209330.938459916</v>
      </c>
      <c r="K158" s="171">
        <f t="shared" si="1201"/>
        <v>4.125</v>
      </c>
      <c r="L158" s="171">
        <f t="shared" si="1202"/>
        <v>306.41711249999935</v>
      </c>
      <c r="M158" s="171">
        <f t="shared" si="1203"/>
        <v>110.50784999999996</v>
      </c>
      <c r="N158" s="171">
        <f t="shared" si="1204"/>
        <v>3745.875</v>
      </c>
      <c r="O158" s="172">
        <f t="shared" si="1205"/>
        <v>3443.5828875000007</v>
      </c>
      <c r="P158" s="172">
        <f t="shared" si="1206"/>
        <v>3639.49215</v>
      </c>
      <c r="Q158" s="66">
        <v>99.89</v>
      </c>
      <c r="R158" s="66">
        <v>91.93</v>
      </c>
      <c r="S158" s="66">
        <v>97.16</v>
      </c>
      <c r="T158" s="208"/>
      <c r="U158" s="208"/>
      <c r="V158" s="208"/>
      <c r="W158" s="14"/>
      <c r="X158" s="14"/>
      <c r="Y158" s="14"/>
      <c r="Z158" s="14"/>
      <c r="AA158" s="153" t="str">
        <f>IF(OR(ISBLANK(T158), ISBLANK(DH158)), "", 100*((T158-DH158)/DH158))</f>
        <v/>
      </c>
      <c r="AB158" s="116">
        <v>6775780.6718345517</v>
      </c>
      <c r="AC158" s="63">
        <v>6661121.1007895106</v>
      </c>
      <c r="AD158" s="63">
        <v>6890440.2428795928</v>
      </c>
      <c r="AE158" s="171">
        <f t="shared" si="1207"/>
        <v>0.37500000000045475</v>
      </c>
      <c r="AF158" s="171">
        <f t="shared" si="1208"/>
        <v>306.34440000000041</v>
      </c>
      <c r="AG158" s="171">
        <f t="shared" si="1209"/>
        <v>87.366300000000138</v>
      </c>
      <c r="AH158" s="171">
        <f t="shared" si="1210"/>
        <v>3749.6249999999995</v>
      </c>
      <c r="AI158" s="172">
        <f t="shared" si="1211"/>
        <v>3443.6555999999996</v>
      </c>
      <c r="AJ158" s="172">
        <f t="shared" si="1212"/>
        <v>3662.6336999999999</v>
      </c>
      <c r="AK158" s="63">
        <v>99.99</v>
      </c>
      <c r="AL158" s="63">
        <v>91.84</v>
      </c>
      <c r="AM158" s="63">
        <v>97.68</v>
      </c>
      <c r="AN158" s="66">
        <v>1.8764247970323671</v>
      </c>
      <c r="AO158" s="153">
        <f>IF(OR(ISBLANK(AB158), ISBLANK(DH158)), "", 100*((AB158-DH158)/DH158))</f>
        <v>1.3621878408189077E-2</v>
      </c>
      <c r="AP158" s="116">
        <v>6775485.9285868192</v>
      </c>
      <c r="AQ158" s="63">
        <v>6660830.8442428662</v>
      </c>
      <c r="AR158" s="63">
        <v>6890141.0129307723</v>
      </c>
      <c r="AS158" s="171">
        <f t="shared" si="1213"/>
        <v>0.37500000000045475</v>
      </c>
      <c r="AT158" s="171">
        <f t="shared" si="1214"/>
        <v>305.59447500000033</v>
      </c>
      <c r="AU158" s="171">
        <f t="shared" si="1215"/>
        <v>83.616675000000214</v>
      </c>
      <c r="AV158" s="171">
        <f t="shared" si="1216"/>
        <v>3749.6249999999995</v>
      </c>
      <c r="AW158" s="172">
        <f t="shared" si="1217"/>
        <v>3444.4055249999997</v>
      </c>
      <c r="AX158" s="172">
        <f t="shared" si="1218"/>
        <v>3666.3833249999998</v>
      </c>
      <c r="AY158" s="63">
        <v>99.99</v>
      </c>
      <c r="AZ158" s="63">
        <v>91.86</v>
      </c>
      <c r="BA158" s="63">
        <v>97.78</v>
      </c>
      <c r="BB158" s="66">
        <v>1.7545120477956901</v>
      </c>
      <c r="BC158" s="153">
        <f>IF(OR(ISBLANK(AP158), ISBLANK(DH158)), "", 100*((AP158-DH158)/DH158))</f>
        <v>9.2713332595733139E-3</v>
      </c>
      <c r="BD158" s="115">
        <v>10395279.208297679</v>
      </c>
      <c r="BE158" s="115">
        <v>10012223.51390304</v>
      </c>
      <c r="BF158" s="155">
        <v>10778334.90269232</v>
      </c>
      <c r="BG158" s="171">
        <f t="shared" si="1219"/>
        <v>43.125000000000455</v>
      </c>
      <c r="BH158" s="171">
        <f t="shared" si="1197"/>
        <v>335.59743750000052</v>
      </c>
      <c r="BI158" s="171">
        <f t="shared" si="1198"/>
        <v>176.94318750000048</v>
      </c>
      <c r="BJ158" s="171">
        <f t="shared" si="1220"/>
        <v>3706.8749999999995</v>
      </c>
      <c r="BK158" s="172">
        <f t="shared" si="1221"/>
        <v>3414.4025624999995</v>
      </c>
      <c r="BL158" s="172">
        <f t="shared" si="1222"/>
        <v>3573.0568124999995</v>
      </c>
      <c r="BM158" s="34">
        <v>98.85</v>
      </c>
      <c r="BN158" s="34">
        <v>92.11</v>
      </c>
      <c r="BO158" s="34">
        <v>96.39</v>
      </c>
      <c r="BP158" s="29">
        <v>1.1751930262083221</v>
      </c>
      <c r="BQ158" s="46">
        <f>IF(OR(ISBLANK(BD158), ISBLANK(DH158)), "", 100*((BD158-DH158)/DH158))</f>
        <v>53.439075792527177</v>
      </c>
      <c r="BR158" s="103">
        <v>6774857.80894149</v>
      </c>
      <c r="BS158" s="34">
        <v>6660207.5221919548</v>
      </c>
      <c r="BT158" s="34">
        <v>6889508.0956910253</v>
      </c>
      <c r="BU158" s="171">
        <f t="shared" si="1223"/>
        <v>0.37500000000045475</v>
      </c>
      <c r="BV158" s="171">
        <f t="shared" si="1199"/>
        <v>305.96943750000037</v>
      </c>
      <c r="BW158" s="171">
        <f t="shared" si="1200"/>
        <v>82.491787500000555</v>
      </c>
      <c r="BX158" s="171">
        <f t="shared" si="1224"/>
        <v>3749.6249999999995</v>
      </c>
      <c r="BY158" s="172">
        <f t="shared" si="1225"/>
        <v>3444.0305624999996</v>
      </c>
      <c r="BZ158" s="172">
        <f t="shared" si="1226"/>
        <v>3667.5082124999994</v>
      </c>
      <c r="CA158" s="34">
        <v>99.99</v>
      </c>
      <c r="CB158" s="34">
        <v>91.85</v>
      </c>
      <c r="CC158" s="34">
        <v>97.81</v>
      </c>
      <c r="CD158" s="29">
        <v>1.8414973512048547</v>
      </c>
      <c r="CE158" s="46">
        <f>IF(OR(ISBLANK(BR158), ISBLANK(DH158)), "", 100*((BR158-DH158)/DH158))</f>
        <v>0</v>
      </c>
      <c r="CF158" s="102">
        <v>6775010.9939314527</v>
      </c>
      <c r="CG158" s="42">
        <v>6660365.9902107306</v>
      </c>
      <c r="CH158" s="42">
        <v>6889655.9976521749</v>
      </c>
      <c r="CI158" s="171">
        <f t="shared" si="1227"/>
        <v>0.37500000000045475</v>
      </c>
      <c r="CJ158" s="171">
        <f t="shared" si="1228"/>
        <v>304.84455000000071</v>
      </c>
      <c r="CK158" s="171">
        <f t="shared" si="1229"/>
        <v>84.36660000000029</v>
      </c>
      <c r="CL158" s="171">
        <f t="shared" si="1230"/>
        <v>3749.6249999999995</v>
      </c>
      <c r="CM158" s="172">
        <f t="shared" si="1231"/>
        <v>3445.1554499999993</v>
      </c>
      <c r="CN158" s="172">
        <f t="shared" si="1232"/>
        <v>3665.6333999999997</v>
      </c>
      <c r="CO158" s="32">
        <v>99.99</v>
      </c>
      <c r="CP158" s="32">
        <v>91.88</v>
      </c>
      <c r="CQ158" s="32">
        <v>97.76</v>
      </c>
      <c r="CR158" s="28">
        <v>2.0499427900815101</v>
      </c>
      <c r="CS158" s="46">
        <f>IF(OR(ISBLANK(CF158), ISBLANK(DH158)), "", 100*((CF158-DH158)/DH158))</f>
        <v>2.26108051685679E-3</v>
      </c>
      <c r="CT158" s="103">
        <v>6778217.6030719345</v>
      </c>
      <c r="CU158" s="103">
        <v>6663533.5577115137</v>
      </c>
      <c r="CV158" s="103">
        <v>6892901.6484323554</v>
      </c>
      <c r="CW158" s="171">
        <f t="shared" si="1233"/>
        <v>0.37500000000045475</v>
      </c>
      <c r="CX158" s="171">
        <f t="shared" si="1234"/>
        <v>302.21981250000044</v>
      </c>
      <c r="CY158" s="171">
        <f t="shared" si="1235"/>
        <v>97.115325000000212</v>
      </c>
      <c r="CZ158" s="171">
        <f t="shared" si="1236"/>
        <v>3749.6249999999995</v>
      </c>
      <c r="DA158" s="172">
        <f t="shared" si="1237"/>
        <v>3447.7801874999996</v>
      </c>
      <c r="DB158" s="172">
        <f t="shared" si="1238"/>
        <v>3652.8846749999998</v>
      </c>
      <c r="DC158" s="34">
        <v>99.99</v>
      </c>
      <c r="DD158" s="34">
        <v>91.95</v>
      </c>
      <c r="DE158" s="34">
        <v>97.42</v>
      </c>
      <c r="DF158" s="29">
        <v>4.5763217128444431</v>
      </c>
      <c r="DG158" s="46">
        <f>IF(OR(ISBLANK(CT158), ISBLANK(DH158)), "", 100*((CT158-DH158)/DH158))</f>
        <v>4.9592098095553441E-2</v>
      </c>
      <c r="DH158" s="25">
        <f>MIN(H158,T158,AB158,AP158,BD158,BR158,CF158,CT158)</f>
        <v>6774857.80894149</v>
      </c>
      <c r="DI158" s="85" t="str">
        <f>IF(DH158=H158, $H$2, IF(DH158=T158, $T$2, IF(DH158=AB158, $AB$2, IF(DH158=AP158, $AP$2, IF(DH158=BD158, $BD$2, IF(DH158=BR158, $BR$2, IF(DH158=CF158, $CF$2, $CT$2)))))))</f>
        <v>RSSDDP (AllEnhancements + RQMC + SOM)</v>
      </c>
      <c r="DJ158" s="39">
        <f>IF(OR(ISBLANK(H158), ISBLANK(AP158)), "", IFERROR(((H158-AP158)/H158)*100, ""))</f>
        <v>4.0862312224056767</v>
      </c>
      <c r="DK158" s="20" t="str">
        <f>IF(OR(ISBLANK(AP158), ISBLANK(T158)), "", IFERROR(((T158-AP158)/T158)*100, ""))</f>
        <v/>
      </c>
      <c r="DL158" s="18">
        <f t="shared" si="1105"/>
        <v>0</v>
      </c>
    </row>
    <row r="159" spans="1:116" hidden="1" x14ac:dyDescent="0.25">
      <c r="A159" s="269"/>
      <c r="B159" s="269"/>
      <c r="C159" s="269"/>
      <c r="D159" s="269"/>
      <c r="E159" s="166">
        <f>3 * ($C$107*'Data for KPI'!$B$1)</f>
        <v>3750</v>
      </c>
      <c r="F159" s="166">
        <v>5</v>
      </c>
      <c r="G159" s="166"/>
      <c r="H159" s="115">
        <v>7959186.4379776726</v>
      </c>
      <c r="I159" s="64">
        <v>7727360.3442969751</v>
      </c>
      <c r="J159" s="64">
        <v>8191012.5316583719</v>
      </c>
      <c r="K159" s="171">
        <f t="shared" si="1201"/>
        <v>15.75</v>
      </c>
      <c r="L159" s="171">
        <f t="shared" si="1202"/>
        <v>314.11657500000001</v>
      </c>
      <c r="M159" s="171">
        <f t="shared" si="1203"/>
        <v>107.9859749999996</v>
      </c>
      <c r="N159" s="171">
        <f t="shared" si="1204"/>
        <v>3734.25</v>
      </c>
      <c r="O159" s="172">
        <f t="shared" si="1205"/>
        <v>3435.883425</v>
      </c>
      <c r="P159" s="172">
        <f t="shared" si="1206"/>
        <v>3642.0140250000004</v>
      </c>
      <c r="Q159" s="67">
        <v>99.58</v>
      </c>
      <c r="R159" s="67">
        <v>92.01</v>
      </c>
      <c r="S159" s="67">
        <v>97.53</v>
      </c>
      <c r="T159" s="208"/>
      <c r="U159" s="208"/>
      <c r="V159" s="208"/>
      <c r="W159" s="14"/>
      <c r="X159" s="14"/>
      <c r="Y159" s="14"/>
      <c r="Z159" s="14"/>
      <c r="AA159" s="153" t="str">
        <f>IF(OR(ISBLANK(T159), ISBLANK(DH159)), "", 100*((T159-DH159)/DH159))</f>
        <v/>
      </c>
      <c r="AB159" s="115">
        <v>6693786.7243457576</v>
      </c>
      <c r="AC159" s="64">
        <v>6584188.8765107272</v>
      </c>
      <c r="AD159" s="64">
        <v>6803384.572180788</v>
      </c>
      <c r="AE159" s="171">
        <f t="shared" si="1207"/>
        <v>0.37500000000045475</v>
      </c>
      <c r="AF159" s="171">
        <f t="shared" si="1208"/>
        <v>303.34470000000056</v>
      </c>
      <c r="AG159" s="171">
        <f t="shared" si="1209"/>
        <v>81.741862500000479</v>
      </c>
      <c r="AH159" s="171">
        <f t="shared" si="1210"/>
        <v>3749.6249999999995</v>
      </c>
      <c r="AI159" s="172">
        <f t="shared" si="1211"/>
        <v>3446.6552999999994</v>
      </c>
      <c r="AJ159" s="172">
        <f t="shared" si="1212"/>
        <v>3668.2581374999995</v>
      </c>
      <c r="AK159" s="64">
        <v>99.99</v>
      </c>
      <c r="AL159" s="64">
        <v>91.92</v>
      </c>
      <c r="AM159" s="64">
        <v>97.83</v>
      </c>
      <c r="AN159" s="67">
        <v>1.8817898376274278</v>
      </c>
      <c r="AO159" s="153">
        <f>IF(OR(ISBLANK(AB159), ISBLANK(DH159)), "", 100*((AB159-DH159)/DH159))</f>
        <v>1.8638741396886999E-2</v>
      </c>
      <c r="AP159" s="115">
        <v>6693238.4991424596</v>
      </c>
      <c r="AQ159" s="64">
        <v>6583645.8706704052</v>
      </c>
      <c r="AR159" s="64">
        <v>6802831.127614514</v>
      </c>
      <c r="AS159" s="171">
        <f t="shared" si="1213"/>
        <v>0.37500000000045475</v>
      </c>
      <c r="AT159" s="171">
        <f t="shared" si="1214"/>
        <v>304.84455000000071</v>
      </c>
      <c r="AU159" s="171">
        <f t="shared" si="1215"/>
        <v>81.741862500000479</v>
      </c>
      <c r="AV159" s="171">
        <f t="shared" si="1216"/>
        <v>3749.6249999999995</v>
      </c>
      <c r="AW159" s="172">
        <f t="shared" si="1217"/>
        <v>3445.1554499999993</v>
      </c>
      <c r="AX159" s="172">
        <f t="shared" si="1218"/>
        <v>3668.2581374999995</v>
      </c>
      <c r="AY159" s="64">
        <v>99.99</v>
      </c>
      <c r="AZ159" s="64">
        <v>91.88</v>
      </c>
      <c r="BA159" s="64">
        <v>97.83</v>
      </c>
      <c r="BB159" s="67">
        <v>1.8199837056275969</v>
      </c>
      <c r="BC159" s="153">
        <f>IF(OR(ISBLANK(AP159), ISBLANK(DH159)), "", 100*((AP159-DH159)/DH159))</f>
        <v>1.0447154061401039E-2</v>
      </c>
      <c r="BD159" s="116">
        <v>6960432.9140777709</v>
      </c>
      <c r="BE159" s="116">
        <v>6824045.6134397564</v>
      </c>
      <c r="BF159" s="199">
        <v>7096820.2147157863</v>
      </c>
      <c r="BG159" s="171">
        <f t="shared" si="1219"/>
        <v>3.375</v>
      </c>
      <c r="BH159" s="171">
        <f t="shared" si="1197"/>
        <v>295.98641250000037</v>
      </c>
      <c r="BI159" s="171">
        <f t="shared" si="1198"/>
        <v>126.26430000000028</v>
      </c>
      <c r="BJ159" s="171">
        <f t="shared" si="1220"/>
        <v>3746.625</v>
      </c>
      <c r="BK159" s="172">
        <f t="shared" si="1221"/>
        <v>3454.0135874999996</v>
      </c>
      <c r="BL159" s="172">
        <f t="shared" si="1222"/>
        <v>3623.7356999999997</v>
      </c>
      <c r="BM159" s="32">
        <v>99.91</v>
      </c>
      <c r="BN159" s="32">
        <v>92.19</v>
      </c>
      <c r="BO159" s="32">
        <v>96.72</v>
      </c>
      <c r="BP159" s="28">
        <v>1.379916964740338</v>
      </c>
      <c r="BQ159" s="46">
        <f>IF(OR(ISBLANK(BD159), ISBLANK(DH159)), "", 100*((BD159-DH159)/DH159))</f>
        <v>4.0028691958236911</v>
      </c>
      <c r="BR159" s="101">
        <v>6692539.3192491578</v>
      </c>
      <c r="BS159" s="36">
        <v>6582949.5821467647</v>
      </c>
      <c r="BT159" s="36">
        <v>6802129.0563515509</v>
      </c>
      <c r="BU159" s="171">
        <f t="shared" si="1223"/>
        <v>0.37500000000045475</v>
      </c>
      <c r="BV159" s="171">
        <f t="shared" si="1199"/>
        <v>304.84455000000071</v>
      </c>
      <c r="BW159" s="171">
        <f t="shared" si="1200"/>
        <v>80.242012500000328</v>
      </c>
      <c r="BX159" s="171">
        <f t="shared" si="1224"/>
        <v>3749.6249999999995</v>
      </c>
      <c r="BY159" s="172">
        <f t="shared" si="1225"/>
        <v>3445.1554499999993</v>
      </c>
      <c r="BZ159" s="172">
        <f t="shared" si="1226"/>
        <v>3669.7579874999997</v>
      </c>
      <c r="CA159" s="36">
        <v>99.99</v>
      </c>
      <c r="CB159" s="36">
        <v>91.88</v>
      </c>
      <c r="CC159" s="36">
        <v>97.87</v>
      </c>
      <c r="CD159" s="30">
        <v>2.1484933808432469</v>
      </c>
      <c r="CE159" s="46">
        <f>IF(OR(ISBLANK(BR159), ISBLANK(DH159)), "", 100*((BR159-DH159)/DH159))</f>
        <v>0</v>
      </c>
      <c r="CF159" s="104">
        <v>6693033.6664206646</v>
      </c>
      <c r="CG159" s="56">
        <v>6583441.6033578701</v>
      </c>
      <c r="CH159" s="56">
        <v>6802625.7294834591</v>
      </c>
      <c r="CI159" s="171">
        <f t="shared" si="1227"/>
        <v>0.37500000000045475</v>
      </c>
      <c r="CJ159" s="171">
        <f t="shared" si="1228"/>
        <v>304.84455000000071</v>
      </c>
      <c r="CK159" s="171">
        <f t="shared" si="1229"/>
        <v>81.741862500000479</v>
      </c>
      <c r="CL159" s="171">
        <f t="shared" si="1230"/>
        <v>3749.6249999999995</v>
      </c>
      <c r="CM159" s="172">
        <f t="shared" si="1231"/>
        <v>3445.1554499999993</v>
      </c>
      <c r="CN159" s="172">
        <f t="shared" si="1232"/>
        <v>3668.2581374999995</v>
      </c>
      <c r="CO159" s="41">
        <v>99.99</v>
      </c>
      <c r="CP159" s="41">
        <v>91.88</v>
      </c>
      <c r="CQ159" s="41">
        <v>97.83</v>
      </c>
      <c r="CR159" s="31">
        <v>1.8642595593874367</v>
      </c>
      <c r="CS159" s="46">
        <f>IF(OR(ISBLANK(CF159), ISBLANK(DH159)), "", 100*((CF159-DH159)/DH159))</f>
        <v>7.386541160617429E-3</v>
      </c>
      <c r="CT159" s="102">
        <v>6694631.2959557539</v>
      </c>
      <c r="CU159" s="102">
        <v>6585027.1150065381</v>
      </c>
      <c r="CV159" s="102">
        <v>6804235.4769049697</v>
      </c>
      <c r="CW159" s="171">
        <f t="shared" si="1233"/>
        <v>0.37500000000045475</v>
      </c>
      <c r="CX159" s="171">
        <f t="shared" si="1234"/>
        <v>308.21921250000014</v>
      </c>
      <c r="CY159" s="171">
        <f t="shared" si="1235"/>
        <v>91.865850000000137</v>
      </c>
      <c r="CZ159" s="171">
        <f t="shared" si="1236"/>
        <v>3749.6249999999995</v>
      </c>
      <c r="DA159" s="172">
        <f t="shared" si="1237"/>
        <v>3441.7807874999999</v>
      </c>
      <c r="DB159" s="172">
        <f t="shared" si="1238"/>
        <v>3658.1341499999999</v>
      </c>
      <c r="DC159" s="32">
        <v>99.99</v>
      </c>
      <c r="DD159" s="32">
        <v>91.79</v>
      </c>
      <c r="DE159" s="32">
        <v>97.56</v>
      </c>
      <c r="DF159" s="28">
        <v>4.6297757796164225</v>
      </c>
      <c r="DG159" s="46">
        <f>IF(OR(ISBLANK(CT159), ISBLANK(DH159)), "", 100*((CT159-DH159)/DH159))</f>
        <v>3.1258340172602705E-2</v>
      </c>
      <c r="DH159" s="25">
        <f>MIN(H159,T159,AB159,AP159,BD159,BR159,CF159,CT159)</f>
        <v>6692539.3192491578</v>
      </c>
      <c r="DI159" s="85" t="str">
        <f>IF(DH159=H159, $H$2, IF(DH159=T159, $T$2, IF(DH159=AB159, $AB$2, IF(DH159=AP159, $AP$2, IF(DH159=BD159, $BD$2, IF(DH159=BR159, $BR$2, IF(DH159=CF159, $CF$2, $CT$2)))))))</f>
        <v>RSSDDP (AllEnhancements + RQMC + SOM)</v>
      </c>
      <c r="DJ159" s="39">
        <f>IF(OR(ISBLANK(H159), ISBLANK(AP159)), "", IFERROR(((H159-AP159)/H159)*100, ""))</f>
        <v>15.90549421979458</v>
      </c>
      <c r="DK159" s="20" t="str">
        <f>IF(OR(ISBLANK(AP159), ISBLANK(T159)), "", IFERROR(((T159-AP159)/T159)*100, ""))</f>
        <v/>
      </c>
      <c r="DL159" s="18">
        <f t="shared" si="1105"/>
        <v>0</v>
      </c>
    </row>
    <row r="160" spans="1:116" x14ac:dyDescent="0.25">
      <c r="A160" s="269"/>
      <c r="B160" s="269"/>
      <c r="C160" s="269"/>
      <c r="D160" s="269"/>
      <c r="E160" s="166">
        <f>3 * ($C$107*'Data for KPI'!$B$1)</f>
        <v>3750</v>
      </c>
      <c r="F160" s="166" t="s">
        <v>23</v>
      </c>
      <c r="G160" s="166"/>
      <c r="H160" s="113">
        <f>AVERAGE(H155:H159)</f>
        <v>7703754.8165408894</v>
      </c>
      <c r="I160" s="82">
        <f t="shared" ref="I160:DH160" si="1239">AVERAGE(I155:I159)</f>
        <v>7501102.628708248</v>
      </c>
      <c r="J160" s="82">
        <f t="shared" si="1239"/>
        <v>7906407.0043735327</v>
      </c>
      <c r="K160" s="159">
        <f t="shared" si="1239"/>
        <v>12.525000000000182</v>
      </c>
      <c r="L160" s="159">
        <f t="shared" si="1239"/>
        <v>311.15087249999999</v>
      </c>
      <c r="M160" s="159">
        <f t="shared" si="1239"/>
        <v>116.64862500000018</v>
      </c>
      <c r="N160" s="159">
        <f t="shared" si="1239"/>
        <v>3737.4749999999999</v>
      </c>
      <c r="O160" s="159">
        <f t="shared" si="1239"/>
        <v>3438.8491275000001</v>
      </c>
      <c r="P160" s="159">
        <f t="shared" si="1239"/>
        <v>3633.3513749999997</v>
      </c>
      <c r="Q160" s="106">
        <f t="shared" si="1239"/>
        <v>99.665999999999997</v>
      </c>
      <c r="R160" s="106">
        <f t="shared" si="1239"/>
        <v>92.01</v>
      </c>
      <c r="S160" s="106">
        <f t="shared" si="1239"/>
        <v>97.213999999999984</v>
      </c>
      <c r="T160" s="113" t="e">
        <f t="shared" si="1239"/>
        <v>#DIV/0!</v>
      </c>
      <c r="U160" s="113" t="e">
        <f t="shared" si="1239"/>
        <v>#DIV/0!</v>
      </c>
      <c r="V160" s="113" t="e">
        <f t="shared" si="1239"/>
        <v>#DIV/0!</v>
      </c>
      <c r="W160" s="82" t="e">
        <f t="shared" si="1239"/>
        <v>#DIV/0!</v>
      </c>
      <c r="X160" s="82" t="e">
        <f t="shared" si="1239"/>
        <v>#DIV/0!</v>
      </c>
      <c r="Y160" s="82" t="e">
        <f t="shared" si="1239"/>
        <v>#DIV/0!</v>
      </c>
      <c r="Z160" s="82" t="e">
        <f t="shared" si="1239"/>
        <v>#DIV/0!</v>
      </c>
      <c r="AA160" s="82" t="str">
        <f>IFERROR(AVERAGE(AA155:AA159), "")</f>
        <v/>
      </c>
      <c r="AB160" s="113">
        <f t="shared" si="1239"/>
        <v>6717218.9356164755</v>
      </c>
      <c r="AC160" s="82">
        <f t="shared" si="1239"/>
        <v>6605687.1349392692</v>
      </c>
      <c r="AD160" s="82">
        <f t="shared" si="1239"/>
        <v>6828750.736293681</v>
      </c>
      <c r="AE160" s="159">
        <f t="shared" si="1239"/>
        <v>0.37500000000045475</v>
      </c>
      <c r="AF160" s="159">
        <f t="shared" si="1239"/>
        <v>302.8197525000005</v>
      </c>
      <c r="AG160" s="159">
        <f t="shared" si="1239"/>
        <v>85.716465000000426</v>
      </c>
      <c r="AH160" s="159">
        <f t="shared" si="1239"/>
        <v>3749.6249999999991</v>
      </c>
      <c r="AI160" s="159">
        <f t="shared" si="1239"/>
        <v>3447.1802474999995</v>
      </c>
      <c r="AJ160" s="159">
        <f t="shared" si="1239"/>
        <v>3664.2835349999996</v>
      </c>
      <c r="AK160" s="82">
        <f t="shared" si="1239"/>
        <v>99.99</v>
      </c>
      <c r="AL160" s="82">
        <f t="shared" si="1239"/>
        <v>91.933999999999997</v>
      </c>
      <c r="AM160" s="82">
        <f t="shared" si="1239"/>
        <v>97.72399999999999</v>
      </c>
      <c r="AN160" s="82">
        <f t="shared" si="1239"/>
        <v>1.8799432714690689</v>
      </c>
      <c r="AO160" s="106">
        <f>IFERROR(AVERAGE(AO155:AO159), "")</f>
        <v>1.8890568375654553E-2</v>
      </c>
      <c r="AP160" s="113">
        <f t="shared" si="1239"/>
        <v>6716320.6915980652</v>
      </c>
      <c r="AQ160" s="82">
        <f t="shared" si="1239"/>
        <v>6604804.8194332775</v>
      </c>
      <c r="AR160" s="82">
        <f t="shared" si="1239"/>
        <v>6827836.5637628529</v>
      </c>
      <c r="AS160" s="159">
        <f t="shared" si="1239"/>
        <v>0.37500000000045475</v>
      </c>
      <c r="AT160" s="159">
        <f t="shared" si="1239"/>
        <v>303.26970750000044</v>
      </c>
      <c r="AU160" s="159">
        <f t="shared" si="1239"/>
        <v>84.216615000000459</v>
      </c>
      <c r="AV160" s="159">
        <f t="shared" si="1239"/>
        <v>3749.6249999999991</v>
      </c>
      <c r="AW160" s="159">
        <f t="shared" si="1239"/>
        <v>3446.7302924999995</v>
      </c>
      <c r="AX160" s="159">
        <f t="shared" si="1239"/>
        <v>3665.7833849999997</v>
      </c>
      <c r="AY160" s="82">
        <f t="shared" si="1239"/>
        <v>99.99</v>
      </c>
      <c r="AZ160" s="82">
        <f t="shared" si="1239"/>
        <v>91.921999999999997</v>
      </c>
      <c r="BA160" s="82">
        <f t="shared" si="1239"/>
        <v>97.763999999999996</v>
      </c>
      <c r="BB160" s="82">
        <f t="shared" si="1239"/>
        <v>1.7752730493994833</v>
      </c>
      <c r="BC160" s="106">
        <f>IFERROR(AVERAGE(BC155:BC159), "")</f>
        <v>5.495922349422558E-3</v>
      </c>
      <c r="BD160" s="113">
        <f>IFERROR(AVERAGE(BD155:BD159), "")</f>
        <v>62218668.919483639</v>
      </c>
      <c r="BE160" s="82">
        <f t="shared" si="1239"/>
        <v>60978091.365811035</v>
      </c>
      <c r="BF160" s="198">
        <f t="shared" si="1239"/>
        <v>63459246.473156229</v>
      </c>
      <c r="BG160" s="159">
        <f t="shared" si="1239"/>
        <v>476.10000000000019</v>
      </c>
      <c r="BH160" s="159">
        <f t="shared" si="1239"/>
        <v>723.64771500000018</v>
      </c>
      <c r="BI160" s="159">
        <f t="shared" si="1239"/>
        <v>607.21270500000026</v>
      </c>
      <c r="BJ160" s="159">
        <f t="shared" si="1239"/>
        <v>3273.9</v>
      </c>
      <c r="BK160" s="159">
        <f t="shared" si="1239"/>
        <v>3026.3522849999999</v>
      </c>
      <c r="BL160" s="159">
        <f t="shared" si="1239"/>
        <v>3142.7872949999992</v>
      </c>
      <c r="BM160" s="82">
        <f t="shared" si="1239"/>
        <v>87.304000000000002</v>
      </c>
      <c r="BN160" s="82">
        <f t="shared" si="1239"/>
        <v>92.466000000000008</v>
      </c>
      <c r="BO160" s="82">
        <f t="shared" si="1239"/>
        <v>95.931999999999988</v>
      </c>
      <c r="BP160" s="82">
        <f t="shared" si="1239"/>
        <v>1.2096616906752409</v>
      </c>
      <c r="BQ160" s="226">
        <f>IFERROR(AVERAGE(BQ155:BQ159), "")</f>
        <v>828.27411864216594</v>
      </c>
      <c r="BR160" s="118">
        <f t="shared" si="1239"/>
        <v>6716027.4818581399</v>
      </c>
      <c r="BS160" s="99">
        <f t="shared" si="1239"/>
        <v>6604512.6449320344</v>
      </c>
      <c r="BT160" s="99">
        <f t="shared" si="1239"/>
        <v>6827542.3187842425</v>
      </c>
      <c r="BU160" s="183">
        <f t="shared" si="1239"/>
        <v>0.37500000000045475</v>
      </c>
      <c r="BV160" s="183">
        <f t="shared" si="1239"/>
        <v>303.34470000000027</v>
      </c>
      <c r="BW160" s="183">
        <f t="shared" si="1239"/>
        <v>83.991637500000436</v>
      </c>
      <c r="BX160" s="183">
        <f t="shared" si="1239"/>
        <v>3749.6249999999991</v>
      </c>
      <c r="BY160" s="183">
        <f t="shared" si="1239"/>
        <v>3446.6552999999999</v>
      </c>
      <c r="BZ160" s="183">
        <f t="shared" si="1239"/>
        <v>3666.0083624999993</v>
      </c>
      <c r="CA160" s="99">
        <f t="shared" si="1239"/>
        <v>99.99</v>
      </c>
      <c r="CB160" s="99">
        <f t="shared" si="1239"/>
        <v>91.92</v>
      </c>
      <c r="CC160" s="99">
        <f t="shared" si="1239"/>
        <v>97.77000000000001</v>
      </c>
      <c r="CD160" s="99">
        <f t="shared" si="1239"/>
        <v>2.0705755087235627</v>
      </c>
      <c r="CE160" s="100">
        <f t="shared" si="1239"/>
        <v>1.1358824133477102E-3</v>
      </c>
      <c r="CF160" s="118">
        <f t="shared" si="1239"/>
        <v>6719750.880319586</v>
      </c>
      <c r="CG160" s="99">
        <f t="shared" si="1239"/>
        <v>6607927.9845521189</v>
      </c>
      <c r="CH160" s="99">
        <f t="shared" si="1239"/>
        <v>6831573.7760870513</v>
      </c>
      <c r="CI160" s="159">
        <f t="shared" si="1239"/>
        <v>0.37500000000045475</v>
      </c>
      <c r="CJ160" s="159">
        <f t="shared" si="1239"/>
        <v>302.29480500000057</v>
      </c>
      <c r="CK160" s="159">
        <f t="shared" si="1239"/>
        <v>85.191517500000373</v>
      </c>
      <c r="CL160" s="159">
        <f t="shared" si="1239"/>
        <v>3749.6249999999991</v>
      </c>
      <c r="CM160" s="159">
        <f t="shared" si="1239"/>
        <v>3447.7051949999995</v>
      </c>
      <c r="CN160" s="159">
        <f t="shared" si="1239"/>
        <v>3664.8084824999996</v>
      </c>
      <c r="CO160" s="99">
        <f t="shared" si="1239"/>
        <v>99.99</v>
      </c>
      <c r="CP160" s="99">
        <f t="shared" si="1239"/>
        <v>91.948000000000008</v>
      </c>
      <c r="CQ160" s="99">
        <f t="shared" si="1239"/>
        <v>97.738</v>
      </c>
      <c r="CR160" s="99">
        <f t="shared" si="1239"/>
        <v>1.9478329970696222</v>
      </c>
      <c r="CS160" s="100">
        <f t="shared" si="1239"/>
        <v>5.6517942424887821E-2</v>
      </c>
      <c r="CT160" s="118">
        <f t="shared" si="1239"/>
        <v>6775476.6335869581</v>
      </c>
      <c r="CU160" s="99">
        <f t="shared" si="1239"/>
        <v>6658560.9001084296</v>
      </c>
      <c r="CV160" s="99">
        <f t="shared" si="1239"/>
        <v>6892392.3670654837</v>
      </c>
      <c r="CW160" s="159">
        <f t="shared" si="1239"/>
        <v>1.0500000000002729</v>
      </c>
      <c r="CX160" s="159">
        <f t="shared" si="1239"/>
        <v>303.06660000000011</v>
      </c>
      <c r="CY160" s="159">
        <f t="shared" si="1239"/>
        <v>103.54470000000029</v>
      </c>
      <c r="CZ160" s="159">
        <f t="shared" si="1239"/>
        <v>3748.95</v>
      </c>
      <c r="DA160" s="159">
        <f t="shared" si="1239"/>
        <v>3446.9334000000003</v>
      </c>
      <c r="DB160" s="159">
        <f t="shared" si="1239"/>
        <v>3646.4553000000001</v>
      </c>
      <c r="DC160" s="99">
        <f t="shared" si="1239"/>
        <v>99.972000000000008</v>
      </c>
      <c r="DD160" s="99">
        <f t="shared" si="1239"/>
        <v>91.944000000000003</v>
      </c>
      <c r="DE160" s="99">
        <f t="shared" si="1239"/>
        <v>97.266000000000005</v>
      </c>
      <c r="DF160" s="99">
        <f t="shared" si="1239"/>
        <v>4.7329033047042</v>
      </c>
      <c r="DG160" s="100">
        <f t="shared" si="1239"/>
        <v>0.89076957650425403</v>
      </c>
      <c r="DH160" s="118">
        <f t="shared" si="1239"/>
        <v>6715951.3896756591</v>
      </c>
      <c r="DI160" s="99"/>
      <c r="DJ160" s="100">
        <f t="shared" ref="DJ160:DK160" si="1240">AVERAGE(DJ155:DJ159)</f>
        <v>12.29065188684992</v>
      </c>
      <c r="DK160" s="99" t="e">
        <f t="shared" si="1240"/>
        <v>#DIV/0!</v>
      </c>
      <c r="DL160" s="18">
        <f t="shared" si="1105"/>
        <v>1.1358824133477102E-3</v>
      </c>
    </row>
    <row r="161" spans="1:116" hidden="1" x14ac:dyDescent="0.25">
      <c r="A161" s="269"/>
      <c r="B161" s="269"/>
      <c r="C161" s="269">
        <v>15</v>
      </c>
      <c r="D161" s="269">
        <v>100</v>
      </c>
      <c r="E161" s="166">
        <f>3 * ($C$113*'Data for KPI'!$B$1)</f>
        <v>5625</v>
      </c>
      <c r="F161" s="166">
        <v>1</v>
      </c>
      <c r="G161" s="166"/>
      <c r="H161" s="116">
        <v>26941473.02242991</v>
      </c>
      <c r="I161" s="63">
        <v>26310254.693240069</v>
      </c>
      <c r="J161" s="63">
        <v>27572691.351619739</v>
      </c>
      <c r="K161" s="171">
        <f>E161-N161</f>
        <v>91.6875</v>
      </c>
      <c r="L161" s="171">
        <f>E161-O161</f>
        <v>887.37783749999926</v>
      </c>
      <c r="M161" s="171">
        <f>E161-P161</f>
        <v>278.71346249999988</v>
      </c>
      <c r="N161" s="171">
        <f>(Q161/100)*E161</f>
        <v>5533.3125</v>
      </c>
      <c r="O161" s="172">
        <f>(R161/100)*N161</f>
        <v>4737.6221625000007</v>
      </c>
      <c r="P161" s="172">
        <f>(S161/100)*N161</f>
        <v>5346.2865375000001</v>
      </c>
      <c r="Q161" s="66">
        <v>98.37</v>
      </c>
      <c r="R161" s="66">
        <v>85.62</v>
      </c>
      <c r="S161" s="66">
        <v>96.62</v>
      </c>
      <c r="T161" s="208"/>
      <c r="U161" s="208"/>
      <c r="V161" s="208"/>
      <c r="W161" s="14"/>
      <c r="X161" s="14"/>
      <c r="Y161" s="14"/>
      <c r="Z161" s="14"/>
      <c r="AA161" s="153" t="str">
        <f>IF(OR(ISBLANK(T161), ISBLANK(DH161)), "", 100*((T161-DH161)/DH161))</f>
        <v/>
      </c>
      <c r="AB161" s="116">
        <v>19423372.20927079</v>
      </c>
      <c r="AC161" s="63">
        <v>19233210.501319159</v>
      </c>
      <c r="AD161" s="63">
        <v>19613533.917222429</v>
      </c>
      <c r="AE161" s="171">
        <f>$E161-AH161</f>
        <v>0.56250000000090949</v>
      </c>
      <c r="AF161" s="171">
        <f>$E161-AI161</f>
        <v>799.23262500000055</v>
      </c>
      <c r="AG161" s="171">
        <f>$E161-AJ161</f>
        <v>174.92006250000031</v>
      </c>
      <c r="AH161" s="171">
        <f>(AK161/100)*E161</f>
        <v>5624.4374999999991</v>
      </c>
      <c r="AI161" s="172">
        <f>(AL161/100)*AH161</f>
        <v>4825.7673749999994</v>
      </c>
      <c r="AJ161" s="172">
        <f>(AM161/100)*AH161</f>
        <v>5450.0799374999997</v>
      </c>
      <c r="AK161" s="63">
        <v>99.99</v>
      </c>
      <c r="AL161" s="63">
        <v>85.8</v>
      </c>
      <c r="AM161" s="63">
        <v>96.9</v>
      </c>
      <c r="AN161" s="66">
        <v>0.50647288447793382</v>
      </c>
      <c r="AO161" s="153">
        <f>IF(OR(ISBLANK(AB161), ISBLANK(DH161)), "", 100*((AB161-DH161)/DH161))</f>
        <v>1.9192262276538745E-3</v>
      </c>
      <c r="AP161" s="116">
        <v>19422999.43797138</v>
      </c>
      <c r="AQ161" s="63">
        <v>19232840.830813982</v>
      </c>
      <c r="AR161" s="63">
        <v>19613158.04512877</v>
      </c>
      <c r="AS161" s="171">
        <f>$E161-AV161</f>
        <v>0.56250000000090949</v>
      </c>
      <c r="AT161" s="171">
        <f>$E161-AW161</f>
        <v>800.35751250000067</v>
      </c>
      <c r="AU161" s="171">
        <f>$E161-AX161</f>
        <v>173.7951750000002</v>
      </c>
      <c r="AV161" s="171">
        <f>(AY161/100)*E161</f>
        <v>5624.4374999999991</v>
      </c>
      <c r="AW161" s="172">
        <f>(AZ161/100)*AV161</f>
        <v>4824.6424874999993</v>
      </c>
      <c r="AX161" s="172">
        <f>(BA161/100)*AV161</f>
        <v>5451.2048249999998</v>
      </c>
      <c r="AY161" s="63">
        <v>99.99</v>
      </c>
      <c r="AZ161" s="63">
        <v>85.78</v>
      </c>
      <c r="BA161" s="63">
        <v>96.92</v>
      </c>
      <c r="BB161" s="66">
        <v>0.87562790277916847</v>
      </c>
      <c r="BC161" s="153">
        <f>IF(OR(ISBLANK(AP161), ISBLANK(DH161)), "", 100*((AP161-DH161)/DH161))</f>
        <v>0</v>
      </c>
      <c r="BD161" s="115">
        <v>253021936.93473849</v>
      </c>
      <c r="BE161" s="115">
        <v>249818783.0719066</v>
      </c>
      <c r="BF161" s="155">
        <v>256225090.79757041</v>
      </c>
      <c r="BG161" s="171">
        <f>IF(BJ161=0, " ", $E161-BJ161)</f>
        <v>1887.1875</v>
      </c>
      <c r="BH161" s="171">
        <f t="shared" ref="BH161:BH165" si="1241">IF(BK161=0, " ", $E161-BK161)</f>
        <v>2449.3545000000004</v>
      </c>
      <c r="BI161" s="171">
        <f t="shared" ref="BI161:BI165" si="1242">IF(BL161=0, " ", $E161-BL161)</f>
        <v>2214.24609375</v>
      </c>
      <c r="BJ161" s="171">
        <f>(BM161/100)*$E161</f>
        <v>3737.8125</v>
      </c>
      <c r="BK161" s="172">
        <f>(BN161/100)*BJ161</f>
        <v>3175.6454999999996</v>
      </c>
      <c r="BL161" s="172">
        <f>(BO161/100)*BJ161</f>
        <v>3410.75390625</v>
      </c>
      <c r="BM161" s="34">
        <v>66.45</v>
      </c>
      <c r="BN161" s="34">
        <v>84.96</v>
      </c>
      <c r="BO161" s="34">
        <v>91.25</v>
      </c>
      <c r="BP161" s="29">
        <v>12.919920059021289</v>
      </c>
      <c r="BQ161" s="46">
        <f>IF(OR(ISBLANK(BD161), ISBLANK(DH161)), "", 100*((BD161-DH161)/DH161))</f>
        <v>1202.692396932722</v>
      </c>
      <c r="BR161" s="102">
        <v>19425250.359840952</v>
      </c>
      <c r="BS161" s="32">
        <v>19235069.625705019</v>
      </c>
      <c r="BT161" s="32">
        <v>19615431.093976889</v>
      </c>
      <c r="BU161" s="171">
        <f>IF(BX161 = 0, " ", $E161-BX161)</f>
        <v>0.56250000000090949</v>
      </c>
      <c r="BV161" s="171">
        <f t="shared" ref="BV161:BV165" si="1243">IF(BY161=0, " ", $E161-BY161)</f>
        <v>800.35751250000067</v>
      </c>
      <c r="BW161" s="171">
        <f t="shared" ref="BW161:BW165" si="1244">IF(BZ161=0, " ", $E161-BZ161)</f>
        <v>172.10784375000094</v>
      </c>
      <c r="BX161" s="171">
        <f>IF(ISBLANK(CA161),"",(CA161/100)*$E161)</f>
        <v>5624.4374999999991</v>
      </c>
      <c r="BY161" s="172">
        <f>(CB161/100)*BX161</f>
        <v>4824.6424874999993</v>
      </c>
      <c r="BZ161" s="172">
        <f>(CC161/100)*BX161</f>
        <v>5452.8921562499991</v>
      </c>
      <c r="CA161" s="32">
        <v>99.99</v>
      </c>
      <c r="CB161" s="32">
        <v>85.78</v>
      </c>
      <c r="CC161" s="32">
        <v>96.95</v>
      </c>
      <c r="CD161" s="28">
        <v>0.93191444120388678</v>
      </c>
      <c r="CE161" s="46">
        <f>IF(OR(ISBLANK(BR161), ISBLANK(DH161)), "", 100*((BR161-DH161)/DH161))</f>
        <v>1.1588950907200088E-2</v>
      </c>
      <c r="CF161" s="102">
        <v>19486200.942706089</v>
      </c>
      <c r="CG161" s="42">
        <v>19286821.547670309</v>
      </c>
      <c r="CH161" s="42">
        <v>19685580.337741859</v>
      </c>
      <c r="CI161" s="171">
        <f>IF(ISBLANK(CL161), " ", $E161-CL161)</f>
        <v>1.125</v>
      </c>
      <c r="CJ161" s="171">
        <f>IF(ISBLANK(CM161), " ", $E161-CM161)</f>
        <v>795.77853750000031</v>
      </c>
      <c r="CK161" s="171">
        <f>IF(ISBLANK(CN161), " ", $E161-CN161)</f>
        <v>179.96422500000062</v>
      </c>
      <c r="CL161" s="171">
        <f>IF(ISBLANK(CO161),"",(CO161/100)*$E161)</f>
        <v>5623.875</v>
      </c>
      <c r="CM161" s="172">
        <f>IF(ISBLANK(CL161),"",(CP161/100)*CL161)</f>
        <v>4829.2214624999997</v>
      </c>
      <c r="CN161" s="172">
        <f>IF(ISBLANK(CL161),"",(CQ161/100)*CL161)</f>
        <v>5445.0357749999994</v>
      </c>
      <c r="CO161" s="32">
        <v>99.98</v>
      </c>
      <c r="CP161" s="32">
        <v>85.87</v>
      </c>
      <c r="CQ161" s="32">
        <v>96.82</v>
      </c>
      <c r="CR161" s="28">
        <v>1.0115830800005754</v>
      </c>
      <c r="CS161" s="46">
        <f>IF(OR(ISBLANK(CF161), ISBLANK(DH161)), "", 100*((CF161-DH161)/DH161))</f>
        <v>0.32539518387233651</v>
      </c>
      <c r="CT161" s="103">
        <v>19437073.547598559</v>
      </c>
      <c r="CU161" s="103">
        <v>19246740.96704198</v>
      </c>
      <c r="CV161" s="103">
        <v>19627406.128155131</v>
      </c>
      <c r="CW161" s="171">
        <f>IF(ISNUMBER(CZ161), $E161-CZ161,"")</f>
        <v>0.56250000000090949</v>
      </c>
      <c r="CX161" s="171">
        <f>IF(ISNUMBER(DA161), $E161-DA161,"")</f>
        <v>791.35841250000067</v>
      </c>
      <c r="CY161" s="171">
        <f>IF(ISNUMBER(DB161), $E161-DB161,"")</f>
        <v>236.7888750000011</v>
      </c>
      <c r="CZ161" s="171">
        <f>IF(ISBLANK(DC161),"",(DC161/100)*$E161)</f>
        <v>5624.4374999999991</v>
      </c>
      <c r="DA161" s="172">
        <f>IF(ISNUMBER(CZ161), (DD161/100) * CZ161, "")</f>
        <v>4833.6415874999993</v>
      </c>
      <c r="DB161" s="172">
        <f>IF(ISNUMBER(CZ161),(DE161/100)*CZ161,"")</f>
        <v>5388.2111249999989</v>
      </c>
      <c r="DC161" s="34">
        <v>99.99</v>
      </c>
      <c r="DD161" s="34">
        <v>85.94</v>
      </c>
      <c r="DE161" s="34">
        <v>95.8</v>
      </c>
      <c r="DF161" s="29">
        <v>3.3137571315656396</v>
      </c>
      <c r="DG161" s="46">
        <f>IF(OR(ISBLANK(CT161), ISBLANK(DH161)), "", 100*((CT161-DH161)/DH161))</f>
        <v>7.2461051508168922E-2</v>
      </c>
      <c r="DH161" s="25">
        <f>MIN(H161,T161,AB161,AP161,BD161,BR161,CF161,CT161)</f>
        <v>19422999.43797138</v>
      </c>
      <c r="DI161" s="85" t="str">
        <f>IF(DH161=H161, $H$2, IF(DH161=T161, $T$2, IF(DH161=AB161, $AB$2, IF(DH161=AP161, $AP$2, IF(DH161=BD161, $BD$2, IF(DH161=BR161, $BR$2, IF(DH161=CF161, $CF$2, $CT$2)))))))</f>
        <v>RKSDDP++ (AllEnhancements + RQMC + Kmeans++)</v>
      </c>
      <c r="DJ161" s="39">
        <f>IF(OR(ISBLANK(H161), ISBLANK(AP161)), "", IFERROR(((H161-AP161)/H161)*100, ""))</f>
        <v>27.906690841288018</v>
      </c>
      <c r="DK161" s="20" t="str">
        <f>IF(OR(ISBLANK(AP161), ISBLANK(T161)), "", IFERROR(((T161-AP161)/T161)*100, ""))</f>
        <v/>
      </c>
      <c r="DL161" s="18">
        <f t="shared" si="1105"/>
        <v>0</v>
      </c>
    </row>
    <row r="162" spans="1:116" hidden="1" x14ac:dyDescent="0.25">
      <c r="A162" s="269"/>
      <c r="B162" s="269"/>
      <c r="C162" s="269"/>
      <c r="D162" s="269"/>
      <c r="E162" s="166">
        <f>3 * ($C$113*'Data for KPI'!$B$1)</f>
        <v>5625</v>
      </c>
      <c r="F162" s="166">
        <v>2</v>
      </c>
      <c r="G162" s="166"/>
      <c r="H162" s="115">
        <v>32689638.784672491</v>
      </c>
      <c r="I162" s="64">
        <v>31829944.055466142</v>
      </c>
      <c r="J162" s="64">
        <v>33549333.513878841</v>
      </c>
      <c r="K162" s="171">
        <f t="shared" ref="K162:K165" si="1245">E162-N162</f>
        <v>156.9375</v>
      </c>
      <c r="L162" s="171">
        <f t="shared" ref="L162:L165" si="1246">E162-O162</f>
        <v>944.88530625000021</v>
      </c>
      <c r="M162" s="171">
        <f t="shared" ref="M162:M165" si="1247">E162-P162</f>
        <v>347.22607500000049</v>
      </c>
      <c r="N162" s="171">
        <f t="shared" ref="N162:N165" si="1248">(Q162/100)*E162</f>
        <v>5468.0625</v>
      </c>
      <c r="O162" s="172">
        <f t="shared" ref="O162:O165" si="1249">(R162/100)*N162</f>
        <v>4680.1146937499998</v>
      </c>
      <c r="P162" s="172">
        <f t="shared" ref="P162:P165" si="1250">(S162/100)*N162</f>
        <v>5277.7739249999995</v>
      </c>
      <c r="Q162" s="67">
        <v>97.21</v>
      </c>
      <c r="R162" s="67">
        <v>85.59</v>
      </c>
      <c r="S162" s="67">
        <v>96.52</v>
      </c>
      <c r="T162" s="208"/>
      <c r="U162" s="208"/>
      <c r="V162" s="208"/>
      <c r="W162" s="14"/>
      <c r="X162" s="14"/>
      <c r="Y162" s="14"/>
      <c r="Z162" s="14"/>
      <c r="AA162" s="153" t="str">
        <f>IF(OR(ISBLANK(T162), ISBLANK(DH162)), "", 100*((T162-DH162)/DH162))</f>
        <v/>
      </c>
      <c r="AB162" s="115">
        <v>19383372.499474861</v>
      </c>
      <c r="AC162" s="64">
        <v>19196206.87651458</v>
      </c>
      <c r="AD162" s="64">
        <v>19570538.122435149</v>
      </c>
      <c r="AE162" s="171">
        <f t="shared" ref="AE162:AE165" si="1251">$E162-AH162</f>
        <v>0</v>
      </c>
      <c r="AF162" s="171">
        <f t="shared" ref="AF162:AF165" si="1252">$E162-AI162</f>
        <v>798.75</v>
      </c>
      <c r="AG162" s="171">
        <f t="shared" ref="AG162:AG165" si="1253">$E162-AJ162</f>
        <v>172.6875</v>
      </c>
      <c r="AH162" s="171">
        <f t="shared" ref="AH162:AH165" si="1254">(AK162/100)*E162</f>
        <v>5625</v>
      </c>
      <c r="AI162" s="172">
        <f t="shared" ref="AI162:AI165" si="1255">(AL162/100)*AH162</f>
        <v>4826.25</v>
      </c>
      <c r="AJ162" s="172">
        <f t="shared" ref="AJ162:AJ165" si="1256">(AM162/100)*AH162</f>
        <v>5452.3125</v>
      </c>
      <c r="AK162" s="64">
        <v>100</v>
      </c>
      <c r="AL162" s="64">
        <v>85.8</v>
      </c>
      <c r="AM162" s="64">
        <v>96.93</v>
      </c>
      <c r="AN162" s="67">
        <v>0.50249596418464282</v>
      </c>
      <c r="AO162" s="153">
        <f>IF(OR(ISBLANK(AB162), ISBLANK(DH162)), "", 100*((AB162-DH162)/DH162))</f>
        <v>8.8207234535649676E-3</v>
      </c>
      <c r="AP162" s="115">
        <v>19381662.89659005</v>
      </c>
      <c r="AQ162" s="64">
        <v>19194531.059232421</v>
      </c>
      <c r="AR162" s="64">
        <v>19568794.733947679</v>
      </c>
      <c r="AS162" s="171">
        <f t="shared" ref="AS162:AS165" si="1257">$E162-AV162</f>
        <v>0</v>
      </c>
      <c r="AT162" s="171">
        <f t="shared" ref="AT162:AT165" si="1258">$E162-AW162</f>
        <v>798.75</v>
      </c>
      <c r="AU162" s="171">
        <f t="shared" ref="AU162:AU165" si="1259">$E162-AX162</f>
        <v>167.625</v>
      </c>
      <c r="AV162" s="171">
        <f t="shared" ref="AV162:AV165" si="1260">(AY162/100)*E162</f>
        <v>5625</v>
      </c>
      <c r="AW162" s="172">
        <f t="shared" ref="AW162:AW165" si="1261">(AZ162/100)*AV162</f>
        <v>4826.25</v>
      </c>
      <c r="AX162" s="172">
        <f t="shared" ref="AX162:AX165" si="1262">(BA162/100)*AV162</f>
        <v>5457.375</v>
      </c>
      <c r="AY162" s="64">
        <v>100</v>
      </c>
      <c r="AZ162" s="64">
        <v>85.8</v>
      </c>
      <c r="BA162" s="64">
        <v>97.02</v>
      </c>
      <c r="BB162" s="67">
        <v>0.78835386364227023</v>
      </c>
      <c r="BC162" s="153">
        <f>IF(OR(ISBLANK(AP162), ISBLANK(DH162)), "", 100*((AP162-DH162)/DH162))</f>
        <v>0</v>
      </c>
      <c r="BD162" s="116">
        <v>116405830.16650701</v>
      </c>
      <c r="BE162" s="116">
        <v>114006949.0679011</v>
      </c>
      <c r="BF162" s="199">
        <v>118804711.2651128</v>
      </c>
      <c r="BG162" s="171">
        <f t="shared" ref="BG162:BG165" si="1263">IF(BJ162=0, " ", $E162-BJ162)</f>
        <v>919.125</v>
      </c>
      <c r="BH162" s="171">
        <f t="shared" si="1241"/>
        <v>1557.2416500000004</v>
      </c>
      <c r="BI162" s="171">
        <f t="shared" si="1242"/>
        <v>1187.3598750000001</v>
      </c>
      <c r="BJ162" s="171">
        <f t="shared" ref="BJ162:BJ165" si="1264">(BM162/100)*$E162</f>
        <v>4705.875</v>
      </c>
      <c r="BK162" s="172">
        <f t="shared" ref="BK162:BK165" si="1265">(BN162/100)*BJ162</f>
        <v>4067.7583499999996</v>
      </c>
      <c r="BL162" s="172">
        <f t="shared" ref="BL162:BL165" si="1266">(BO162/100)*BJ162</f>
        <v>4437.6401249999999</v>
      </c>
      <c r="BM162" s="32">
        <v>83.66</v>
      </c>
      <c r="BN162" s="32">
        <v>86.44</v>
      </c>
      <c r="BO162" s="32">
        <v>94.3</v>
      </c>
      <c r="BP162" s="28">
        <v>9.5938529234576393</v>
      </c>
      <c r="BQ162" s="46">
        <f>IF(OR(ISBLANK(BD162), ISBLANK(DH162)), "", 100*((BD162-DH162)/DH162))</f>
        <v>500.59774430906589</v>
      </c>
      <c r="BR162" s="103">
        <v>19386074.254975799</v>
      </c>
      <c r="BS162" s="34">
        <v>19198919.281659391</v>
      </c>
      <c r="BT162" s="34">
        <v>19573229.228292208</v>
      </c>
      <c r="BU162" s="171">
        <f t="shared" ref="BU162:BU165" si="1267">IF(BX162 = 0, " ", $E162-BX162)</f>
        <v>0</v>
      </c>
      <c r="BV162" s="171">
        <f t="shared" si="1243"/>
        <v>794.25</v>
      </c>
      <c r="BW162" s="171">
        <f t="shared" si="1244"/>
        <v>177.75</v>
      </c>
      <c r="BX162" s="171">
        <f t="shared" ref="BX162:BX165" si="1268">IF(ISBLANK(CA162),"",(CA162/100)*$E162)</f>
        <v>5625</v>
      </c>
      <c r="BY162" s="172">
        <f t="shared" ref="BY162:BY165" si="1269">(CB162/100)*BX162</f>
        <v>4830.75</v>
      </c>
      <c r="BZ162" s="172">
        <f t="shared" ref="BZ162:BZ165" si="1270">(CC162/100)*BX162</f>
        <v>5447.25</v>
      </c>
      <c r="CA162" s="34">
        <v>100</v>
      </c>
      <c r="CB162" s="34">
        <v>85.88</v>
      </c>
      <c r="CC162" s="34">
        <v>96.84</v>
      </c>
      <c r="CD162" s="29">
        <v>0.93164731088202879</v>
      </c>
      <c r="CE162" s="46">
        <f>IF(OR(ISBLANK(BR162), ISBLANK(DH162)), "", 100*((BR162-DH162)/DH162))</f>
        <v>2.2760474213620145E-2</v>
      </c>
      <c r="CF162" s="103">
        <v>19387918.204950608</v>
      </c>
      <c r="CG162" s="43">
        <v>19200745.29040245</v>
      </c>
      <c r="CH162" s="43">
        <v>19575091.119498771</v>
      </c>
      <c r="CI162" s="171">
        <f t="shared" ref="CI162:CI165" si="1271">IF(ISBLANK(CL162), " ", $E162-CL162)</f>
        <v>0</v>
      </c>
      <c r="CJ162" s="171">
        <f t="shared" ref="CJ162:CJ165" si="1272">IF(ISBLANK(CM162), " ", $E162-CM162)</f>
        <v>794.25</v>
      </c>
      <c r="CK162" s="171">
        <f t="shared" ref="CK162:CK165" si="1273">IF(ISBLANK(CN162), " ", $E162-CN162)</f>
        <v>176.625</v>
      </c>
      <c r="CL162" s="171">
        <f t="shared" ref="CL162:CL165" si="1274">IF(ISBLANK(CO162),"",(CO162/100)*$E162)</f>
        <v>5625</v>
      </c>
      <c r="CM162" s="172">
        <f t="shared" ref="CM162:CM165" si="1275">IF(ISBLANK(CL162),"",(CP162/100)*CL162)</f>
        <v>4830.75</v>
      </c>
      <c r="CN162" s="172">
        <f t="shared" ref="CN162:CN165" si="1276">IF(ISBLANK(CL162),"",(CQ162/100)*CL162)</f>
        <v>5448.375</v>
      </c>
      <c r="CO162" s="34">
        <v>100</v>
      </c>
      <c r="CP162" s="34">
        <v>85.88</v>
      </c>
      <c r="CQ162" s="34">
        <v>96.86</v>
      </c>
      <c r="CR162" s="29">
        <v>0.9915608905739911</v>
      </c>
      <c r="CS162" s="46">
        <f>IF(OR(ISBLANK(CF162), ISBLANK(DH162)), "", 100*((CF162-DH162)/DH162))</f>
        <v>3.2274363628822286E-2</v>
      </c>
      <c r="CT162" s="102">
        <v>19386783.49953647</v>
      </c>
      <c r="CU162" s="102">
        <v>19199527.683931269</v>
      </c>
      <c r="CV162" s="102">
        <v>19574039.315141659</v>
      </c>
      <c r="CW162" s="171">
        <f t="shared" ref="CW162:CW165" si="1277">IF(ISNUMBER(CZ162), $E162-CZ162,"")</f>
        <v>0</v>
      </c>
      <c r="CX162" s="171">
        <f t="shared" ref="CX162:CX165" si="1278">IF(ISNUMBER(DA162), $E162-DA162,"")</f>
        <v>799.875</v>
      </c>
      <c r="CY162" s="171">
        <f t="shared" ref="CY162:CY165" si="1279">IF(ISNUMBER(DB162), $E162-DB162,"")</f>
        <v>224.4375</v>
      </c>
      <c r="CZ162" s="171">
        <f t="shared" ref="CZ162:CZ165" si="1280">IF(ISBLANK(DC162),"",(DC162/100)*$E162)</f>
        <v>5625</v>
      </c>
      <c r="DA162" s="172">
        <f t="shared" ref="DA162:DA165" si="1281">IF(ISNUMBER(CZ162), (DD162/100) * CZ162, "")</f>
        <v>4825.125</v>
      </c>
      <c r="DB162" s="172">
        <f t="shared" ref="DB162:DB165" si="1282">IF(ISNUMBER(CZ162),(DE162/100)*CZ162,"")</f>
        <v>5400.5625</v>
      </c>
      <c r="DC162" s="32">
        <v>100</v>
      </c>
      <c r="DD162" s="32">
        <v>85.78</v>
      </c>
      <c r="DE162" s="32">
        <v>96.01</v>
      </c>
      <c r="DF162" s="28">
        <v>3.3102500606200125</v>
      </c>
      <c r="DG162" s="46">
        <f>IF(OR(ISBLANK(CT162), ISBLANK(DH162)), "", 100*((CT162-DH162)/DH162))</f>
        <v>2.6419832878840192E-2</v>
      </c>
      <c r="DH162" s="25">
        <f>MIN(H162,T162,AB162,AP162,BD162,BR162,CF162,CT162)</f>
        <v>19381662.89659005</v>
      </c>
      <c r="DI162" s="85" t="str">
        <f>IF(DH162=H162, $H$2, IF(DH162=T162, $T$2, IF(DH162=AB162, $AB$2, IF(DH162=AP162, $AP$2, IF(DH162=BD162, $BD$2, IF(DH162=BR162, $BR$2, IF(DH162=CF162, $CF$2, $CT$2)))))))</f>
        <v>RKSDDP++ (AllEnhancements + RQMC + Kmeans++)</v>
      </c>
      <c r="DJ162" s="39">
        <f>IF(OR(ISBLANK(H162), ISBLANK(AP162)), "", IFERROR(((H162-AP162)/H162)*100, ""))</f>
        <v>40.710073230672343</v>
      </c>
      <c r="DK162" s="20" t="str">
        <f>IF(OR(ISBLANK(AP162), ISBLANK(T162)), "", IFERROR(((T162-AP162)/T162)*100, ""))</f>
        <v/>
      </c>
      <c r="DL162" s="18">
        <f t="shared" si="1105"/>
        <v>0</v>
      </c>
    </row>
    <row r="163" spans="1:116" hidden="1" x14ac:dyDescent="0.25">
      <c r="A163" s="269"/>
      <c r="B163" s="269"/>
      <c r="C163" s="269"/>
      <c r="D163" s="269"/>
      <c r="E163" s="166">
        <f>3 * ($C$113*'Data for KPI'!$B$1)</f>
        <v>5625</v>
      </c>
      <c r="F163" s="166">
        <v>3</v>
      </c>
      <c r="G163" s="166"/>
      <c r="H163" s="116">
        <v>26478431.346496321</v>
      </c>
      <c r="I163" s="63">
        <v>25855891.52906679</v>
      </c>
      <c r="J163" s="63">
        <v>27100971.163925841</v>
      </c>
      <c r="K163" s="171">
        <f t="shared" si="1245"/>
        <v>86.0625</v>
      </c>
      <c r="L163" s="171">
        <f t="shared" si="1246"/>
        <v>872.03773125000043</v>
      </c>
      <c r="M163" s="171">
        <f t="shared" si="1247"/>
        <v>281.58699375000015</v>
      </c>
      <c r="N163" s="171">
        <f t="shared" si="1248"/>
        <v>5538.9375</v>
      </c>
      <c r="O163" s="172">
        <f t="shared" si="1249"/>
        <v>4752.9622687499996</v>
      </c>
      <c r="P163" s="172">
        <f t="shared" si="1250"/>
        <v>5343.4130062499999</v>
      </c>
      <c r="Q163" s="66">
        <v>98.47</v>
      </c>
      <c r="R163" s="66">
        <v>85.81</v>
      </c>
      <c r="S163" s="66">
        <v>96.47</v>
      </c>
      <c r="T163" s="208"/>
      <c r="U163" s="208"/>
      <c r="V163" s="208"/>
      <c r="W163" s="14"/>
      <c r="X163" s="14"/>
      <c r="Y163" s="14"/>
      <c r="Z163" s="14"/>
      <c r="AA163" s="153" t="str">
        <f>IF(OR(ISBLANK(T163), ISBLANK(DH163)), "", 100*((T163-DH163)/DH163))</f>
        <v/>
      </c>
      <c r="AB163" s="116">
        <v>19359163.890239291</v>
      </c>
      <c r="AC163" s="63">
        <v>19175298.100095391</v>
      </c>
      <c r="AD163" s="63">
        <v>19543029.680383179</v>
      </c>
      <c r="AE163" s="171">
        <f t="shared" si="1251"/>
        <v>0</v>
      </c>
      <c r="AF163" s="171">
        <f t="shared" si="1252"/>
        <v>790.3125</v>
      </c>
      <c r="AG163" s="171">
        <f t="shared" si="1253"/>
        <v>167.625</v>
      </c>
      <c r="AH163" s="171">
        <f t="shared" si="1254"/>
        <v>5625</v>
      </c>
      <c r="AI163" s="172">
        <f t="shared" si="1255"/>
        <v>4834.6875</v>
      </c>
      <c r="AJ163" s="172">
        <f t="shared" si="1256"/>
        <v>5457.375</v>
      </c>
      <c r="AK163" s="63">
        <v>100</v>
      </c>
      <c r="AL163" s="63">
        <v>85.95</v>
      </c>
      <c r="AM163" s="63">
        <v>97.02</v>
      </c>
      <c r="AN163" s="66">
        <v>0.54798921978495341</v>
      </c>
      <c r="AO163" s="153">
        <f>IF(OR(ISBLANK(AB163), ISBLANK(DH163)), "", 100*((AB163-DH163)/DH163))</f>
        <v>1.8370671497536271E-2</v>
      </c>
      <c r="AP163" s="116">
        <v>19357075.215679452</v>
      </c>
      <c r="AQ163" s="63">
        <v>19173244.934741791</v>
      </c>
      <c r="AR163" s="63">
        <v>19540905.496617109</v>
      </c>
      <c r="AS163" s="171">
        <f t="shared" si="1257"/>
        <v>0</v>
      </c>
      <c r="AT163" s="171">
        <f t="shared" si="1258"/>
        <v>790.3125</v>
      </c>
      <c r="AU163" s="171">
        <f t="shared" si="1259"/>
        <v>173.25</v>
      </c>
      <c r="AV163" s="171">
        <f t="shared" si="1260"/>
        <v>5625</v>
      </c>
      <c r="AW163" s="172">
        <f t="shared" si="1261"/>
        <v>4834.6875</v>
      </c>
      <c r="AX163" s="172">
        <f t="shared" si="1262"/>
        <v>5451.75</v>
      </c>
      <c r="AY163" s="63">
        <v>100</v>
      </c>
      <c r="AZ163" s="63">
        <v>85.95</v>
      </c>
      <c r="BA163" s="63">
        <v>96.92</v>
      </c>
      <c r="BB163" s="66">
        <v>0.84526273042033595</v>
      </c>
      <c r="BC163" s="153">
        <f>IF(OR(ISBLANK(AP163), ISBLANK(DH163)), "", 100*((AP163-DH163)/DH163))</f>
        <v>7.5796152555133679E-3</v>
      </c>
      <c r="BD163" s="115">
        <v>29231913.706198189</v>
      </c>
      <c r="BE163" s="115">
        <v>28502320.880415581</v>
      </c>
      <c r="BF163" s="155">
        <v>29961506.531980801</v>
      </c>
      <c r="BG163" s="171">
        <f t="shared" si="1263"/>
        <v>117</v>
      </c>
      <c r="BH163" s="171">
        <f t="shared" si="1241"/>
        <v>882.61200000000008</v>
      </c>
      <c r="BI163" s="171">
        <f t="shared" si="1242"/>
        <v>402.86519999999928</v>
      </c>
      <c r="BJ163" s="171">
        <f t="shared" si="1264"/>
        <v>5508</v>
      </c>
      <c r="BK163" s="172">
        <f t="shared" si="1265"/>
        <v>4742.3879999999999</v>
      </c>
      <c r="BL163" s="172">
        <f t="shared" si="1266"/>
        <v>5222.1348000000007</v>
      </c>
      <c r="BM163" s="34">
        <v>97.92</v>
      </c>
      <c r="BN163" s="34">
        <v>86.1</v>
      </c>
      <c r="BO163" s="34">
        <v>94.81</v>
      </c>
      <c r="BP163" s="29">
        <v>9.5715939962391978</v>
      </c>
      <c r="BQ163" s="46">
        <f>IF(OR(ISBLANK(BD163), ISBLANK(DH163)), "", 100*((BD163-DH163)/DH163))</f>
        <v>51.025550332670946</v>
      </c>
      <c r="BR163" s="102">
        <v>19492726.911076091</v>
      </c>
      <c r="BS163" s="32">
        <v>19289464.75932401</v>
      </c>
      <c r="BT163" s="32">
        <v>19695989.062828168</v>
      </c>
      <c r="BU163" s="171">
        <f t="shared" si="1267"/>
        <v>1.6875</v>
      </c>
      <c r="BV163" s="171">
        <f t="shared" si="1243"/>
        <v>778.26695624999957</v>
      </c>
      <c r="BW163" s="171">
        <f t="shared" si="1244"/>
        <v>195.69178124999962</v>
      </c>
      <c r="BX163" s="171">
        <f t="shared" si="1268"/>
        <v>5623.3125</v>
      </c>
      <c r="BY163" s="172">
        <f t="shared" si="1269"/>
        <v>4846.7330437500004</v>
      </c>
      <c r="BZ163" s="172">
        <f t="shared" si="1270"/>
        <v>5429.3082187500004</v>
      </c>
      <c r="CA163" s="32">
        <v>99.97</v>
      </c>
      <c r="CB163" s="32">
        <v>86.19</v>
      </c>
      <c r="CC163" s="32">
        <v>96.55</v>
      </c>
      <c r="CD163" s="28">
        <v>0.93899373086908677</v>
      </c>
      <c r="CE163" s="46">
        <f>IF(OR(ISBLANK(BR163), ISBLANK(DH163)), "", 100*((BR163-DH163)/DH163))</f>
        <v>0.70841884722455739</v>
      </c>
      <c r="CF163" s="102">
        <v>19355608.13505245</v>
      </c>
      <c r="CG163" s="42">
        <v>19171824.706722029</v>
      </c>
      <c r="CH163" s="42">
        <v>19539391.56338286</v>
      </c>
      <c r="CI163" s="171">
        <f t="shared" si="1271"/>
        <v>0</v>
      </c>
      <c r="CJ163" s="171">
        <f t="shared" si="1272"/>
        <v>785.8125</v>
      </c>
      <c r="CK163" s="171">
        <f t="shared" si="1273"/>
        <v>171.00000000000091</v>
      </c>
      <c r="CL163" s="171">
        <f t="shared" si="1274"/>
        <v>5625</v>
      </c>
      <c r="CM163" s="172">
        <f t="shared" si="1275"/>
        <v>4839.1875</v>
      </c>
      <c r="CN163" s="172">
        <f t="shared" si="1276"/>
        <v>5453.9999999999991</v>
      </c>
      <c r="CO163" s="32">
        <v>100</v>
      </c>
      <c r="CP163" s="32">
        <v>86.03</v>
      </c>
      <c r="CQ163" s="32">
        <v>96.96</v>
      </c>
      <c r="CR163" s="28">
        <v>0.96015694534650653</v>
      </c>
      <c r="CS163" s="46">
        <f>IF(OR(ISBLANK(CF163), ISBLANK(DH163)), "", 100*((CF163-DH163)/DH163))</f>
        <v>0</v>
      </c>
      <c r="CT163" s="103">
        <v>19376366.32944857</v>
      </c>
      <c r="CU163" s="103">
        <v>19192348.924034759</v>
      </c>
      <c r="CV163" s="103">
        <v>19560383.734862391</v>
      </c>
      <c r="CW163" s="171">
        <f t="shared" si="1277"/>
        <v>0</v>
      </c>
      <c r="CX163" s="171">
        <f t="shared" si="1278"/>
        <v>779.0625</v>
      </c>
      <c r="CY163" s="171">
        <f t="shared" si="1279"/>
        <v>231.75</v>
      </c>
      <c r="CZ163" s="171">
        <f t="shared" si="1280"/>
        <v>5625</v>
      </c>
      <c r="DA163" s="172">
        <f t="shared" si="1281"/>
        <v>4845.9375</v>
      </c>
      <c r="DB163" s="172">
        <f t="shared" si="1282"/>
        <v>5393.25</v>
      </c>
      <c r="DC163" s="34">
        <v>100</v>
      </c>
      <c r="DD163" s="34">
        <v>86.15</v>
      </c>
      <c r="DE163" s="34">
        <v>95.88</v>
      </c>
      <c r="DF163" s="29">
        <v>3.3102427509410761</v>
      </c>
      <c r="DG163" s="46">
        <f>IF(OR(ISBLANK(CT163), ISBLANK(DH163)), "", 100*((CT163-DH163)/DH163))</f>
        <v>0.10724640761106891</v>
      </c>
      <c r="DH163" s="25">
        <f>MIN(H163,T163,AB163,AP163,BD163,BR163,CF163,CT163)</f>
        <v>19355608.13505245</v>
      </c>
      <c r="DI163" s="85" t="str">
        <f>IF(DH163=H163, $H$2, IF(DH163=T163, $T$2, IF(DH163=AB163, $AB$2, IF(DH163=AP163, $AP$2, IF(DH163=BD163, $BD$2, IF(DH163=BR163, $BR$2, IF(DH163=CF163, $CF$2, $CT$2)))))))</f>
        <v>RKSDDP (AllEnhancements + RQMC + Kmeans)</v>
      </c>
      <c r="DJ163" s="39">
        <f>IF(OR(ISBLANK(H163), ISBLANK(AP163)), "", IFERROR(((H163-AP163)/H163)*100, ""))</f>
        <v>26.894932096342561</v>
      </c>
      <c r="DK163" s="20" t="str">
        <f>IF(OR(ISBLANK(AP163), ISBLANK(T163)), "", IFERROR(((T163-AP163)/T163)*100, ""))</f>
        <v/>
      </c>
      <c r="DL163" s="18">
        <f t="shared" si="1105"/>
        <v>0</v>
      </c>
    </row>
    <row r="164" spans="1:116" hidden="1" x14ac:dyDescent="0.25">
      <c r="A164" s="269"/>
      <c r="B164" s="269"/>
      <c r="C164" s="269"/>
      <c r="D164" s="269"/>
      <c r="E164" s="166">
        <f>3 * ($C$113*'Data for KPI'!$B$1)</f>
        <v>5625</v>
      </c>
      <c r="F164" s="166">
        <v>4</v>
      </c>
      <c r="G164" s="166"/>
      <c r="H164" s="115">
        <v>22686073.67914959</v>
      </c>
      <c r="I164" s="64">
        <v>22254188.11788604</v>
      </c>
      <c r="J164" s="64">
        <v>23117959.240413141</v>
      </c>
      <c r="K164" s="171">
        <f t="shared" si="1245"/>
        <v>39.937499999999091</v>
      </c>
      <c r="L164" s="171">
        <f t="shared" si="1246"/>
        <v>829.10683124999923</v>
      </c>
      <c r="M164" s="171">
        <f t="shared" si="1247"/>
        <v>237.64871249999942</v>
      </c>
      <c r="N164" s="171">
        <f t="shared" si="1248"/>
        <v>5585.0625000000009</v>
      </c>
      <c r="O164" s="172">
        <f t="shared" si="1249"/>
        <v>4795.8931687500008</v>
      </c>
      <c r="P164" s="172">
        <f t="shared" si="1250"/>
        <v>5387.3512875000006</v>
      </c>
      <c r="Q164" s="67">
        <v>99.29</v>
      </c>
      <c r="R164" s="67">
        <v>85.87</v>
      </c>
      <c r="S164" s="67">
        <v>96.46</v>
      </c>
      <c r="T164" s="208"/>
      <c r="U164" s="208"/>
      <c r="V164" s="208"/>
      <c r="W164" s="14"/>
      <c r="X164" s="14"/>
      <c r="Y164" s="14"/>
      <c r="Z164" s="14"/>
      <c r="AA164" s="153" t="str">
        <f>IF(OR(ISBLANK(T164), ISBLANK(DH164)), "", 100*((T164-DH164)/DH164))</f>
        <v/>
      </c>
      <c r="AB164" s="115">
        <v>30032993.901052311</v>
      </c>
      <c r="AC164" s="64">
        <v>29293795.134914018</v>
      </c>
      <c r="AD164" s="64">
        <v>30772192.667190589</v>
      </c>
      <c r="AE164" s="171">
        <f t="shared" si="1251"/>
        <v>126.5625</v>
      </c>
      <c r="AF164" s="171">
        <f t="shared" si="1252"/>
        <v>914.48859375000029</v>
      </c>
      <c r="AG164" s="171">
        <f t="shared" si="1253"/>
        <v>293.16515625000011</v>
      </c>
      <c r="AH164" s="171">
        <f t="shared" si="1254"/>
        <v>5498.4375</v>
      </c>
      <c r="AI164" s="172">
        <f t="shared" si="1255"/>
        <v>4710.5114062499997</v>
      </c>
      <c r="AJ164" s="172">
        <f t="shared" si="1256"/>
        <v>5331.8348437499999</v>
      </c>
      <c r="AK164" s="64">
        <v>97.75</v>
      </c>
      <c r="AL164" s="64">
        <v>85.67</v>
      </c>
      <c r="AM164" s="64">
        <v>96.97</v>
      </c>
      <c r="AN164" s="67">
        <v>2.0350826111541571</v>
      </c>
      <c r="AO164" s="153">
        <f>IF(OR(ISBLANK(AB164), ISBLANK(DH164)), "", 100*((AB164-DH164)/DH164))</f>
        <v>53.894094873503931</v>
      </c>
      <c r="AP164" s="115">
        <v>19518369.539036412</v>
      </c>
      <c r="AQ164" s="64">
        <v>19322597.74169356</v>
      </c>
      <c r="AR164" s="64">
        <v>19714141.33637926</v>
      </c>
      <c r="AS164" s="171">
        <f t="shared" si="1257"/>
        <v>0.56250000000090949</v>
      </c>
      <c r="AT164" s="171">
        <f t="shared" si="1258"/>
        <v>789.6710812500005</v>
      </c>
      <c r="AU164" s="171">
        <f t="shared" si="1259"/>
        <v>177.73228125000151</v>
      </c>
      <c r="AV164" s="171">
        <f t="shared" si="1260"/>
        <v>5624.4374999999991</v>
      </c>
      <c r="AW164" s="172">
        <f t="shared" si="1261"/>
        <v>4835.3289187499995</v>
      </c>
      <c r="AX164" s="172">
        <f t="shared" si="1262"/>
        <v>5447.2677187499985</v>
      </c>
      <c r="AY164" s="64">
        <v>99.99</v>
      </c>
      <c r="AZ164" s="64">
        <v>85.97</v>
      </c>
      <c r="BA164" s="64">
        <v>96.85</v>
      </c>
      <c r="BB164" s="67">
        <v>0.89865739404302614</v>
      </c>
      <c r="BC164" s="153">
        <f>IF(OR(ISBLANK(AP164), ISBLANK(DH164)), "", 100*((AP164-DH164)/DH164))</f>
        <v>1.5397183273536045E-2</v>
      </c>
      <c r="BD164" s="116">
        <v>19546812.638221052</v>
      </c>
      <c r="BE164" s="116">
        <v>19349852.436907869</v>
      </c>
      <c r="BF164" s="199">
        <v>19743772.839534219</v>
      </c>
      <c r="BG164" s="171">
        <f t="shared" si="1263"/>
        <v>0.56250000000090949</v>
      </c>
      <c r="BH164" s="171">
        <f t="shared" si="1241"/>
        <v>778.98465000000124</v>
      </c>
      <c r="BI164" s="171">
        <f t="shared" si="1242"/>
        <v>280.09704375000092</v>
      </c>
      <c r="BJ164" s="171">
        <f t="shared" si="1264"/>
        <v>5624.4374999999991</v>
      </c>
      <c r="BK164" s="172">
        <f t="shared" si="1265"/>
        <v>4846.0153499999988</v>
      </c>
      <c r="BL164" s="172">
        <f t="shared" si="1266"/>
        <v>5344.9029562499991</v>
      </c>
      <c r="BM164" s="32">
        <v>99.99</v>
      </c>
      <c r="BN164" s="32">
        <v>86.16</v>
      </c>
      <c r="BO164" s="32">
        <v>95.03</v>
      </c>
      <c r="BP164" s="28">
        <v>8.3447901725497715</v>
      </c>
      <c r="BQ164" s="46">
        <f>IF(OR(ISBLANK(BD164), ISBLANK(DH164)), "", 100*((BD164-DH164)/DH164))</f>
        <v>0.16114439112230336</v>
      </c>
      <c r="BR164" s="103">
        <v>19519132.005167078</v>
      </c>
      <c r="BS164" s="34">
        <v>19323354.595344</v>
      </c>
      <c r="BT164" s="34">
        <v>19714909.414990149</v>
      </c>
      <c r="BU164" s="171">
        <f t="shared" si="1267"/>
        <v>0.56250000000090949</v>
      </c>
      <c r="BV164" s="171">
        <f t="shared" si="1243"/>
        <v>789.10863750000044</v>
      </c>
      <c r="BW164" s="171">
        <f t="shared" si="1244"/>
        <v>174.35761875000117</v>
      </c>
      <c r="BX164" s="171">
        <f t="shared" si="1268"/>
        <v>5624.4374999999991</v>
      </c>
      <c r="BY164" s="172">
        <f t="shared" si="1269"/>
        <v>4835.8913624999996</v>
      </c>
      <c r="BZ164" s="172">
        <f t="shared" si="1270"/>
        <v>5450.6423812499988</v>
      </c>
      <c r="CA164" s="34">
        <v>99.99</v>
      </c>
      <c r="CB164" s="34">
        <v>85.98</v>
      </c>
      <c r="CC164" s="34">
        <v>96.91</v>
      </c>
      <c r="CD164" s="29">
        <v>1.0026502522187037</v>
      </c>
      <c r="CE164" s="46">
        <f>IF(OR(ISBLANK(BR164), ISBLANK(DH164)), "", 100*((BR164-DH164)/DH164))</f>
        <v>1.9304187531493239E-2</v>
      </c>
      <c r="CF164" s="103">
        <v>19515364.72256358</v>
      </c>
      <c r="CG164" s="43">
        <v>19319639.450503591</v>
      </c>
      <c r="CH164" s="43">
        <v>19711089.99462356</v>
      </c>
      <c r="CI164" s="171">
        <f t="shared" si="1271"/>
        <v>0.56250000000090949</v>
      </c>
      <c r="CJ164" s="171">
        <f t="shared" si="1272"/>
        <v>791.92085625000072</v>
      </c>
      <c r="CK164" s="171">
        <f t="shared" si="1273"/>
        <v>168.17073750000145</v>
      </c>
      <c r="CL164" s="171">
        <f t="shared" si="1274"/>
        <v>5624.4374999999991</v>
      </c>
      <c r="CM164" s="172">
        <f t="shared" si="1275"/>
        <v>4833.0791437499993</v>
      </c>
      <c r="CN164" s="172">
        <f t="shared" si="1276"/>
        <v>5456.8292624999985</v>
      </c>
      <c r="CO164" s="34">
        <v>99.99</v>
      </c>
      <c r="CP164" s="34">
        <v>85.93</v>
      </c>
      <c r="CQ164" s="34">
        <v>97.02</v>
      </c>
      <c r="CR164" s="29">
        <v>0.97422935930179477</v>
      </c>
      <c r="CS164" s="46">
        <f>IF(OR(ISBLANK(CF164), ISBLANK(DH164)), "", 100*((CF164-DH164)/DH164))</f>
        <v>0</v>
      </c>
      <c r="CT164" s="102">
        <v>19526650.344335001</v>
      </c>
      <c r="CU164" s="102">
        <v>19330740.514931791</v>
      </c>
      <c r="CV164" s="102">
        <v>19722560.173738219</v>
      </c>
      <c r="CW164" s="171">
        <f t="shared" si="1277"/>
        <v>0.56250000000090949</v>
      </c>
      <c r="CX164" s="171">
        <f t="shared" si="1278"/>
        <v>785.7339750000001</v>
      </c>
      <c r="CY164" s="171">
        <f t="shared" si="1279"/>
        <v>270.53550000000087</v>
      </c>
      <c r="CZ164" s="171">
        <f t="shared" si="1280"/>
        <v>5624.4374999999991</v>
      </c>
      <c r="DA164" s="172">
        <f t="shared" si="1281"/>
        <v>4839.2660249999999</v>
      </c>
      <c r="DB164" s="172">
        <f t="shared" si="1282"/>
        <v>5354.4644999999991</v>
      </c>
      <c r="DC164" s="32">
        <v>99.99</v>
      </c>
      <c r="DD164" s="32">
        <v>86.04</v>
      </c>
      <c r="DE164" s="32">
        <v>95.2</v>
      </c>
      <c r="DF164" s="28">
        <v>3.3068436007873689</v>
      </c>
      <c r="DG164" s="46">
        <f>IF(OR(ISBLANK(CT164), ISBLANK(DH164)), "", 100*((CT164-DH164)/DH164))</f>
        <v>5.7829417650457217E-2</v>
      </c>
      <c r="DH164" s="25">
        <f>MIN(H164,T164,AB164,AP164,BD164,BR164,CF164,CT164)</f>
        <v>19515364.72256358</v>
      </c>
      <c r="DI164" s="85" t="str">
        <f>IF(DH164=H164, $H$2, IF(DH164=T164, $T$2, IF(DH164=AB164, $AB$2, IF(DH164=AP164, $AP$2, IF(DH164=BD164, $BD$2, IF(DH164=BR164, $BR$2, IF(DH164=CF164, $CF$2, $CT$2)))))))</f>
        <v>RKSDDP (AllEnhancements + RQMC + Kmeans)</v>
      </c>
      <c r="DJ164" s="39">
        <f>IF(OR(ISBLANK(H164), ISBLANK(AP164)), "", IFERROR(((H164-AP164)/H164)*100, ""))</f>
        <v>13.963210139022713</v>
      </c>
      <c r="DK164" s="20" t="str">
        <f>IF(OR(ISBLANK(AP164), ISBLANK(T164)), "", IFERROR(((T164-AP164)/T164)*100, ""))</f>
        <v/>
      </c>
      <c r="DL164" s="18">
        <f t="shared" si="1105"/>
        <v>0</v>
      </c>
    </row>
    <row r="165" spans="1:116" hidden="1" x14ac:dyDescent="0.25">
      <c r="A165" s="269"/>
      <c r="B165" s="269"/>
      <c r="C165" s="269"/>
      <c r="D165" s="269"/>
      <c r="E165" s="166">
        <f>3 * ($C$113*'Data for KPI'!$B$1)</f>
        <v>5625</v>
      </c>
      <c r="F165" s="166">
        <v>5</v>
      </c>
      <c r="G165" s="166"/>
      <c r="H165" s="116">
        <v>23064448.2903901</v>
      </c>
      <c r="I165" s="63">
        <v>22597890.151571959</v>
      </c>
      <c r="J165" s="63">
        <v>23531006.42920823</v>
      </c>
      <c r="K165" s="171">
        <f t="shared" si="1245"/>
        <v>45</v>
      </c>
      <c r="L165" s="171">
        <f t="shared" si="1246"/>
        <v>839.59199999999964</v>
      </c>
      <c r="M165" s="171">
        <f t="shared" si="1247"/>
        <v>195.65999999999985</v>
      </c>
      <c r="N165" s="171">
        <f t="shared" si="1248"/>
        <v>5580</v>
      </c>
      <c r="O165" s="172">
        <f t="shared" si="1249"/>
        <v>4785.4080000000004</v>
      </c>
      <c r="P165" s="172">
        <f t="shared" si="1250"/>
        <v>5429.34</v>
      </c>
      <c r="Q165" s="66">
        <v>99.2</v>
      </c>
      <c r="R165" s="66">
        <v>85.76</v>
      </c>
      <c r="S165" s="66">
        <v>97.3</v>
      </c>
      <c r="T165" s="208"/>
      <c r="U165" s="208"/>
      <c r="V165" s="208"/>
      <c r="W165" s="14"/>
      <c r="X165" s="14"/>
      <c r="Y165" s="14"/>
      <c r="Z165" s="14"/>
      <c r="AA165" s="153" t="str">
        <f>IF(OR(ISBLANK(T165), ISBLANK(DH165)), "", 100*((T165-DH165)/DH165))</f>
        <v/>
      </c>
      <c r="AB165" s="116">
        <v>19461836.249732029</v>
      </c>
      <c r="AC165" s="63">
        <v>19273948.164056171</v>
      </c>
      <c r="AD165" s="63">
        <v>19649724.33540789</v>
      </c>
      <c r="AE165" s="171">
        <f t="shared" si="1251"/>
        <v>0.56250000000090949</v>
      </c>
      <c r="AF165" s="171">
        <f t="shared" si="1252"/>
        <v>792.48330000000078</v>
      </c>
      <c r="AG165" s="171">
        <f t="shared" si="1253"/>
        <v>160.85896875000071</v>
      </c>
      <c r="AH165" s="171">
        <f t="shared" si="1254"/>
        <v>5624.4374999999991</v>
      </c>
      <c r="AI165" s="172">
        <f t="shared" si="1255"/>
        <v>4832.5166999999992</v>
      </c>
      <c r="AJ165" s="172">
        <f t="shared" si="1256"/>
        <v>5464.1410312499993</v>
      </c>
      <c r="AK165" s="63">
        <v>99.99</v>
      </c>
      <c r="AL165" s="63">
        <v>85.92</v>
      </c>
      <c r="AM165" s="63">
        <v>97.15</v>
      </c>
      <c r="AN165" s="66">
        <v>0.55940438571989792</v>
      </c>
      <c r="AO165" s="153">
        <f>IF(OR(ISBLANK(AB165), ISBLANK(DH165)), "", 100*((AB165-DH165)/DH165))</f>
        <v>9.5567447800286781E-2</v>
      </c>
      <c r="AP165" s="116">
        <v>19448404.33468261</v>
      </c>
      <c r="AQ165" s="63">
        <v>19261944.754770309</v>
      </c>
      <c r="AR165" s="63">
        <v>19634863.9145949</v>
      </c>
      <c r="AS165" s="171">
        <f t="shared" si="1257"/>
        <v>0.56250000000090949</v>
      </c>
      <c r="AT165" s="171">
        <f t="shared" si="1258"/>
        <v>793.04574375000084</v>
      </c>
      <c r="AU165" s="171">
        <f t="shared" si="1259"/>
        <v>156.92186250000123</v>
      </c>
      <c r="AV165" s="171">
        <f t="shared" si="1260"/>
        <v>5624.4374999999991</v>
      </c>
      <c r="AW165" s="172">
        <f t="shared" si="1261"/>
        <v>4831.9542562499992</v>
      </c>
      <c r="AX165" s="172">
        <f t="shared" si="1262"/>
        <v>5468.0781374999988</v>
      </c>
      <c r="AY165" s="63">
        <v>99.99</v>
      </c>
      <c r="AZ165" s="63">
        <v>85.91</v>
      </c>
      <c r="BA165" s="63">
        <v>97.22</v>
      </c>
      <c r="BB165" s="66">
        <v>0.79120519714256166</v>
      </c>
      <c r="BC165" s="153">
        <f>IF(OR(ISBLANK(AP165), ISBLANK(DH165)), "", 100*((AP165-DH165)/DH165))</f>
        <v>2.648480104845544E-2</v>
      </c>
      <c r="BD165" s="115">
        <v>19503658.010040719</v>
      </c>
      <c r="BE165" s="115">
        <v>19309560.80232605</v>
      </c>
      <c r="BF165" s="155">
        <v>19697755.217755381</v>
      </c>
      <c r="BG165" s="171">
        <f t="shared" si="1263"/>
        <v>0.56250000000090949</v>
      </c>
      <c r="BH165" s="171">
        <f t="shared" si="1241"/>
        <v>780.10953750000044</v>
      </c>
      <c r="BI165" s="171">
        <f t="shared" si="1242"/>
        <v>242.41331250000076</v>
      </c>
      <c r="BJ165" s="171">
        <f t="shared" si="1264"/>
        <v>5624.4374999999991</v>
      </c>
      <c r="BK165" s="172">
        <f t="shared" si="1265"/>
        <v>4844.8904624999996</v>
      </c>
      <c r="BL165" s="172">
        <f t="shared" si="1266"/>
        <v>5382.5866874999992</v>
      </c>
      <c r="BM165" s="34">
        <v>99.99</v>
      </c>
      <c r="BN165" s="34">
        <v>86.14</v>
      </c>
      <c r="BO165" s="34">
        <v>95.7</v>
      </c>
      <c r="BP165" s="29">
        <v>9.722633839893744</v>
      </c>
      <c r="BQ165" s="46">
        <f>IF(OR(ISBLANK(BD165), ISBLANK(DH165)), "", 100*((BD165-DH165)/DH165))</f>
        <v>0.31066394620093968</v>
      </c>
      <c r="BR165" s="101">
        <v>19447139.532919031</v>
      </c>
      <c r="BS165" s="36">
        <v>19260669.989509732</v>
      </c>
      <c r="BT165" s="36">
        <v>19633609.07632833</v>
      </c>
      <c r="BU165" s="171">
        <f t="shared" si="1267"/>
        <v>0.56250000000090949</v>
      </c>
      <c r="BV165" s="171">
        <f t="shared" si="1243"/>
        <v>795.29551875000107</v>
      </c>
      <c r="BW165" s="171">
        <f t="shared" si="1244"/>
        <v>159.7340812500006</v>
      </c>
      <c r="BX165" s="171">
        <f t="shared" si="1268"/>
        <v>5624.4374999999991</v>
      </c>
      <c r="BY165" s="172">
        <f t="shared" si="1269"/>
        <v>4829.7044812499989</v>
      </c>
      <c r="BZ165" s="172">
        <f t="shared" si="1270"/>
        <v>5465.2659187499994</v>
      </c>
      <c r="CA165" s="36">
        <v>99.99</v>
      </c>
      <c r="CB165" s="36">
        <v>85.87</v>
      </c>
      <c r="CC165" s="36">
        <v>97.17</v>
      </c>
      <c r="CD165" s="30">
        <v>0.89952096742439058</v>
      </c>
      <c r="CE165" s="46">
        <f>IF(OR(ISBLANK(BR165), ISBLANK(DH165)), "", 100*((BR165-DH165)/DH165))</f>
        <v>1.9979708280747733E-2</v>
      </c>
      <c r="CF165" s="101">
        <v>19443254.827324249</v>
      </c>
      <c r="CG165" s="44">
        <v>19256795.288439181</v>
      </c>
      <c r="CH165" s="44">
        <v>19629714.36620931</v>
      </c>
      <c r="CI165" s="171">
        <f t="shared" si="1271"/>
        <v>0.56250000000090949</v>
      </c>
      <c r="CJ165" s="171">
        <f t="shared" si="1272"/>
        <v>794.73307500000101</v>
      </c>
      <c r="CK165" s="171">
        <f t="shared" si="1273"/>
        <v>158.6091937500014</v>
      </c>
      <c r="CL165" s="171">
        <f t="shared" si="1274"/>
        <v>5624.4374999999991</v>
      </c>
      <c r="CM165" s="172">
        <f t="shared" si="1275"/>
        <v>4830.266924999999</v>
      </c>
      <c r="CN165" s="172">
        <f t="shared" si="1276"/>
        <v>5466.3908062499986</v>
      </c>
      <c r="CO165" s="36">
        <v>99.99</v>
      </c>
      <c r="CP165" s="36">
        <v>85.88</v>
      </c>
      <c r="CQ165" s="36">
        <v>97.19</v>
      </c>
      <c r="CR165" s="30">
        <v>0.96272565070234606</v>
      </c>
      <c r="CS165" s="46">
        <f>IF(OR(ISBLANK(CF165), ISBLANK(DH165)), "", 100*((CF165-DH165)/DH165))</f>
        <v>0</v>
      </c>
      <c r="CT165" s="103">
        <v>19454327.453811351</v>
      </c>
      <c r="CU165" s="103">
        <v>19267812.007726319</v>
      </c>
      <c r="CV165" s="103">
        <v>19640842.899896391</v>
      </c>
      <c r="CW165" s="171">
        <f t="shared" si="1277"/>
        <v>0.56250000000090949</v>
      </c>
      <c r="CX165" s="171">
        <f t="shared" si="1278"/>
        <v>783.48420000000078</v>
      </c>
      <c r="CY165" s="171">
        <f t="shared" si="1279"/>
        <v>231.72688125000059</v>
      </c>
      <c r="CZ165" s="171">
        <f t="shared" si="1280"/>
        <v>5624.4374999999991</v>
      </c>
      <c r="DA165" s="172">
        <f t="shared" si="1281"/>
        <v>4841.5157999999992</v>
      </c>
      <c r="DB165" s="172">
        <f t="shared" si="1282"/>
        <v>5393.2731187499994</v>
      </c>
      <c r="DC165" s="34">
        <v>99.99</v>
      </c>
      <c r="DD165" s="34">
        <v>86.08</v>
      </c>
      <c r="DE165" s="34">
        <v>95.89</v>
      </c>
      <c r="DF165" s="29">
        <v>3.2894609384420974</v>
      </c>
      <c r="DG165" s="46">
        <f>IF(OR(ISBLANK(CT165), ISBLANK(DH165)), "", 100*((CT165-DH165)/DH165))</f>
        <v>5.6948420341339311E-2</v>
      </c>
      <c r="DH165" s="25">
        <f>MIN(H165,T165,AB165,AP165,BD165,BR165,CF165,CT165)</f>
        <v>19443254.827324249</v>
      </c>
      <c r="DI165" s="85" t="str">
        <f>IF(DH165=H165, $H$2, IF(DH165=T165, $T$2, IF(DH165=AB165, $AB$2, IF(DH165=AP165, $AP$2, IF(DH165=BD165, $BD$2, IF(DH165=BR165, $BR$2, IF(DH165=CF165, $CF$2, $CT$2)))))))</f>
        <v>RKSDDP (AllEnhancements + RQMC + Kmeans)</v>
      </c>
      <c r="DJ165" s="39">
        <f>IF(OR(ISBLANK(H165), ISBLANK(AP165)), "", IFERROR(((H165-AP165)/H165)*100, ""))</f>
        <v>15.677998927961049</v>
      </c>
      <c r="DK165" s="20" t="str">
        <f>IF(OR(ISBLANK(AP165), ISBLANK(T165)), "", IFERROR(((T165-AP165)/T165)*100, ""))</f>
        <v/>
      </c>
      <c r="DL165" s="18">
        <f t="shared" si="1105"/>
        <v>0</v>
      </c>
    </row>
    <row r="166" spans="1:116" x14ac:dyDescent="0.25">
      <c r="A166" s="269"/>
      <c r="B166" s="269"/>
      <c r="C166" s="269"/>
      <c r="D166" s="269"/>
      <c r="E166" s="166">
        <f>3 * ($C$113*'Data for KPI'!$B$1)</f>
        <v>5625</v>
      </c>
      <c r="F166" s="166" t="s">
        <v>23</v>
      </c>
      <c r="G166" s="166"/>
      <c r="H166" s="113">
        <f>AVERAGE(H161:H165)</f>
        <v>26372013.024627686</v>
      </c>
      <c r="I166" s="82">
        <f t="shared" ref="I166:DH166" si="1283">AVERAGE(I161:I165)</f>
        <v>25769633.709446199</v>
      </c>
      <c r="J166" s="82">
        <f t="shared" si="1283"/>
        <v>26974392.339809161</v>
      </c>
      <c r="K166" s="159">
        <f t="shared" si="1283"/>
        <v>83.924999999999812</v>
      </c>
      <c r="L166" s="159">
        <f t="shared" si="1283"/>
        <v>874.5999412499998</v>
      </c>
      <c r="M166" s="159">
        <f t="shared" si="1283"/>
        <v>268.16704874999994</v>
      </c>
      <c r="N166" s="159">
        <f t="shared" si="1283"/>
        <v>5541.0749999999998</v>
      </c>
      <c r="O166" s="159">
        <f t="shared" si="1283"/>
        <v>4750.4000587499995</v>
      </c>
      <c r="P166" s="159">
        <f t="shared" si="1283"/>
        <v>5356.8329512500004</v>
      </c>
      <c r="Q166" s="106">
        <f t="shared" si="1283"/>
        <v>98.507999999999996</v>
      </c>
      <c r="R166" s="106">
        <f t="shared" si="1283"/>
        <v>85.72999999999999</v>
      </c>
      <c r="S166" s="106">
        <f t="shared" si="1283"/>
        <v>96.674000000000007</v>
      </c>
      <c r="T166" s="113" t="e">
        <f t="shared" si="1283"/>
        <v>#DIV/0!</v>
      </c>
      <c r="U166" s="113" t="e">
        <f t="shared" si="1283"/>
        <v>#DIV/0!</v>
      </c>
      <c r="V166" s="113" t="e">
        <f t="shared" si="1283"/>
        <v>#DIV/0!</v>
      </c>
      <c r="W166" s="82" t="e">
        <f t="shared" si="1283"/>
        <v>#DIV/0!</v>
      </c>
      <c r="X166" s="82" t="e">
        <f t="shared" si="1283"/>
        <v>#DIV/0!</v>
      </c>
      <c r="Y166" s="82" t="e">
        <f t="shared" si="1283"/>
        <v>#DIV/0!</v>
      </c>
      <c r="Z166" s="82" t="e">
        <f t="shared" si="1283"/>
        <v>#DIV/0!</v>
      </c>
      <c r="AA166" s="82" t="str">
        <f>IFERROR(AVERAGE(AA161:AA165), "")</f>
        <v/>
      </c>
      <c r="AB166" s="113">
        <f t="shared" si="1283"/>
        <v>21532147.749953859</v>
      </c>
      <c r="AC166" s="82">
        <f t="shared" si="1283"/>
        <v>21234491.755379863</v>
      </c>
      <c r="AD166" s="82">
        <f t="shared" si="1283"/>
        <v>21829803.744527847</v>
      </c>
      <c r="AE166" s="159">
        <f t="shared" si="1283"/>
        <v>25.537500000000364</v>
      </c>
      <c r="AF166" s="159">
        <f t="shared" si="1283"/>
        <v>819.05340375000037</v>
      </c>
      <c r="AG166" s="159">
        <f t="shared" si="1283"/>
        <v>193.85133750000023</v>
      </c>
      <c r="AH166" s="159">
        <f t="shared" si="1283"/>
        <v>5599.4624999999996</v>
      </c>
      <c r="AI166" s="159">
        <f t="shared" si="1283"/>
        <v>4805.9465962499999</v>
      </c>
      <c r="AJ166" s="159">
        <f t="shared" si="1283"/>
        <v>5431.1486624999989</v>
      </c>
      <c r="AK166" s="82">
        <f t="shared" si="1283"/>
        <v>99.546000000000006</v>
      </c>
      <c r="AL166" s="82">
        <f t="shared" si="1283"/>
        <v>85.828000000000003</v>
      </c>
      <c r="AM166" s="82">
        <f t="shared" si="1283"/>
        <v>96.994</v>
      </c>
      <c r="AN166" s="82">
        <f t="shared" si="1283"/>
        <v>0.83028901306431691</v>
      </c>
      <c r="AO166" s="106">
        <f>IFERROR(AVERAGE(AO161:AO165), "")</f>
        <v>10.803754588496593</v>
      </c>
      <c r="AP166" s="113">
        <f t="shared" si="1283"/>
        <v>19425702.284791984</v>
      </c>
      <c r="AQ166" s="82">
        <f t="shared" si="1283"/>
        <v>19237031.864250414</v>
      </c>
      <c r="AR166" s="82">
        <f t="shared" si="1283"/>
        <v>19614372.705333546</v>
      </c>
      <c r="AS166" s="159">
        <f t="shared" si="1283"/>
        <v>0.3375000000005457</v>
      </c>
      <c r="AT166" s="159">
        <f t="shared" si="1283"/>
        <v>794.4273675000004</v>
      </c>
      <c r="AU166" s="159">
        <f t="shared" si="1283"/>
        <v>169.86486375000058</v>
      </c>
      <c r="AV166" s="159">
        <f t="shared" si="1283"/>
        <v>5624.6625000000004</v>
      </c>
      <c r="AW166" s="159">
        <f t="shared" si="1283"/>
        <v>4830.5726324999996</v>
      </c>
      <c r="AX166" s="159">
        <f t="shared" si="1283"/>
        <v>5455.1351362499991</v>
      </c>
      <c r="AY166" s="82">
        <f t="shared" si="1283"/>
        <v>99.994</v>
      </c>
      <c r="AZ166" s="82">
        <f t="shared" si="1283"/>
        <v>85.881999999999991</v>
      </c>
      <c r="BA166" s="82">
        <f t="shared" si="1283"/>
        <v>96.986000000000018</v>
      </c>
      <c r="BB166" s="82">
        <f t="shared" si="1283"/>
        <v>0.83982141760547258</v>
      </c>
      <c r="BC166" s="106">
        <f>IFERROR(AVERAGE(BC161:BC165), "")</f>
        <v>9.8923199155009703E-3</v>
      </c>
      <c r="BD166" s="113">
        <f>IFERROR(AVERAGE(BD161:BD165), "")</f>
        <v>87542030.291141093</v>
      </c>
      <c r="BE166" s="82">
        <f t="shared" si="1283"/>
        <v>86197493.251891434</v>
      </c>
      <c r="BF166" s="198">
        <f t="shared" si="1283"/>
        <v>88886567.330390722</v>
      </c>
      <c r="BG166" s="159">
        <f t="shared" si="1283"/>
        <v>584.88750000000039</v>
      </c>
      <c r="BH166" s="159">
        <f t="shared" si="1283"/>
        <v>1289.6604675000003</v>
      </c>
      <c r="BI166" s="159">
        <f t="shared" si="1283"/>
        <v>865.39630500000021</v>
      </c>
      <c r="BJ166" s="159">
        <f t="shared" si="1283"/>
        <v>5040.1125000000002</v>
      </c>
      <c r="BK166" s="159">
        <f t="shared" si="1283"/>
        <v>4335.3395324999992</v>
      </c>
      <c r="BL166" s="159">
        <f t="shared" si="1283"/>
        <v>4759.6036949999998</v>
      </c>
      <c r="BM166" s="82">
        <f t="shared" si="1283"/>
        <v>89.602000000000004</v>
      </c>
      <c r="BN166" s="82">
        <f t="shared" si="1283"/>
        <v>85.96</v>
      </c>
      <c r="BO166" s="82">
        <f t="shared" si="1283"/>
        <v>94.217999999999989</v>
      </c>
      <c r="BP166" s="82">
        <f t="shared" si="1283"/>
        <v>10.030558198232329</v>
      </c>
      <c r="BQ166" s="226">
        <f>IFERROR(AVERAGE(BQ161:BQ165), "")</f>
        <v>350.95749998235635</v>
      </c>
      <c r="BR166" s="118">
        <f t="shared" si="1283"/>
        <v>19454064.612795793</v>
      </c>
      <c r="BS166" s="99">
        <f t="shared" si="1283"/>
        <v>19261495.65030843</v>
      </c>
      <c r="BT166" s="99">
        <f t="shared" si="1283"/>
        <v>19646633.575283151</v>
      </c>
      <c r="BU166" s="183">
        <f t="shared" si="1283"/>
        <v>0.67500000000054572</v>
      </c>
      <c r="BV166" s="183">
        <f t="shared" si="1283"/>
        <v>791.45572500000037</v>
      </c>
      <c r="BW166" s="183">
        <f t="shared" si="1283"/>
        <v>175.92826500000047</v>
      </c>
      <c r="BX166" s="183">
        <f t="shared" si="1283"/>
        <v>5624.3249999999998</v>
      </c>
      <c r="BY166" s="183">
        <f t="shared" si="1283"/>
        <v>4833.5442749999993</v>
      </c>
      <c r="BZ166" s="183">
        <f t="shared" si="1283"/>
        <v>5449.0717349999995</v>
      </c>
      <c r="CA166" s="99">
        <f t="shared" si="1283"/>
        <v>99.988000000000014</v>
      </c>
      <c r="CB166" s="99">
        <f t="shared" si="1283"/>
        <v>85.940000000000012</v>
      </c>
      <c r="CC166" s="99">
        <f t="shared" si="1283"/>
        <v>96.884</v>
      </c>
      <c r="CD166" s="99">
        <f t="shared" si="1283"/>
        <v>0.9409453405196192</v>
      </c>
      <c r="CE166" s="100">
        <f t="shared" si="1283"/>
        <v>0.15641043363152371</v>
      </c>
      <c r="CF166" s="118">
        <f t="shared" si="1283"/>
        <v>19437669.366519392</v>
      </c>
      <c r="CG166" s="99">
        <f t="shared" si="1283"/>
        <v>19247165.256747514</v>
      </c>
      <c r="CH166" s="99">
        <f t="shared" si="1283"/>
        <v>19628173.476291273</v>
      </c>
      <c r="CI166" s="159">
        <f t="shared" si="1283"/>
        <v>0.45000000000036378</v>
      </c>
      <c r="CJ166" s="159">
        <f t="shared" si="1283"/>
        <v>792.49899375000041</v>
      </c>
      <c r="CK166" s="159">
        <f t="shared" si="1283"/>
        <v>170.87383125000088</v>
      </c>
      <c r="CL166" s="159">
        <f t="shared" si="1283"/>
        <v>5624.55</v>
      </c>
      <c r="CM166" s="159">
        <f t="shared" si="1283"/>
        <v>4832.5010062499996</v>
      </c>
      <c r="CN166" s="159">
        <f t="shared" si="1283"/>
        <v>5454.1261687499991</v>
      </c>
      <c r="CO166" s="99">
        <f t="shared" si="1283"/>
        <v>99.992000000000004</v>
      </c>
      <c r="CP166" s="99">
        <f t="shared" si="1283"/>
        <v>85.917999999999992</v>
      </c>
      <c r="CQ166" s="99">
        <f t="shared" si="1283"/>
        <v>96.97</v>
      </c>
      <c r="CR166" s="99">
        <f t="shared" si="1283"/>
        <v>0.98005118518504264</v>
      </c>
      <c r="CS166" s="100">
        <f t="shared" si="1283"/>
        <v>7.1533909500231765E-2</v>
      </c>
      <c r="CT166" s="118">
        <f t="shared" si="1283"/>
        <v>19436240.23494599</v>
      </c>
      <c r="CU166" s="99">
        <f t="shared" si="1283"/>
        <v>19247434.019533224</v>
      </c>
      <c r="CV166" s="99">
        <f t="shared" si="1283"/>
        <v>19625046.450358756</v>
      </c>
      <c r="CW166" s="159">
        <f t="shared" si="1283"/>
        <v>0.3375000000005457</v>
      </c>
      <c r="CX166" s="159">
        <f t="shared" si="1283"/>
        <v>787.90281750000031</v>
      </c>
      <c r="CY166" s="159">
        <f t="shared" si="1283"/>
        <v>239.04775125000052</v>
      </c>
      <c r="CZ166" s="159">
        <f t="shared" si="1283"/>
        <v>5624.6625000000004</v>
      </c>
      <c r="DA166" s="159">
        <f t="shared" si="1283"/>
        <v>4837.0971824999997</v>
      </c>
      <c r="DB166" s="159">
        <f t="shared" si="1283"/>
        <v>5385.9522487499989</v>
      </c>
      <c r="DC166" s="99">
        <f t="shared" si="1283"/>
        <v>99.994</v>
      </c>
      <c r="DD166" s="99">
        <f t="shared" si="1283"/>
        <v>85.998000000000005</v>
      </c>
      <c r="DE166" s="99">
        <f t="shared" si="1283"/>
        <v>95.756</v>
      </c>
      <c r="DF166" s="99">
        <f t="shared" si="1283"/>
        <v>3.3061108964712389</v>
      </c>
      <c r="DG166" s="100">
        <f t="shared" si="1283"/>
        <v>6.41810259979749E-2</v>
      </c>
      <c r="DH166" s="118">
        <f t="shared" si="1283"/>
        <v>19423778.003900342</v>
      </c>
      <c r="DI166" s="99"/>
      <c r="DJ166" s="100">
        <f t="shared" ref="DJ166:DK166" si="1284">AVERAGE(DJ161:DJ165)</f>
        <v>25.030581047057336</v>
      </c>
      <c r="DK166" s="99" t="e">
        <f t="shared" si="1284"/>
        <v>#DIV/0!</v>
      </c>
      <c r="DL166" s="18">
        <f t="shared" si="1105"/>
        <v>9.8923199155009703E-3</v>
      </c>
    </row>
    <row r="167" spans="1:116" hidden="1" x14ac:dyDescent="0.25">
      <c r="A167" s="269"/>
      <c r="B167" s="269"/>
      <c r="C167" s="269">
        <v>20</v>
      </c>
      <c r="D167" s="269">
        <v>100</v>
      </c>
      <c r="E167" s="166">
        <f>3 * ($C$119*'Data for KPI'!$B$1)</f>
        <v>7500</v>
      </c>
      <c r="F167" s="166">
        <v>1</v>
      </c>
      <c r="G167" s="166"/>
      <c r="H167" s="116">
        <v>45013629.66694314</v>
      </c>
      <c r="I167" s="63">
        <v>44359053.026210427</v>
      </c>
      <c r="J167" s="63">
        <v>45668206.307675853</v>
      </c>
      <c r="K167" s="171">
        <f>E167-N167</f>
        <v>87</v>
      </c>
      <c r="L167" s="171">
        <f>E167-O167</f>
        <v>1487.3157000000001</v>
      </c>
      <c r="M167" s="171">
        <f>E167-P167</f>
        <v>399.08729999999923</v>
      </c>
      <c r="N167" s="171">
        <f>(Q167/100)*E167</f>
        <v>7413</v>
      </c>
      <c r="O167" s="172">
        <f>(R167/100)*N167</f>
        <v>6012.6842999999999</v>
      </c>
      <c r="P167" s="172">
        <f>(S167/100)*N167</f>
        <v>7100.9127000000008</v>
      </c>
      <c r="Q167" s="66">
        <v>98.84</v>
      </c>
      <c r="R167" s="66">
        <v>81.11</v>
      </c>
      <c r="S167" s="66">
        <v>95.79</v>
      </c>
      <c r="T167" s="208"/>
      <c r="U167" s="208"/>
      <c r="V167" s="208"/>
      <c r="W167" s="14"/>
      <c r="X167" s="14"/>
      <c r="Y167" s="14"/>
      <c r="Z167" s="14"/>
      <c r="AA167" s="153" t="str">
        <f>IF(OR(ISBLANK(T167), ISBLANK(DH167)), "", 100*((T167-DH167)/DH167))</f>
        <v/>
      </c>
      <c r="AB167" s="116">
        <v>42658739.694596328</v>
      </c>
      <c r="AC167" s="63">
        <v>42099365.069499359</v>
      </c>
      <c r="AD167" s="63">
        <v>43218114.319693297</v>
      </c>
      <c r="AE167" s="171">
        <f>$E167-AH167</f>
        <v>57</v>
      </c>
      <c r="AF167" s="171">
        <f>$E167-AI167</f>
        <v>1450.3296</v>
      </c>
      <c r="AG167" s="171">
        <f>$E167-AJ167</f>
        <v>480.50669999999991</v>
      </c>
      <c r="AH167" s="171">
        <f>(AK167/100)*E167</f>
        <v>7443</v>
      </c>
      <c r="AI167" s="172">
        <f>(AL167/100)*AH167</f>
        <v>6049.6704</v>
      </c>
      <c r="AJ167" s="172">
        <f>(AM167/100)*AH167</f>
        <v>7019.4933000000001</v>
      </c>
      <c r="AK167" s="63">
        <v>99.24</v>
      </c>
      <c r="AL167" s="63">
        <v>81.28</v>
      </c>
      <c r="AM167" s="63">
        <v>94.31</v>
      </c>
      <c r="AN167" s="66">
        <v>0.68847797335638317</v>
      </c>
      <c r="AO167" s="153">
        <f>IF(OR(ISBLANK(AB167), ISBLANK(DH167)), "", 100*((AB167-DH167)/DH167))</f>
        <v>11.374982324689881</v>
      </c>
      <c r="AP167" s="116">
        <v>38301904.794232801</v>
      </c>
      <c r="AQ167" s="63">
        <v>38004708.883983098</v>
      </c>
      <c r="AR167" s="63">
        <v>38599100.704482503</v>
      </c>
      <c r="AS167" s="171">
        <f>$E167-AV167</f>
        <v>1.5</v>
      </c>
      <c r="AT167" s="171">
        <f>$E167-AW167</f>
        <v>1408.2186000000011</v>
      </c>
      <c r="AU167" s="171">
        <f>$E167-AX167</f>
        <v>303.68955000000005</v>
      </c>
      <c r="AV167" s="171">
        <f>(AY167/100)*E167</f>
        <v>7498.5</v>
      </c>
      <c r="AW167" s="172">
        <f>(AZ167/100)*AV167</f>
        <v>6091.7813999999989</v>
      </c>
      <c r="AX167" s="172">
        <f>(BA167/100)*AV167</f>
        <v>7196.3104499999999</v>
      </c>
      <c r="AY167" s="63">
        <v>99.98</v>
      </c>
      <c r="AZ167" s="63">
        <v>81.239999999999995</v>
      </c>
      <c r="BA167" s="63">
        <v>95.97</v>
      </c>
      <c r="BB167" s="66">
        <v>0.63661115580835037</v>
      </c>
      <c r="BC167" s="153">
        <f>IF(OR(ISBLANK(AP167), ISBLANK(DH167)), "", 100*((AP167-DH167)/DH167))</f>
        <v>0</v>
      </c>
      <c r="BD167" s="116">
        <v>448253021.27793568</v>
      </c>
      <c r="BE167" s="116">
        <v>443853012.87407613</v>
      </c>
      <c r="BF167" s="199">
        <v>452653029.68179542</v>
      </c>
      <c r="BG167" s="171">
        <f>IF(BJ167=0, " ", $E167-BJ167)</f>
        <v>3159.75</v>
      </c>
      <c r="BH167" s="171">
        <f t="shared" ref="BH167:BH171" si="1285">IF(BK167=0, " ", $E167-BK167)</f>
        <v>4119.3792749999993</v>
      </c>
      <c r="BI167" s="171">
        <f t="shared" ref="BI167:BI171" si="1286">IF(BL167=0, " ", $E167-BL167)</f>
        <v>3614.6082000000001</v>
      </c>
      <c r="BJ167" s="171">
        <f>(BM167/100)*$E167</f>
        <v>4340.25</v>
      </c>
      <c r="BK167" s="172">
        <f>(BN167/100)*BJ167</f>
        <v>3380.6207250000002</v>
      </c>
      <c r="BL167" s="172">
        <f>(BO167/100)*BJ167</f>
        <v>3885.3917999999999</v>
      </c>
      <c r="BM167" s="32">
        <v>57.87</v>
      </c>
      <c r="BN167" s="32">
        <v>77.89</v>
      </c>
      <c r="BO167" s="32">
        <v>89.52</v>
      </c>
      <c r="BP167" s="28">
        <v>6.4489267375857473</v>
      </c>
      <c r="BQ167" s="46">
        <f>IF(OR(ISBLANK(BD167), ISBLANK(DH167)), "", 100*((BD167-DH167)/DH167))</f>
        <v>1070.315219794056</v>
      </c>
      <c r="BR167" s="102">
        <v>40970517.830913663</v>
      </c>
      <c r="BS167" s="32">
        <v>40491115.476875037</v>
      </c>
      <c r="BT167" s="32">
        <v>41449920.184952281</v>
      </c>
      <c r="BU167" s="171">
        <f>IF(BX167 = 0, " ", $E167-BX167)</f>
        <v>35.25</v>
      </c>
      <c r="BV167" s="171">
        <f t="shared" ref="BV167:BV171" si="1287">IF(BY167=0, " ", $E167-BY167)</f>
        <v>1432.6512000000002</v>
      </c>
      <c r="BW167" s="171">
        <f t="shared" ref="BW167:BW171" si="1288">IF(BZ167=0, " ", $E167-BZ167)</f>
        <v>372.65669999999955</v>
      </c>
      <c r="BX167" s="171">
        <f>IF(ISBLANK(CA167),"",(CA167/100)*$E167)</f>
        <v>7464.75</v>
      </c>
      <c r="BY167" s="172">
        <f>(CB167/100)*BX167</f>
        <v>6067.3487999999998</v>
      </c>
      <c r="BZ167" s="172">
        <f>(CC167/100)*BX167</f>
        <v>7127.3433000000005</v>
      </c>
      <c r="CA167" s="32">
        <v>99.53</v>
      </c>
      <c r="CB167" s="32">
        <v>81.28</v>
      </c>
      <c r="CC167" s="32">
        <v>95.48</v>
      </c>
      <c r="CD167" s="28">
        <v>0.57286077854037787</v>
      </c>
      <c r="CE167" s="46">
        <f>IF(OR(ISBLANK(BR167), ISBLANK(DH167)), "", 100*((BR167-DH167)/DH167))</f>
        <v>6.9673115502148111</v>
      </c>
      <c r="CF167" s="102">
        <v>38322209.457222693</v>
      </c>
      <c r="CG167" s="42">
        <v>38024858.690337293</v>
      </c>
      <c r="CH167" s="42">
        <v>38619560.224108092</v>
      </c>
      <c r="CI167" s="171">
        <f>IF(ISBLANK(CL167), " ", $E167-CL167)</f>
        <v>1.5</v>
      </c>
      <c r="CJ167" s="171">
        <f>IF(ISBLANK(CM167), " ", $E167-CM167)</f>
        <v>1399.2204000000002</v>
      </c>
      <c r="CK167" s="171">
        <f>IF(ISBLANK(CN167), " ", $E167-CN167)</f>
        <v>347.18085000000065</v>
      </c>
      <c r="CL167" s="171">
        <f>IF(ISBLANK(CO167),"",(CO167/100)*$E167)</f>
        <v>7498.5</v>
      </c>
      <c r="CM167" s="172">
        <f>IF(ISBLANK(CL167),"",(CP167/100)*CL167)</f>
        <v>6100.7795999999998</v>
      </c>
      <c r="CN167" s="172">
        <f>IF(ISBLANK(CL167),"",(CQ167/100)*CL167)</f>
        <v>7152.8191499999994</v>
      </c>
      <c r="CO167" s="32">
        <v>99.98</v>
      </c>
      <c r="CP167" s="32">
        <v>81.36</v>
      </c>
      <c r="CQ167" s="32">
        <v>95.39</v>
      </c>
      <c r="CR167" s="28">
        <v>0.61842114550163663</v>
      </c>
      <c r="CS167" s="46">
        <f>IF(OR(ISBLANK(CF167), ISBLANK(DH167)), "", 100*((CF167-DH167)/DH167))</f>
        <v>5.3012149393022824E-2</v>
      </c>
      <c r="CT167" s="102">
        <v>166750665.5046736</v>
      </c>
      <c r="CU167" s="102">
        <v>163913335.09397879</v>
      </c>
      <c r="CV167" s="102">
        <v>169587995.91536841</v>
      </c>
      <c r="CW167" s="171">
        <f>IF(ISNUMBER(CZ167), $E167-CZ167,"")</f>
        <v>1244.9999999999991</v>
      </c>
      <c r="CX167" s="171">
        <f>IF(ISNUMBER(DA167), $E167-DA167,"")</f>
        <v>2447.2109999999993</v>
      </c>
      <c r="CY167" s="171">
        <f>IF(ISNUMBER(DB167), $E167-DB167,"")</f>
        <v>1680.9734999999991</v>
      </c>
      <c r="CZ167" s="171">
        <f>IF(ISBLANK(DC167),"",(DC167/100)*$E167)</f>
        <v>6255.0000000000009</v>
      </c>
      <c r="DA167" s="172">
        <f>IF(ISNUMBER(CZ167), (DD167/100) * CZ167, "")</f>
        <v>5052.7890000000007</v>
      </c>
      <c r="DB167" s="172">
        <f>IF(ISNUMBER(CZ167),(DE167/100)*CZ167,"")</f>
        <v>5819.0265000000009</v>
      </c>
      <c r="DC167" s="32">
        <v>83.4</v>
      </c>
      <c r="DD167" s="32">
        <v>80.78</v>
      </c>
      <c r="DE167" s="32">
        <v>93.03</v>
      </c>
      <c r="DF167" s="28">
        <v>2.9099190663747145</v>
      </c>
      <c r="DG167" s="46">
        <f>IF(OR(ISBLANK(CT167), ISBLANK(DH167)), "", 100*((CT167-DH167)/DH167))</f>
        <v>335.35867576429672</v>
      </c>
      <c r="DH167" s="25">
        <f>MIN(H167,T167,AB167,AP167,BD167,BR167,CF167,CT167)</f>
        <v>38301904.794232801</v>
      </c>
      <c r="DI167" s="85" t="str">
        <f>IF(DH167=H167, $H$2, IF(DH167=T167, $T$2, IF(DH167=AB167, $AB$2, IF(DH167=AP167, $AP$2, IF(DH167=BD167, $BD$2, IF(DH167=BR167, $BR$2, IF(DH167=CF167, $CF$2, $CT$2)))))))</f>
        <v>RKSDDP++ (AllEnhancements + RQMC + Kmeans++)</v>
      </c>
      <c r="DJ167" s="39">
        <f>IF(OR(ISBLANK(H167), ISBLANK(AP167)), "", IFERROR(((H167-AP167)/H167)*100, ""))</f>
        <v>14.910428068943881</v>
      </c>
      <c r="DK167" s="20" t="str">
        <f>IF(OR(ISBLANK(AP167), ISBLANK(T167)), "", IFERROR(((T167-AP167)/T167)*100, ""))</f>
        <v/>
      </c>
      <c r="DL167" s="18">
        <f t="shared" si="1105"/>
        <v>0</v>
      </c>
    </row>
    <row r="168" spans="1:116" hidden="1" x14ac:dyDescent="0.25">
      <c r="A168" s="269"/>
      <c r="B168" s="269"/>
      <c r="C168" s="269"/>
      <c r="D168" s="269"/>
      <c r="E168" s="166">
        <f>3 * ($C$119*'Data for KPI'!$B$1)</f>
        <v>7500</v>
      </c>
      <c r="F168" s="166">
        <v>2</v>
      </c>
      <c r="G168" s="166"/>
      <c r="H168" s="115">
        <v>47465478.380204253</v>
      </c>
      <c r="I168" s="64">
        <v>46728852.131699458</v>
      </c>
      <c r="J168" s="64">
        <v>48202104.628709048</v>
      </c>
      <c r="K168" s="171">
        <f t="shared" ref="K168:K171" si="1289">E168-N168</f>
        <v>119.25</v>
      </c>
      <c r="L168" s="171">
        <f t="shared" ref="L168:L171" si="1290">E168-O168</f>
        <v>1511.2594499999996</v>
      </c>
      <c r="M168" s="171">
        <f t="shared" ref="M168:M171" si="1291">E168-P168</f>
        <v>397.50427499999932</v>
      </c>
      <c r="N168" s="171">
        <f t="shared" ref="N168:N171" si="1292">(Q168/100)*E168</f>
        <v>7380.75</v>
      </c>
      <c r="O168" s="172">
        <f t="shared" ref="O168:O171" si="1293">(R168/100)*N168</f>
        <v>5988.7405500000004</v>
      </c>
      <c r="P168" s="172">
        <f t="shared" ref="P168:P171" si="1294">(S168/100)*N168</f>
        <v>7102.4957250000007</v>
      </c>
      <c r="Q168" s="67">
        <v>98.41</v>
      </c>
      <c r="R168" s="67">
        <v>81.14</v>
      </c>
      <c r="S168" s="67">
        <v>96.23</v>
      </c>
      <c r="T168" s="208"/>
      <c r="U168" s="208"/>
      <c r="V168" s="208"/>
      <c r="W168" s="14"/>
      <c r="X168" s="14"/>
      <c r="Y168" s="14"/>
      <c r="Z168" s="14"/>
      <c r="AA168" s="153" t="str">
        <f>IF(OR(ISBLANK(T168), ISBLANK(DH168)), "", 100*((T168-DH168)/DH168))</f>
        <v/>
      </c>
      <c r="AB168" s="115">
        <v>45061561.78376174</v>
      </c>
      <c r="AC168" s="64">
        <v>44404309.401862167</v>
      </c>
      <c r="AD168" s="64">
        <v>45718814.165661313</v>
      </c>
      <c r="AE168" s="171">
        <f t="shared" ref="AE168:AE171" si="1295">$E168-AH168</f>
        <v>89.25</v>
      </c>
      <c r="AF168" s="171">
        <f t="shared" ref="AF168:AF171" si="1296">$E168-AI168</f>
        <v>1473.5781000000006</v>
      </c>
      <c r="AG168" s="171">
        <f t="shared" ref="AG168:AG171" si="1297">$E168-AJ168</f>
        <v>401.98365000000013</v>
      </c>
      <c r="AH168" s="171">
        <f t="shared" ref="AH168:AH171" si="1298">(AK168/100)*E168</f>
        <v>7410.75</v>
      </c>
      <c r="AI168" s="172">
        <f t="shared" ref="AI168:AI171" si="1299">(AL168/100)*AH168</f>
        <v>6026.4218999999994</v>
      </c>
      <c r="AJ168" s="172">
        <f t="shared" ref="AJ168:AJ171" si="1300">(AM168/100)*AH168</f>
        <v>7098.0163499999999</v>
      </c>
      <c r="AK168" s="64">
        <v>98.81</v>
      </c>
      <c r="AL168" s="64">
        <v>81.319999999999993</v>
      </c>
      <c r="AM168" s="64">
        <v>95.78</v>
      </c>
      <c r="AN168" s="67">
        <v>0.90136472031807546</v>
      </c>
      <c r="AO168" s="153">
        <f>IF(OR(ISBLANK(AB168), ISBLANK(DH168)), "", 100*((AB168-DH168)/DH168))</f>
        <v>18.25648884889327</v>
      </c>
      <c r="AP168" s="115">
        <v>38291883.121909127</v>
      </c>
      <c r="AQ168" s="64">
        <v>37992398.565487139</v>
      </c>
      <c r="AR168" s="64">
        <v>38591367.678331129</v>
      </c>
      <c r="AS168" s="171">
        <f t="shared" ref="AS168:AS171" si="1301">$E168-AV168</f>
        <v>3.0000000000009095</v>
      </c>
      <c r="AT168" s="171">
        <f t="shared" ref="AT168:AT171" si="1302">$E168-AW168</f>
        <v>1391.4444000000003</v>
      </c>
      <c r="AU168" s="171">
        <f t="shared" ref="AU168:AU171" si="1303">$E168-AX168</f>
        <v>336.616500000001</v>
      </c>
      <c r="AV168" s="171">
        <f t="shared" ref="AV168:AV171" si="1304">(AY168/100)*E168</f>
        <v>7496.9999999999991</v>
      </c>
      <c r="AW168" s="172">
        <f t="shared" ref="AW168:AW171" si="1305">(AZ168/100)*AV168</f>
        <v>6108.5555999999997</v>
      </c>
      <c r="AX168" s="172">
        <f t="shared" ref="AX168:AX171" si="1306">(BA168/100)*AV168</f>
        <v>7163.383499999999</v>
      </c>
      <c r="AY168" s="64">
        <v>99.96</v>
      </c>
      <c r="AZ168" s="64">
        <v>81.48</v>
      </c>
      <c r="BA168" s="64">
        <v>95.55</v>
      </c>
      <c r="BB168" s="67">
        <v>1.3877588304094086</v>
      </c>
      <c r="BC168" s="153">
        <f>IF(OR(ISBLANK(AP168), ISBLANK(DH168)), "", 100*((AP168-DH168)/DH168))</f>
        <v>0.49060596565837933</v>
      </c>
      <c r="BD168" s="115">
        <v>324011135.54622757</v>
      </c>
      <c r="BE168" s="115">
        <v>319963104.59239358</v>
      </c>
      <c r="BF168" s="155">
        <v>328059166.50006157</v>
      </c>
      <c r="BG168" s="171">
        <f t="shared" ref="BG168:BG171" si="1307">IF(BJ168=0, " ", $E168-BJ168)</f>
        <v>2394</v>
      </c>
      <c r="BH168" s="171">
        <f t="shared" si="1285"/>
        <v>3404.4774000000002</v>
      </c>
      <c r="BI168" s="171">
        <f t="shared" si="1286"/>
        <v>2820.8616000000002</v>
      </c>
      <c r="BJ168" s="171">
        <f t="shared" ref="BJ168:BJ171" si="1308">(BM168/100)*$E168</f>
        <v>5106</v>
      </c>
      <c r="BK168" s="172">
        <f t="shared" ref="BK168:BK171" si="1309">(BN168/100)*BJ168</f>
        <v>4095.5225999999998</v>
      </c>
      <c r="BL168" s="172">
        <f t="shared" ref="BL168:BL171" si="1310">(BO168/100)*BJ168</f>
        <v>4679.1383999999998</v>
      </c>
      <c r="BM168" s="34">
        <v>68.08</v>
      </c>
      <c r="BN168" s="34">
        <v>80.209999999999994</v>
      </c>
      <c r="BO168" s="34">
        <v>91.64</v>
      </c>
      <c r="BP168" s="29">
        <v>6.5731607965863175</v>
      </c>
      <c r="BQ168" s="46">
        <f>IF(OR(ISBLANK(BD168), ISBLANK(DH168)), "", 100*((BD168-DH168)/DH168))</f>
        <v>750.31272154990666</v>
      </c>
      <c r="BR168" s="103">
        <v>38637273.983244263</v>
      </c>
      <c r="BS168" s="34">
        <v>38310951.911233962</v>
      </c>
      <c r="BT168" s="34">
        <v>38963596.055254564</v>
      </c>
      <c r="BU168" s="171">
        <f t="shared" ref="BU168:BU171" si="1311">IF(BX168 = 0, " ", $E168-BX168)</f>
        <v>7.4999999999990905</v>
      </c>
      <c r="BV168" s="171">
        <f t="shared" si="1287"/>
        <v>1392.8632499999985</v>
      </c>
      <c r="BW168" s="171">
        <f t="shared" si="1288"/>
        <v>306.45074999999906</v>
      </c>
      <c r="BX168" s="171">
        <f t="shared" ref="BX168:BX171" si="1312">IF(ISBLANK(CA168),"",(CA168/100)*$E168)</f>
        <v>7492.5000000000009</v>
      </c>
      <c r="BY168" s="172">
        <f t="shared" ref="BY168:BY171" si="1313">(CB168/100)*BX168</f>
        <v>6107.1367500000015</v>
      </c>
      <c r="BZ168" s="172">
        <f t="shared" ref="BZ168:BZ171" si="1314">(CC168/100)*BX168</f>
        <v>7193.5492500000009</v>
      </c>
      <c r="CA168" s="34">
        <v>99.9</v>
      </c>
      <c r="CB168" s="34">
        <v>81.510000000000005</v>
      </c>
      <c r="CC168" s="34">
        <v>96.01</v>
      </c>
      <c r="CD168" s="29">
        <v>0.63085853866757557</v>
      </c>
      <c r="CE168" s="46">
        <f>IF(OR(ISBLANK(BR168), ISBLANK(DH168)), "", 100*((BR168-DH168)/DH168))</f>
        <v>1.3970261811402767</v>
      </c>
      <c r="CF168" s="103">
        <v>38112346.496149667</v>
      </c>
      <c r="CG168" s="43">
        <v>37832549.197341993</v>
      </c>
      <c r="CH168" s="43">
        <v>38392143.794957347</v>
      </c>
      <c r="CI168" s="171">
        <f t="shared" ref="CI168:CI171" si="1315">IF(ISBLANK(CL168), " ", $E168-CL168)</f>
        <v>0.75000000000090949</v>
      </c>
      <c r="CJ168" s="171">
        <f t="shared" ref="CJ168:CJ171" si="1316">IF(ISBLANK(CM168), " ", $E168-CM168)</f>
        <v>1382.8617750000012</v>
      </c>
      <c r="CK168" s="171">
        <f t="shared" ref="CK168:CK171" si="1317">IF(ISBLANK(CN168), " ", $E168-CN168)</f>
        <v>300.72000000000116</v>
      </c>
      <c r="CL168" s="171">
        <f t="shared" ref="CL168:CL171" si="1318">IF(ISBLANK(CO168),"",(CO168/100)*$E168)</f>
        <v>7499.2499999999991</v>
      </c>
      <c r="CM168" s="172">
        <f t="shared" ref="CM168:CM171" si="1319">IF(ISBLANK(CL168),"",(CP168/100)*CL168)</f>
        <v>6117.1382249999988</v>
      </c>
      <c r="CN168" s="172">
        <f t="shared" ref="CN168:CN171" si="1320">IF(ISBLANK(CL168),"",(CQ168/100)*CL168)</f>
        <v>7199.2799999999988</v>
      </c>
      <c r="CO168" s="34">
        <v>99.99</v>
      </c>
      <c r="CP168" s="34">
        <v>81.569999999999993</v>
      </c>
      <c r="CQ168" s="34">
        <v>96</v>
      </c>
      <c r="CR168" s="29">
        <v>0.56778374040316126</v>
      </c>
      <c r="CS168" s="46">
        <f>IF(OR(ISBLANK(CF168), ISBLANK(DH168)), "", 100*((CF168-DH168)/DH168))</f>
        <v>1.9442292193728405E-2</v>
      </c>
      <c r="CT168" s="103">
        <v>38104938.022759043</v>
      </c>
      <c r="CU168" s="103">
        <v>37825767.07028006</v>
      </c>
      <c r="CV168" s="103">
        <v>38384108.975238033</v>
      </c>
      <c r="CW168" s="171">
        <f t="shared" ref="CW168:CW171" si="1321">IF(ISNUMBER(CZ168), $E168-CZ168,"")</f>
        <v>0.75000000000090949</v>
      </c>
      <c r="CX168" s="171">
        <f t="shared" ref="CX168:CX171" si="1322">IF(ISNUMBER(DA168), $E168-DA168,"")</f>
        <v>1392.6108000000004</v>
      </c>
      <c r="CY168" s="171">
        <f t="shared" ref="CY168:CY171" si="1323">IF(ISNUMBER(DB168), $E168-DB168,"")</f>
        <v>572.94277500000044</v>
      </c>
      <c r="CZ168" s="171">
        <f t="shared" ref="CZ168:CZ171" si="1324">IF(ISBLANK(DC168),"",(DC168/100)*$E168)</f>
        <v>7499.2499999999991</v>
      </c>
      <c r="DA168" s="172">
        <f t="shared" ref="DA168:DA171" si="1325">IF(ISNUMBER(CZ168), (DD168/100) * CZ168, "")</f>
        <v>6107.3891999999996</v>
      </c>
      <c r="DB168" s="172">
        <f t="shared" ref="DB168:DB171" si="1326">IF(ISNUMBER(CZ168),(DE168/100)*CZ168,"")</f>
        <v>6927.0572249999996</v>
      </c>
      <c r="DC168" s="34">
        <v>99.99</v>
      </c>
      <c r="DD168" s="34">
        <v>81.44</v>
      </c>
      <c r="DE168" s="34">
        <v>92.37</v>
      </c>
      <c r="DF168" s="29">
        <v>2.9729722884193412</v>
      </c>
      <c r="DG168" s="46">
        <f>IF(OR(ISBLANK(CT168), ISBLANK(DH168)), "", 100*((CT168-DH168)/DH168))</f>
        <v>0</v>
      </c>
      <c r="DH168" s="25">
        <f>MIN(H168,T168,AB168,AP168,BD168,BR168,CF168,CT168)</f>
        <v>38104938.022759043</v>
      </c>
      <c r="DI168" s="85" t="str">
        <f>IF(DH168=H168, $H$2, IF(DH168=T168, $T$2, IF(DH168=AB168, $AB$2, IF(DH168=AP168, $AP$2, IF(DH168=BD168, $BD$2, IF(DH168=BR168, $BR$2, IF(DH168=CF168, $CF$2, $CT$2)))))))</f>
        <v>QKSDDP++ (AllEnhancements + QMC + Kmeans++)</v>
      </c>
      <c r="DJ168" s="39">
        <f>IF(OR(ISBLANK(H168), ISBLANK(AP168)), "", IFERROR(((H168-AP168)/H168)*100, ""))</f>
        <v>19.326878336321638</v>
      </c>
      <c r="DK168" s="20" t="str">
        <f>IF(OR(ISBLANK(AP168), ISBLANK(T168)), "", IFERROR(((T168-AP168)/T168)*100, ""))</f>
        <v/>
      </c>
      <c r="DL168" s="18">
        <f t="shared" si="1105"/>
        <v>0</v>
      </c>
    </row>
    <row r="169" spans="1:116" hidden="1" x14ac:dyDescent="0.25">
      <c r="A169" s="269"/>
      <c r="B169" s="269"/>
      <c r="C169" s="269"/>
      <c r="D169" s="269"/>
      <c r="E169" s="166">
        <f>3 * ($C$119*'Data for KPI'!$B$1)</f>
        <v>7500</v>
      </c>
      <c r="F169" s="166">
        <v>3</v>
      </c>
      <c r="G169" s="166"/>
      <c r="H169" s="116">
        <v>41713027.415713288</v>
      </c>
      <c r="I169" s="63">
        <v>41188474.402447678</v>
      </c>
      <c r="J169" s="63">
        <v>42237580.428978898</v>
      </c>
      <c r="K169" s="171">
        <f t="shared" si="1289"/>
        <v>45.75</v>
      </c>
      <c r="L169" s="171">
        <f t="shared" si="1290"/>
        <v>1451.6215499999998</v>
      </c>
      <c r="M169" s="171">
        <f t="shared" si="1291"/>
        <v>335.72032500000023</v>
      </c>
      <c r="N169" s="171">
        <f t="shared" si="1292"/>
        <v>7454.25</v>
      </c>
      <c r="O169" s="172">
        <f t="shared" si="1293"/>
        <v>6048.3784500000002</v>
      </c>
      <c r="P169" s="172">
        <f t="shared" si="1294"/>
        <v>7164.2796749999998</v>
      </c>
      <c r="Q169" s="66">
        <v>99.39</v>
      </c>
      <c r="R169" s="66">
        <v>81.14</v>
      </c>
      <c r="S169" s="66">
        <v>96.11</v>
      </c>
      <c r="T169" s="208"/>
      <c r="U169" s="208"/>
      <c r="V169" s="208"/>
      <c r="W169" s="14"/>
      <c r="X169" s="14"/>
      <c r="Y169" s="14"/>
      <c r="Z169" s="14"/>
      <c r="AA169" s="153" t="str">
        <f>IF(OR(ISBLANK(T169), ISBLANK(DH169)), "", 100*((T169-DH169)/DH169))</f>
        <v/>
      </c>
      <c r="AB169" s="116">
        <v>42007367.917269289</v>
      </c>
      <c r="AC169" s="63">
        <v>41471739.50893601</v>
      </c>
      <c r="AD169" s="63">
        <v>42542996.325602569</v>
      </c>
      <c r="AE169" s="171">
        <f t="shared" si="1295"/>
        <v>49.499999999999091</v>
      </c>
      <c r="AF169" s="171">
        <f t="shared" si="1296"/>
        <v>1452.429149999999</v>
      </c>
      <c r="AG169" s="171">
        <f t="shared" si="1297"/>
        <v>392.22299999999905</v>
      </c>
      <c r="AH169" s="171">
        <f t="shared" si="1298"/>
        <v>7450.5000000000009</v>
      </c>
      <c r="AI169" s="172">
        <f t="shared" si="1299"/>
        <v>6047.570850000001</v>
      </c>
      <c r="AJ169" s="172">
        <f t="shared" si="1300"/>
        <v>7107.777000000001</v>
      </c>
      <c r="AK169" s="63">
        <v>99.34</v>
      </c>
      <c r="AL169" s="63">
        <v>81.17</v>
      </c>
      <c r="AM169" s="63">
        <v>95.4</v>
      </c>
      <c r="AN169" s="66">
        <v>0.6995233452881352</v>
      </c>
      <c r="AO169" s="153">
        <f>IF(OR(ISBLANK(AB169), ISBLANK(DH169)), "", 100*((AB169-DH169)/DH169))</f>
        <v>10.018848829967643</v>
      </c>
      <c r="AP169" s="116">
        <v>38245385.207157277</v>
      </c>
      <c r="AQ169" s="63">
        <v>37953265.952414364</v>
      </c>
      <c r="AR169" s="63">
        <v>38537504.461900197</v>
      </c>
      <c r="AS169" s="171">
        <f t="shared" si="1301"/>
        <v>1.5</v>
      </c>
      <c r="AT169" s="171">
        <f t="shared" si="1302"/>
        <v>1403.7195000000002</v>
      </c>
      <c r="AU169" s="171">
        <f t="shared" si="1303"/>
        <v>324.68535000000065</v>
      </c>
      <c r="AV169" s="171">
        <f t="shared" si="1304"/>
        <v>7498.5</v>
      </c>
      <c r="AW169" s="172">
        <f t="shared" si="1305"/>
        <v>6096.2804999999998</v>
      </c>
      <c r="AX169" s="172">
        <f t="shared" si="1306"/>
        <v>7175.3146499999993</v>
      </c>
      <c r="AY169" s="63">
        <v>99.98</v>
      </c>
      <c r="AZ169" s="63">
        <v>81.3</v>
      </c>
      <c r="BA169" s="63">
        <v>95.69</v>
      </c>
      <c r="BB169" s="66">
        <v>0.62521919112339219</v>
      </c>
      <c r="BC169" s="153">
        <f>IF(OR(ISBLANK(AP169), ISBLANK(DH169)), "", 100*((AP169-DH169)/DH169))</f>
        <v>0.16607709954424793</v>
      </c>
      <c r="BD169" s="116">
        <v>42473631.499992073</v>
      </c>
      <c r="BE169" s="116">
        <v>41918078.123372518</v>
      </c>
      <c r="BF169" s="199">
        <v>43029184.876611613</v>
      </c>
      <c r="BG169" s="171">
        <f t="shared" si="1307"/>
        <v>55.5</v>
      </c>
      <c r="BH169" s="171">
        <f t="shared" si="1285"/>
        <v>1438.6880999999994</v>
      </c>
      <c r="BI169" s="171">
        <f t="shared" si="1286"/>
        <v>724.76054999999997</v>
      </c>
      <c r="BJ169" s="171">
        <f t="shared" si="1308"/>
        <v>7444.5</v>
      </c>
      <c r="BK169" s="172">
        <f t="shared" si="1309"/>
        <v>6061.3119000000006</v>
      </c>
      <c r="BL169" s="172">
        <f t="shared" si="1310"/>
        <v>6775.23945</v>
      </c>
      <c r="BM169" s="32">
        <v>99.26</v>
      </c>
      <c r="BN169" s="32">
        <v>81.42</v>
      </c>
      <c r="BO169" s="32">
        <v>91.01</v>
      </c>
      <c r="BP169" s="28">
        <v>6.5994701670015132</v>
      </c>
      <c r="BQ169" s="46">
        <f>IF(OR(ISBLANK(BD169), ISBLANK(DH169)), "", 100*((BD169-DH169)/DH169))</f>
        <v>11.240010382472541</v>
      </c>
      <c r="BR169" s="102">
        <v>38616669.499183878</v>
      </c>
      <c r="BS169" s="32">
        <v>38288065.072187103</v>
      </c>
      <c r="BT169" s="32">
        <v>38945273.926180653</v>
      </c>
      <c r="BU169" s="171">
        <f t="shared" si="1311"/>
        <v>6.75</v>
      </c>
      <c r="BV169" s="171">
        <f t="shared" si="1287"/>
        <v>1408.7370749999991</v>
      </c>
      <c r="BW169" s="171">
        <f t="shared" si="1288"/>
        <v>294.49079999999958</v>
      </c>
      <c r="BX169" s="171">
        <f t="shared" si="1312"/>
        <v>7493.25</v>
      </c>
      <c r="BY169" s="172">
        <f t="shared" si="1313"/>
        <v>6091.2629250000009</v>
      </c>
      <c r="BZ169" s="172">
        <f t="shared" si="1314"/>
        <v>7205.5092000000004</v>
      </c>
      <c r="CA169" s="32">
        <v>99.91</v>
      </c>
      <c r="CB169" s="32">
        <v>81.290000000000006</v>
      </c>
      <c r="CC169" s="32">
        <v>96.16</v>
      </c>
      <c r="CD169" s="28">
        <v>0.57732274378032522</v>
      </c>
      <c r="CE169" s="46">
        <f>IF(OR(ISBLANK(BR169), ISBLANK(DH169)), "", 100*((BR169-DH169)/DH169))</f>
        <v>1.1384843800447593</v>
      </c>
      <c r="CF169" s="102">
        <v>38181973.692699693</v>
      </c>
      <c r="CG169" s="42">
        <v>37894372.91067028</v>
      </c>
      <c r="CH169" s="42">
        <v>38469574.474729113</v>
      </c>
      <c r="CI169" s="171">
        <f t="shared" si="1315"/>
        <v>0.75000000000090949</v>
      </c>
      <c r="CJ169" s="171">
        <f t="shared" si="1316"/>
        <v>1406.8593750000009</v>
      </c>
      <c r="CK169" s="171">
        <f t="shared" si="1317"/>
        <v>313.46872500000154</v>
      </c>
      <c r="CL169" s="171">
        <f t="shared" si="1318"/>
        <v>7499.2499999999991</v>
      </c>
      <c r="CM169" s="172">
        <f t="shared" si="1319"/>
        <v>6093.1406249999991</v>
      </c>
      <c r="CN169" s="172">
        <f t="shared" si="1320"/>
        <v>7186.5312749999985</v>
      </c>
      <c r="CO169" s="32">
        <v>99.99</v>
      </c>
      <c r="CP169" s="32">
        <v>81.25</v>
      </c>
      <c r="CQ169" s="32">
        <v>95.83</v>
      </c>
      <c r="CR169" s="28">
        <v>0.50016864416691975</v>
      </c>
      <c r="CS169" s="46">
        <f>IF(OR(ISBLANK(CF169), ISBLANK(DH169)), "", 100*((CF169-DH169)/DH169))</f>
        <v>0</v>
      </c>
      <c r="CT169" s="102">
        <v>38206429.871664077</v>
      </c>
      <c r="CU169" s="102">
        <v>37918680.528130367</v>
      </c>
      <c r="CV169" s="102">
        <v>38494179.215197779</v>
      </c>
      <c r="CW169" s="171">
        <f t="shared" si="1321"/>
        <v>0.75000000000090949</v>
      </c>
      <c r="CX169" s="171">
        <f t="shared" si="1322"/>
        <v>1402.3598250000005</v>
      </c>
      <c r="CY169" s="171">
        <f t="shared" si="1323"/>
        <v>596.94037500000104</v>
      </c>
      <c r="CZ169" s="171">
        <f t="shared" si="1324"/>
        <v>7499.2499999999991</v>
      </c>
      <c r="DA169" s="172">
        <f t="shared" si="1325"/>
        <v>6097.6401749999995</v>
      </c>
      <c r="DB169" s="172">
        <f t="shared" si="1326"/>
        <v>6903.059624999999</v>
      </c>
      <c r="DC169" s="32">
        <v>99.99</v>
      </c>
      <c r="DD169" s="32">
        <v>81.31</v>
      </c>
      <c r="DE169" s="32">
        <v>92.05</v>
      </c>
      <c r="DF169" s="28">
        <v>2.8451733951706561</v>
      </c>
      <c r="DG169" s="46">
        <f>IF(OR(ISBLANK(CT169), ISBLANK(DH169)), "", 100*((CT169-DH169)/DH169))</f>
        <v>6.4051636411503438E-2</v>
      </c>
      <c r="DH169" s="25">
        <f>MIN(H169,T169,AB169,AP169,BD169,BR169,CF169,CT169)</f>
        <v>38181973.692699693</v>
      </c>
      <c r="DI169" s="85" t="str">
        <f>IF(DH169=H169, $H$2, IF(DH169=T169, $T$2, IF(DH169=AB169, $AB$2, IF(DH169=AP169, $AP$2, IF(DH169=BD169, $BD$2, IF(DH169=BR169, $BR$2, IF(DH169=CF169, $CF$2, $CT$2)))))))</f>
        <v>RKSDDP (AllEnhancements + RQMC + Kmeans)</v>
      </c>
      <c r="DJ169" s="39">
        <f>IF(OR(ISBLANK(H169), ISBLANK(AP169)), "", IFERROR(((H169-AP169)/H169)*100, ""))</f>
        <v>8.3130916727701987</v>
      </c>
      <c r="DK169" s="20" t="str">
        <f>IF(OR(ISBLANK(AP169), ISBLANK(T169)), "", IFERROR(((T169-AP169)/T169)*100, ""))</f>
        <v/>
      </c>
      <c r="DL169" s="18">
        <f t="shared" si="1105"/>
        <v>0</v>
      </c>
    </row>
    <row r="170" spans="1:116" hidden="1" x14ac:dyDescent="0.25">
      <c r="A170" s="269"/>
      <c r="B170" s="269"/>
      <c r="C170" s="269"/>
      <c r="D170" s="269"/>
      <c r="E170" s="166">
        <f>3 * ($C$119*'Data for KPI'!$B$1)</f>
        <v>7500</v>
      </c>
      <c r="F170" s="166">
        <v>4</v>
      </c>
      <c r="G170" s="166"/>
      <c r="H170" s="115">
        <v>45681571.905713111</v>
      </c>
      <c r="I170" s="64">
        <v>45000132.577472411</v>
      </c>
      <c r="J170" s="64">
        <v>46363011.233953811</v>
      </c>
      <c r="K170" s="171">
        <f t="shared" si="1289"/>
        <v>94.5</v>
      </c>
      <c r="L170" s="171">
        <f t="shared" si="1290"/>
        <v>1495.6206000000002</v>
      </c>
      <c r="M170" s="171">
        <f t="shared" si="1291"/>
        <v>427.00694999999996</v>
      </c>
      <c r="N170" s="171">
        <f t="shared" si="1292"/>
        <v>7405.5</v>
      </c>
      <c r="O170" s="172">
        <f t="shared" si="1293"/>
        <v>6004.3793999999998</v>
      </c>
      <c r="P170" s="172">
        <f t="shared" si="1294"/>
        <v>7072.99305</v>
      </c>
      <c r="Q170" s="67">
        <v>98.74</v>
      </c>
      <c r="R170" s="67">
        <v>81.08</v>
      </c>
      <c r="S170" s="67">
        <v>95.51</v>
      </c>
      <c r="T170" s="208"/>
      <c r="U170" s="208"/>
      <c r="V170" s="208"/>
      <c r="W170" s="14"/>
      <c r="X170" s="14"/>
      <c r="Y170" s="14"/>
      <c r="Z170" s="14"/>
      <c r="AA170" s="153" t="str">
        <f>IF(OR(ISBLANK(T170), ISBLANK(DH170)), "", 100*((T170-DH170)/DH170))</f>
        <v/>
      </c>
      <c r="AB170" s="115">
        <v>43591601.235631898</v>
      </c>
      <c r="AC170" s="64">
        <v>42983624.970927343</v>
      </c>
      <c r="AD170" s="64">
        <v>44199577.500336453</v>
      </c>
      <c r="AE170" s="171">
        <f t="shared" si="1295"/>
        <v>67.5</v>
      </c>
      <c r="AF170" s="171">
        <f t="shared" si="1296"/>
        <v>1470.7559999999994</v>
      </c>
      <c r="AG170" s="171">
        <f t="shared" si="1297"/>
        <v>490.4092499999997</v>
      </c>
      <c r="AH170" s="171">
        <f t="shared" si="1298"/>
        <v>7432.5</v>
      </c>
      <c r="AI170" s="172">
        <f t="shared" si="1299"/>
        <v>6029.2440000000006</v>
      </c>
      <c r="AJ170" s="172">
        <f t="shared" si="1300"/>
        <v>7009.5907500000003</v>
      </c>
      <c r="AK170" s="64">
        <v>99.1</v>
      </c>
      <c r="AL170" s="64">
        <v>81.12</v>
      </c>
      <c r="AM170" s="64">
        <v>94.31</v>
      </c>
      <c r="AN170" s="67">
        <v>0.6478451508181422</v>
      </c>
      <c r="AO170" s="153">
        <f>IF(OR(ISBLANK(AB170), ISBLANK(DH170)), "", 100*((AB170-DH170)/DH170))</f>
        <v>13.268559517056522</v>
      </c>
      <c r="AP170" s="115">
        <v>38516301.603631057</v>
      </c>
      <c r="AQ170" s="64">
        <v>38195626.113347679</v>
      </c>
      <c r="AR170" s="64">
        <v>38836977.093914449</v>
      </c>
      <c r="AS170" s="171">
        <f t="shared" si="1301"/>
        <v>3.0000000000009095</v>
      </c>
      <c r="AT170" s="171">
        <f t="shared" si="1302"/>
        <v>1407.1881000000012</v>
      </c>
      <c r="AU170" s="171">
        <f t="shared" si="1303"/>
        <v>344.11350000000039</v>
      </c>
      <c r="AV170" s="171">
        <f t="shared" si="1304"/>
        <v>7496.9999999999991</v>
      </c>
      <c r="AW170" s="172">
        <f t="shared" si="1305"/>
        <v>6092.8118999999988</v>
      </c>
      <c r="AX170" s="172">
        <f t="shared" si="1306"/>
        <v>7155.8864999999996</v>
      </c>
      <c r="AY170" s="64">
        <v>99.96</v>
      </c>
      <c r="AZ170" s="64">
        <v>81.27</v>
      </c>
      <c r="BA170" s="64">
        <v>95.45</v>
      </c>
      <c r="BB170" s="67">
        <v>0.60780966214683885</v>
      </c>
      <c r="BC170" s="153">
        <f>IF(OR(ISBLANK(AP170), ISBLANK(DH170)), "", 100*((AP170-DH170)/DH170))</f>
        <v>8.0884319562733453E-2</v>
      </c>
      <c r="BD170" s="115">
        <v>255407417.00895709</v>
      </c>
      <c r="BE170" s="115">
        <v>251851546.87645781</v>
      </c>
      <c r="BF170" s="155">
        <v>258963287.1414564</v>
      </c>
      <c r="BG170" s="171">
        <f t="shared" si="1307"/>
        <v>1938.75</v>
      </c>
      <c r="BH170" s="171">
        <f t="shared" si="1285"/>
        <v>3002.6171249999998</v>
      </c>
      <c r="BI170" s="171">
        <f t="shared" si="1286"/>
        <v>2396.4408750000002</v>
      </c>
      <c r="BJ170" s="171">
        <f t="shared" si="1308"/>
        <v>5561.25</v>
      </c>
      <c r="BK170" s="172">
        <f t="shared" si="1309"/>
        <v>4497.3828750000002</v>
      </c>
      <c r="BL170" s="172">
        <f t="shared" si="1310"/>
        <v>5103.5591249999998</v>
      </c>
      <c r="BM170" s="34">
        <v>74.150000000000006</v>
      </c>
      <c r="BN170" s="34">
        <v>80.87</v>
      </c>
      <c r="BO170" s="34">
        <v>91.77</v>
      </c>
      <c r="BP170" s="29">
        <v>6.5390846894078507</v>
      </c>
      <c r="BQ170" s="46">
        <f>IF(OR(ISBLANK(BD170), ISBLANK(DH170)), "", 100*((BD170-DH170)/DH170))</f>
        <v>563.65146942410479</v>
      </c>
      <c r="BR170" s="104">
        <v>44394833.643583737</v>
      </c>
      <c r="BS170" s="41">
        <v>43757729.421211258</v>
      </c>
      <c r="BT170" s="41">
        <v>45031937.865956232</v>
      </c>
      <c r="BU170" s="171">
        <f t="shared" si="1311"/>
        <v>78.000000000000909</v>
      </c>
      <c r="BV170" s="171">
        <f t="shared" si="1287"/>
        <v>1473.3360000000002</v>
      </c>
      <c r="BW170" s="171">
        <f t="shared" si="1288"/>
        <v>426.83400000000074</v>
      </c>
      <c r="BX170" s="171">
        <f t="shared" si="1312"/>
        <v>7421.9999999999991</v>
      </c>
      <c r="BY170" s="172">
        <f t="shared" si="1313"/>
        <v>6026.6639999999998</v>
      </c>
      <c r="BZ170" s="172">
        <f t="shared" si="1314"/>
        <v>7073.1659999999993</v>
      </c>
      <c r="CA170" s="41">
        <v>98.96</v>
      </c>
      <c r="CB170" s="41">
        <v>81.2</v>
      </c>
      <c r="CC170" s="41">
        <v>95.3</v>
      </c>
      <c r="CD170" s="31">
        <v>0.67835544240159562</v>
      </c>
      <c r="CE170" s="46">
        <f>IF(OR(ISBLANK(BR170), ISBLANK(DH170)), "", 100*((BR170-DH170)/DH170))</f>
        <v>15.355681238379146</v>
      </c>
      <c r="CF170" s="104">
        <v>38485173.13320972</v>
      </c>
      <c r="CG170" s="56">
        <v>38165002.756177373</v>
      </c>
      <c r="CH170" s="56">
        <v>38805343.510242067</v>
      </c>
      <c r="CI170" s="171">
        <f t="shared" si="1315"/>
        <v>3.0000000000009095</v>
      </c>
      <c r="CJ170" s="171">
        <f t="shared" si="1316"/>
        <v>1407.1881000000012</v>
      </c>
      <c r="CK170" s="171">
        <f t="shared" si="1317"/>
        <v>335.86680000000069</v>
      </c>
      <c r="CL170" s="171">
        <f t="shared" si="1318"/>
        <v>7496.9999999999991</v>
      </c>
      <c r="CM170" s="172">
        <f t="shared" si="1319"/>
        <v>6092.8118999999988</v>
      </c>
      <c r="CN170" s="172">
        <f t="shared" si="1320"/>
        <v>7164.1331999999993</v>
      </c>
      <c r="CO170" s="41">
        <v>99.96</v>
      </c>
      <c r="CP170" s="41">
        <v>81.27</v>
      </c>
      <c r="CQ170" s="41">
        <v>95.56</v>
      </c>
      <c r="CR170" s="31">
        <v>0.49660222090402351</v>
      </c>
      <c r="CS170" s="46">
        <f>IF(OR(ISBLANK(CF170), ISBLANK(DH170)), "", 100*((CF170-DH170)/DH170))</f>
        <v>0</v>
      </c>
      <c r="CT170" s="102">
        <v>38526117.781733118</v>
      </c>
      <c r="CU170" s="102">
        <v>38205554.237282209</v>
      </c>
      <c r="CV170" s="102">
        <v>38846681.326184027</v>
      </c>
      <c r="CW170" s="171">
        <f t="shared" si="1321"/>
        <v>3.0000000000009095</v>
      </c>
      <c r="CX170" s="171">
        <f t="shared" si="1322"/>
        <v>1407.1881000000012</v>
      </c>
      <c r="CY170" s="171">
        <f t="shared" si="1323"/>
        <v>646.99230000000171</v>
      </c>
      <c r="CZ170" s="171">
        <f t="shared" si="1324"/>
        <v>7496.9999999999991</v>
      </c>
      <c r="DA170" s="172">
        <f t="shared" si="1325"/>
        <v>6092.8118999999988</v>
      </c>
      <c r="DB170" s="172">
        <f t="shared" si="1326"/>
        <v>6853.0076999999983</v>
      </c>
      <c r="DC170" s="32">
        <v>99.96</v>
      </c>
      <c r="DD170" s="32">
        <v>81.27</v>
      </c>
      <c r="DE170" s="32">
        <v>91.41</v>
      </c>
      <c r="DF170" s="28">
        <v>3.1145331312052651</v>
      </c>
      <c r="DG170" s="46">
        <f>IF(OR(ISBLANK(CT170), ISBLANK(DH170)), "", 100*((CT170-DH170)/DH170))</f>
        <v>0.10639070891450839</v>
      </c>
      <c r="DH170" s="25">
        <f>MIN(H170,T170,AB170,AP170,BD170,BR170,CF170,CT170)</f>
        <v>38485173.13320972</v>
      </c>
      <c r="DI170" s="85" t="str">
        <f>IF(DH170=H170, $H$2, IF(DH170=T170, $T$2, IF(DH170=AB170, $AB$2, IF(DH170=AP170, $AP$2, IF(DH170=BD170, $BD$2, IF(DH170=BR170, $BR$2, IF(DH170=CF170, $CF$2, $CT$2)))))))</f>
        <v>RKSDDP (AllEnhancements + RQMC + Kmeans)</v>
      </c>
      <c r="DJ170" s="39">
        <f>IF(OR(ISBLANK(H170), ISBLANK(AP170)), "", IFERROR(((H170-AP170)/H170)*100, ""))</f>
        <v>15.68525338154123</v>
      </c>
      <c r="DK170" s="20" t="str">
        <f>IF(OR(ISBLANK(AP170), ISBLANK(T170)), "", IFERROR(((T170-AP170)/T170)*100, ""))</f>
        <v/>
      </c>
      <c r="DL170" s="18">
        <f t="shared" si="1105"/>
        <v>0</v>
      </c>
    </row>
    <row r="171" spans="1:116" hidden="1" x14ac:dyDescent="0.25">
      <c r="A171" s="269"/>
      <c r="B171" s="269"/>
      <c r="C171" s="269"/>
      <c r="D171" s="269"/>
      <c r="E171" s="166">
        <f>3 * ($C$119*'Data for KPI'!$B$1)</f>
        <v>7500</v>
      </c>
      <c r="F171" s="166">
        <v>5</v>
      </c>
      <c r="G171" s="166">
        <v>14</v>
      </c>
      <c r="H171" s="116">
        <v>47888374.637583368</v>
      </c>
      <c r="I171" s="61">
        <v>47128011.478668563</v>
      </c>
      <c r="J171" s="61">
        <v>48648737.796498172</v>
      </c>
      <c r="K171" s="171">
        <f t="shared" si="1289"/>
        <v>121.5</v>
      </c>
      <c r="L171" s="171">
        <f t="shared" si="1290"/>
        <v>1505.7066000000004</v>
      </c>
      <c r="M171" s="171">
        <f t="shared" si="1291"/>
        <v>431.39699999999993</v>
      </c>
      <c r="N171" s="171">
        <f t="shared" si="1292"/>
        <v>7378.5</v>
      </c>
      <c r="O171" s="172">
        <f t="shared" si="1293"/>
        <v>5994.2933999999996</v>
      </c>
      <c r="P171" s="172">
        <f t="shared" si="1294"/>
        <v>7068.6030000000001</v>
      </c>
      <c r="Q171" s="66">
        <v>98.38</v>
      </c>
      <c r="R171" s="66">
        <v>81.239999999999995</v>
      </c>
      <c r="S171" s="66">
        <v>95.8</v>
      </c>
      <c r="T171" s="208"/>
      <c r="U171" s="208"/>
      <c r="V171" s="208"/>
      <c r="W171" s="14"/>
      <c r="X171" s="14"/>
      <c r="Y171" s="14"/>
      <c r="Z171" s="14"/>
      <c r="AA171" s="153" t="str">
        <f>IF(OR(ISBLANK(T171), ISBLANK(DH171)), "", 100*((T171-DH171)/DH171))</f>
        <v/>
      </c>
      <c r="AB171" s="116">
        <v>38294266.087032989</v>
      </c>
      <c r="AC171" s="61">
        <v>37999913.911757722</v>
      </c>
      <c r="AD171" s="61">
        <v>38588618.262308262</v>
      </c>
      <c r="AE171" s="171">
        <f t="shared" si="1295"/>
        <v>1.5</v>
      </c>
      <c r="AF171" s="171">
        <f t="shared" si="1296"/>
        <v>1392.4717499999997</v>
      </c>
      <c r="AG171" s="171">
        <f t="shared" si="1297"/>
        <v>360.67815000000064</v>
      </c>
      <c r="AH171" s="171">
        <f t="shared" si="1298"/>
        <v>7498.5</v>
      </c>
      <c r="AI171" s="172">
        <f t="shared" si="1299"/>
        <v>6107.5282500000003</v>
      </c>
      <c r="AJ171" s="172">
        <f t="shared" si="1300"/>
        <v>7139.3218499999994</v>
      </c>
      <c r="AK171" s="63">
        <v>99.98</v>
      </c>
      <c r="AL171" s="63">
        <v>81.45</v>
      </c>
      <c r="AM171" s="63">
        <v>95.21</v>
      </c>
      <c r="AN171" s="66">
        <v>0.49931972863766494</v>
      </c>
      <c r="AO171" s="153">
        <f>IF(OR(ISBLANK(AB171), ISBLANK(DH171)), "", 100*((AB171-DH171)/DH171))</f>
        <v>6.5697635864784665E-2</v>
      </c>
      <c r="AP171" s="115">
        <v>38289995.167099386</v>
      </c>
      <c r="AQ171" s="62">
        <v>37995712.382311054</v>
      </c>
      <c r="AR171" s="62">
        <v>38584277.951887727</v>
      </c>
      <c r="AS171" s="171">
        <f t="shared" si="1301"/>
        <v>1.5</v>
      </c>
      <c r="AT171" s="171">
        <f t="shared" si="1302"/>
        <v>1387.9726499999997</v>
      </c>
      <c r="AU171" s="171">
        <f t="shared" si="1303"/>
        <v>366.67695000000094</v>
      </c>
      <c r="AV171" s="171">
        <f t="shared" si="1304"/>
        <v>7498.5</v>
      </c>
      <c r="AW171" s="172">
        <f t="shared" si="1305"/>
        <v>6112.0273500000003</v>
      </c>
      <c r="AX171" s="172">
        <f t="shared" si="1306"/>
        <v>7133.3230499999991</v>
      </c>
      <c r="AY171" s="64">
        <v>99.98</v>
      </c>
      <c r="AZ171" s="64">
        <v>81.510000000000005</v>
      </c>
      <c r="BA171" s="64">
        <v>95.13</v>
      </c>
      <c r="BB171" s="67">
        <v>0.53639790393073716</v>
      </c>
      <c r="BC171" s="153">
        <f>IF(OR(ISBLANK(AP171), ISBLANK(DH171)), "", 100*((AP171-DH171)/DH171))</f>
        <v>5.4537411988669134E-2</v>
      </c>
      <c r="BD171" s="116">
        <v>38368816.881739654</v>
      </c>
      <c r="BE171" s="116">
        <v>38070628.398820996</v>
      </c>
      <c r="BF171" s="199">
        <v>38667005.364658304</v>
      </c>
      <c r="BG171" s="171">
        <f t="shared" si="1307"/>
        <v>2.25</v>
      </c>
      <c r="BH171" s="171">
        <f t="shared" si="1285"/>
        <v>1387.084425</v>
      </c>
      <c r="BI171" s="171">
        <f t="shared" si="1286"/>
        <v>602.81977500000085</v>
      </c>
      <c r="BJ171" s="171">
        <f t="shared" si="1308"/>
        <v>7497.75</v>
      </c>
      <c r="BK171" s="172">
        <f t="shared" si="1309"/>
        <v>6112.915575</v>
      </c>
      <c r="BL171" s="172">
        <f t="shared" si="1310"/>
        <v>6897.1802249999992</v>
      </c>
      <c r="BM171" s="32">
        <v>99.97</v>
      </c>
      <c r="BN171" s="32">
        <v>81.53</v>
      </c>
      <c r="BO171" s="32">
        <v>91.99</v>
      </c>
      <c r="BP171" s="28">
        <v>6.4814509927281643</v>
      </c>
      <c r="BQ171" s="46">
        <f>IF(OR(ISBLANK(BD171), ISBLANK(DH171)), "", 100*((BD171-DH171)/DH171))</f>
        <v>0.26050427518451891</v>
      </c>
      <c r="BR171" s="102">
        <v>38269228.590477437</v>
      </c>
      <c r="BS171" s="42">
        <v>37975062.552032009</v>
      </c>
      <c r="BT171" s="42">
        <v>38563394.62892288</v>
      </c>
      <c r="BU171" s="171">
        <f t="shared" si="1311"/>
        <v>1.5</v>
      </c>
      <c r="BV171" s="171">
        <f t="shared" si="1287"/>
        <v>1382.7237000000005</v>
      </c>
      <c r="BW171" s="171">
        <f t="shared" si="1288"/>
        <v>347.93069999999989</v>
      </c>
      <c r="BX171" s="171">
        <f t="shared" si="1312"/>
        <v>7498.5</v>
      </c>
      <c r="BY171" s="172">
        <f t="shared" si="1313"/>
        <v>6117.2762999999995</v>
      </c>
      <c r="BZ171" s="172">
        <f t="shared" si="1314"/>
        <v>7152.0693000000001</v>
      </c>
      <c r="CA171" s="32">
        <v>99.98</v>
      </c>
      <c r="CB171" s="32">
        <v>81.58</v>
      </c>
      <c r="CC171" s="32">
        <v>95.38</v>
      </c>
      <c r="CD171" s="28">
        <v>0.64952159712109581</v>
      </c>
      <c r="CE171" s="46">
        <f>IF(OR(ISBLANK(BR171), ISBLANK(DH171)), "", 100*((BR171-DH171)/DH171))</f>
        <v>2.7283952079036101E-4</v>
      </c>
      <c r="CF171" s="103">
        <v>38269124.177182421</v>
      </c>
      <c r="CG171" s="43">
        <v>37974930.921445742</v>
      </c>
      <c r="CH171" s="43">
        <v>38563317.4329191</v>
      </c>
      <c r="CI171" s="171">
        <f t="shared" si="1315"/>
        <v>1.5</v>
      </c>
      <c r="CJ171" s="171">
        <f t="shared" si="1316"/>
        <v>1386.4729499999994</v>
      </c>
      <c r="CK171" s="171">
        <f t="shared" si="1317"/>
        <v>334.43339999999989</v>
      </c>
      <c r="CL171" s="171">
        <f t="shared" si="1318"/>
        <v>7498.5</v>
      </c>
      <c r="CM171" s="172">
        <f t="shared" si="1319"/>
        <v>6113.5270500000006</v>
      </c>
      <c r="CN171" s="172">
        <f t="shared" si="1320"/>
        <v>7165.5666000000001</v>
      </c>
      <c r="CO171" s="34">
        <v>99.98</v>
      </c>
      <c r="CP171" s="34">
        <v>81.53</v>
      </c>
      <c r="CQ171" s="34">
        <v>95.56</v>
      </c>
      <c r="CR171" s="29">
        <v>0.56508772235990878</v>
      </c>
      <c r="CS171" s="46">
        <f>IF(OR(ISBLANK(CF171), ISBLANK(DH171)), "", 100*((CF171-DH171)/DH171))</f>
        <v>0</v>
      </c>
      <c r="CT171" s="103">
        <v>38304375.323795699</v>
      </c>
      <c r="CU171" s="103">
        <v>38009864.919590227</v>
      </c>
      <c r="CV171" s="103">
        <v>38598885.728001162</v>
      </c>
      <c r="CW171" s="171">
        <f t="shared" si="1321"/>
        <v>1.5</v>
      </c>
      <c r="CX171" s="171">
        <f t="shared" si="1322"/>
        <v>1387.2228000000005</v>
      </c>
      <c r="CY171" s="171">
        <f t="shared" si="1323"/>
        <v>617.12684999999965</v>
      </c>
      <c r="CZ171" s="171">
        <f t="shared" si="1324"/>
        <v>7498.5</v>
      </c>
      <c r="DA171" s="172">
        <f t="shared" si="1325"/>
        <v>6112.7771999999995</v>
      </c>
      <c r="DB171" s="172">
        <f t="shared" si="1326"/>
        <v>6882.8731500000004</v>
      </c>
      <c r="DC171" s="34">
        <v>99.98</v>
      </c>
      <c r="DD171" s="34">
        <v>81.52</v>
      </c>
      <c r="DE171" s="34">
        <v>91.79</v>
      </c>
      <c r="DF171" s="29">
        <v>2.7770989504192336</v>
      </c>
      <c r="DG171" s="46">
        <f>IF(OR(ISBLANK(CT171), ISBLANK(DH171)), "", 100*((CT171-DH171)/DH171))</f>
        <v>9.2113805505629101E-2</v>
      </c>
      <c r="DH171" s="25">
        <f>MIN(H171,T171,AB171,AP171,BD171,BR171,CF171,CT171)</f>
        <v>38269124.177182421</v>
      </c>
      <c r="DI171" s="85" t="str">
        <f>IF(DH171=H171, $H$2, IF(DH171=T171, $T$2, IF(DH171=AB171, $AB$2, IF(DH171=AP171, $AP$2, IF(DH171=BD171, $BD$2, IF(DH171=BR171, $BR$2, IF(DH171=CF171, $CF$2, $CT$2)))))))</f>
        <v>RKSDDP (AllEnhancements + RQMC + Kmeans)</v>
      </c>
      <c r="DJ171" s="39">
        <f>IF(OR(ISBLANK(H171), ISBLANK(AP171)), "", IFERROR(((H171-AP171)/H171)*100, ""))</f>
        <v>20.043235008755254</v>
      </c>
      <c r="DK171" s="20" t="str">
        <f>IF(OR(ISBLANK(AP171), ISBLANK(T171)), "", IFERROR(((T171-AP171)/T171)*100, ""))</f>
        <v/>
      </c>
      <c r="DL171" s="18">
        <f t="shared" si="1105"/>
        <v>0</v>
      </c>
    </row>
    <row r="172" spans="1:116" x14ac:dyDescent="0.25">
      <c r="A172" s="269"/>
      <c r="B172" s="269"/>
      <c r="C172" s="269"/>
      <c r="D172" s="269"/>
      <c r="E172" s="166">
        <f>3 * ($C$119*'Data for KPI'!$B$1)</f>
        <v>7500</v>
      </c>
      <c r="F172" s="166" t="s">
        <v>23</v>
      </c>
      <c r="G172" s="166"/>
      <c r="H172" s="113">
        <f>AVERAGE(H167:H171)</f>
        <v>45552416.40123143</v>
      </c>
      <c r="I172" s="82">
        <f t="shared" ref="I172:DH172" si="1327">AVERAGE(I167:I171)</f>
        <v>44880904.723299712</v>
      </c>
      <c r="J172" s="82">
        <f t="shared" si="1327"/>
        <v>46223928.079163156</v>
      </c>
      <c r="K172" s="159">
        <f t="shared" si="1327"/>
        <v>93.6</v>
      </c>
      <c r="L172" s="159">
        <f t="shared" si="1327"/>
        <v>1490.3047799999999</v>
      </c>
      <c r="M172" s="159">
        <f t="shared" si="1327"/>
        <v>398.14316999999971</v>
      </c>
      <c r="N172" s="159">
        <f t="shared" si="1327"/>
        <v>7406.4</v>
      </c>
      <c r="O172" s="159">
        <f t="shared" si="1327"/>
        <v>6009.6952199999996</v>
      </c>
      <c r="P172" s="159">
        <f t="shared" si="1327"/>
        <v>7101.8568299999997</v>
      </c>
      <c r="Q172" s="106">
        <f t="shared" si="1327"/>
        <v>98.751999999999995</v>
      </c>
      <c r="R172" s="106">
        <f t="shared" si="1327"/>
        <v>81.141999999999996</v>
      </c>
      <c r="S172" s="106">
        <f t="shared" si="1327"/>
        <v>95.888000000000005</v>
      </c>
      <c r="T172" s="113" t="e">
        <f t="shared" si="1327"/>
        <v>#DIV/0!</v>
      </c>
      <c r="U172" s="113" t="e">
        <f t="shared" si="1327"/>
        <v>#DIV/0!</v>
      </c>
      <c r="V172" s="113" t="e">
        <f t="shared" si="1327"/>
        <v>#DIV/0!</v>
      </c>
      <c r="W172" s="82" t="e">
        <f t="shared" si="1327"/>
        <v>#DIV/0!</v>
      </c>
      <c r="X172" s="82" t="e">
        <f t="shared" si="1327"/>
        <v>#DIV/0!</v>
      </c>
      <c r="Y172" s="82" t="e">
        <f t="shared" si="1327"/>
        <v>#DIV/0!</v>
      </c>
      <c r="Z172" s="82" t="e">
        <f t="shared" si="1327"/>
        <v>#DIV/0!</v>
      </c>
      <c r="AA172" s="82" t="str">
        <f>IFERROR(AVERAGE(AA167:AA171), "")</f>
        <v/>
      </c>
      <c r="AB172" s="113">
        <f t="shared" si="1327"/>
        <v>42322707.343658447</v>
      </c>
      <c r="AC172" s="82">
        <f t="shared" si="1327"/>
        <v>41791790.572596513</v>
      </c>
      <c r="AD172" s="82">
        <f t="shared" si="1327"/>
        <v>42853624.114720374</v>
      </c>
      <c r="AE172" s="159">
        <f t="shared" si="1327"/>
        <v>52.949999999999818</v>
      </c>
      <c r="AF172" s="159">
        <f t="shared" si="1327"/>
        <v>1447.9129199999998</v>
      </c>
      <c r="AG172" s="159">
        <f t="shared" si="1327"/>
        <v>425.16014999999987</v>
      </c>
      <c r="AH172" s="159">
        <f t="shared" si="1327"/>
        <v>7447.05</v>
      </c>
      <c r="AI172" s="159">
        <f t="shared" si="1327"/>
        <v>6052.0870799999993</v>
      </c>
      <c r="AJ172" s="159">
        <f t="shared" si="1327"/>
        <v>7074.8398499999994</v>
      </c>
      <c r="AK172" s="82">
        <f t="shared" si="1327"/>
        <v>99.294000000000011</v>
      </c>
      <c r="AL172" s="82">
        <f t="shared" si="1327"/>
        <v>81.268000000000001</v>
      </c>
      <c r="AM172" s="82">
        <f t="shared" si="1327"/>
        <v>95.001999999999995</v>
      </c>
      <c r="AN172" s="82">
        <f t="shared" si="1327"/>
        <v>0.68730618368368024</v>
      </c>
      <c r="AO172" s="106">
        <f>IFERROR(AVERAGE(AO167:AO171), "")</f>
        <v>10.596915431294422</v>
      </c>
      <c r="AP172" s="113">
        <f t="shared" si="1327"/>
        <v>38329093.978805929</v>
      </c>
      <c r="AQ172" s="82">
        <f t="shared" si="1327"/>
        <v>38028342.379508659</v>
      </c>
      <c r="AR172" s="82">
        <f t="shared" si="1327"/>
        <v>38629845.5781032</v>
      </c>
      <c r="AS172" s="159">
        <f t="shared" si="1327"/>
        <v>2.1000000000003638</v>
      </c>
      <c r="AT172" s="159">
        <f t="shared" si="1327"/>
        <v>1399.7086500000005</v>
      </c>
      <c r="AU172" s="159">
        <f t="shared" si="1327"/>
        <v>335.15637000000061</v>
      </c>
      <c r="AV172" s="159">
        <f t="shared" si="1327"/>
        <v>7497.9</v>
      </c>
      <c r="AW172" s="159">
        <f t="shared" si="1327"/>
        <v>6100.2913500000004</v>
      </c>
      <c r="AX172" s="159">
        <f t="shared" si="1327"/>
        <v>7164.8436300000003</v>
      </c>
      <c r="AY172" s="82">
        <f t="shared" si="1327"/>
        <v>99.972000000000008</v>
      </c>
      <c r="AZ172" s="82">
        <f t="shared" si="1327"/>
        <v>81.359999999999985</v>
      </c>
      <c r="BA172" s="82">
        <f t="shared" si="1327"/>
        <v>95.557999999999993</v>
      </c>
      <c r="BB172" s="82">
        <f t="shared" si="1327"/>
        <v>0.75875934868374539</v>
      </c>
      <c r="BC172" s="106">
        <f>IFERROR(AVERAGE(BC167:BC171), "")</f>
        <v>0.15842095935080597</v>
      </c>
      <c r="BD172" s="113">
        <f>IFERROR(AVERAGE(BD167:BD171), "")</f>
        <v>221702804.44297042</v>
      </c>
      <c r="BE172" s="82">
        <f t="shared" si="1327"/>
        <v>219131274.17302424</v>
      </c>
      <c r="BF172" s="198">
        <f t="shared" si="1327"/>
        <v>224274334.71291667</v>
      </c>
      <c r="BG172" s="159">
        <f t="shared" si="1327"/>
        <v>1510.05</v>
      </c>
      <c r="BH172" s="159">
        <f t="shared" si="1327"/>
        <v>2670.4492650000002</v>
      </c>
      <c r="BI172" s="159">
        <f t="shared" si="1327"/>
        <v>2031.8982000000003</v>
      </c>
      <c r="BJ172" s="159">
        <f t="shared" si="1327"/>
        <v>5989.95</v>
      </c>
      <c r="BK172" s="159">
        <f t="shared" si="1327"/>
        <v>4829.5507349999998</v>
      </c>
      <c r="BL172" s="159">
        <f t="shared" si="1327"/>
        <v>5468.1017999999995</v>
      </c>
      <c r="BM172" s="82">
        <f t="shared" si="1327"/>
        <v>79.866000000000014</v>
      </c>
      <c r="BN172" s="82">
        <f t="shared" si="1327"/>
        <v>80.383999999999986</v>
      </c>
      <c r="BO172" s="82">
        <f t="shared" si="1327"/>
        <v>91.186000000000007</v>
      </c>
      <c r="BP172" s="82">
        <f t="shared" si="1327"/>
        <v>6.5284186766619188</v>
      </c>
      <c r="BQ172" s="226">
        <f>IFERROR(AVERAGE(BQ167:BQ171), "")</f>
        <v>479.15598508514483</v>
      </c>
      <c r="BR172" s="118">
        <f t="shared" si="1327"/>
        <v>40177704.709480599</v>
      </c>
      <c r="BS172" s="99">
        <f t="shared" si="1327"/>
        <v>39764584.886707865</v>
      </c>
      <c r="BT172" s="99">
        <f t="shared" si="1327"/>
        <v>40590824.532253325</v>
      </c>
      <c r="BU172" s="183">
        <f t="shared" si="1327"/>
        <v>25.8</v>
      </c>
      <c r="BV172" s="183">
        <f t="shared" si="1327"/>
        <v>1418.0622449999996</v>
      </c>
      <c r="BW172" s="183">
        <f t="shared" si="1327"/>
        <v>349.67258999999979</v>
      </c>
      <c r="BX172" s="183">
        <f t="shared" si="1327"/>
        <v>7474.2</v>
      </c>
      <c r="BY172" s="183">
        <f t="shared" si="1327"/>
        <v>6081.9377550000008</v>
      </c>
      <c r="BZ172" s="183">
        <f t="shared" si="1327"/>
        <v>7150.3274100000008</v>
      </c>
      <c r="CA172" s="99">
        <f t="shared" si="1327"/>
        <v>99.656000000000006</v>
      </c>
      <c r="CB172" s="99">
        <f t="shared" si="1327"/>
        <v>81.372</v>
      </c>
      <c r="CC172" s="99">
        <f t="shared" si="1327"/>
        <v>95.665999999999997</v>
      </c>
      <c r="CD172" s="99">
        <f t="shared" si="1327"/>
        <v>0.62178382010219402</v>
      </c>
      <c r="CE172" s="100">
        <f t="shared" si="1327"/>
        <v>4.9717552378599565</v>
      </c>
      <c r="CF172" s="118">
        <f t="shared" si="1327"/>
        <v>38274165.391292848</v>
      </c>
      <c r="CG172" s="99">
        <f t="shared" si="1327"/>
        <v>37978342.89519453</v>
      </c>
      <c r="CH172" s="99">
        <f t="shared" si="1327"/>
        <v>38569987.88739115</v>
      </c>
      <c r="CI172" s="159">
        <f t="shared" si="1327"/>
        <v>1.5000000000005458</v>
      </c>
      <c r="CJ172" s="159">
        <f t="shared" si="1327"/>
        <v>1396.5205200000005</v>
      </c>
      <c r="CK172" s="159">
        <f t="shared" si="1327"/>
        <v>326.3339550000008</v>
      </c>
      <c r="CL172" s="159">
        <f t="shared" si="1327"/>
        <v>7498.5</v>
      </c>
      <c r="CM172" s="159">
        <f t="shared" si="1327"/>
        <v>6103.47948</v>
      </c>
      <c r="CN172" s="159">
        <f t="shared" si="1327"/>
        <v>7173.6660449999999</v>
      </c>
      <c r="CO172" s="99">
        <f t="shared" si="1327"/>
        <v>99.97999999999999</v>
      </c>
      <c r="CP172" s="99">
        <f t="shared" si="1327"/>
        <v>81.396000000000001</v>
      </c>
      <c r="CQ172" s="99">
        <f t="shared" si="1327"/>
        <v>95.667999999999992</v>
      </c>
      <c r="CR172" s="99">
        <f t="shared" si="1327"/>
        <v>0.54961269466713003</v>
      </c>
      <c r="CS172" s="100">
        <f t="shared" si="1327"/>
        <v>1.4490888317350245E-2</v>
      </c>
      <c r="CT172" s="118">
        <f t="shared" si="1327"/>
        <v>63978505.300925098</v>
      </c>
      <c r="CU172" s="99">
        <f t="shared" si="1327"/>
        <v>63174640.369852327</v>
      </c>
      <c r="CV172" s="99">
        <f t="shared" si="1327"/>
        <v>64782370.231997885</v>
      </c>
      <c r="CW172" s="159">
        <f t="shared" si="1327"/>
        <v>250.20000000000036</v>
      </c>
      <c r="CX172" s="159">
        <f t="shared" si="1327"/>
        <v>1607.3185050000004</v>
      </c>
      <c r="CY172" s="159">
        <f t="shared" si="1327"/>
        <v>822.9951600000004</v>
      </c>
      <c r="CZ172" s="159">
        <f t="shared" si="1327"/>
        <v>7249.8</v>
      </c>
      <c r="DA172" s="159">
        <f t="shared" si="1327"/>
        <v>5892.6814949999989</v>
      </c>
      <c r="DB172" s="159">
        <f t="shared" si="1327"/>
        <v>6677.0048399999996</v>
      </c>
      <c r="DC172" s="99">
        <f t="shared" si="1327"/>
        <v>96.664000000000001</v>
      </c>
      <c r="DD172" s="99">
        <f t="shared" si="1327"/>
        <v>81.263999999999996</v>
      </c>
      <c r="DE172" s="99">
        <f t="shared" si="1327"/>
        <v>92.13000000000001</v>
      </c>
      <c r="DF172" s="99">
        <f t="shared" si="1327"/>
        <v>2.9239393663178421</v>
      </c>
      <c r="DG172" s="100">
        <f t="shared" si="1327"/>
        <v>67.124246383025664</v>
      </c>
      <c r="DH172" s="118">
        <f t="shared" si="1327"/>
        <v>38268622.764016733</v>
      </c>
      <c r="DI172" s="99"/>
      <c r="DJ172" s="100">
        <f>IFERROR(AVERAGE(DJ167:DJ171), "")</f>
        <v>15.655777293666441</v>
      </c>
      <c r="DK172" s="99" t="e">
        <f t="shared" ref="DK172" si="1328">AVERAGE(DK167:DK171)</f>
        <v>#DIV/0!</v>
      </c>
      <c r="DL172" s="18">
        <f t="shared" si="1105"/>
        <v>1.4490888317350245E-2</v>
      </c>
    </row>
    <row r="173" spans="1:116" hidden="1" x14ac:dyDescent="0.25">
      <c r="A173" s="269"/>
      <c r="B173" s="269">
        <v>20</v>
      </c>
      <c r="C173" s="269">
        <v>5</v>
      </c>
      <c r="D173" s="269">
        <v>100</v>
      </c>
      <c r="E173" s="166">
        <f>3 * ($C$101*'Data for KPI'!$B$1)</f>
        <v>1875</v>
      </c>
      <c r="F173" s="166">
        <v>1</v>
      </c>
      <c r="G173" s="166"/>
      <c r="H173" s="116">
        <v>859015.36091686937</v>
      </c>
      <c r="I173" s="63">
        <v>751327.11122453469</v>
      </c>
      <c r="J173" s="63">
        <v>966703.61060920404</v>
      </c>
      <c r="K173" s="171">
        <f>E173-N173</f>
        <v>8.0625000000002274</v>
      </c>
      <c r="L173" s="171">
        <f>E173-O173</f>
        <v>11.049600000000055</v>
      </c>
      <c r="M173" s="171">
        <f>E173-P173</f>
        <v>27.665343750000147</v>
      </c>
      <c r="N173" s="171">
        <f>(Q173/100)*E173</f>
        <v>1866.9374999999998</v>
      </c>
      <c r="O173" s="172">
        <f>(R173/100)*N173</f>
        <v>1863.9503999999999</v>
      </c>
      <c r="P173" s="172">
        <f>(S173/100)*N173</f>
        <v>1847.3346562499999</v>
      </c>
      <c r="Q173" s="66">
        <v>99.57</v>
      </c>
      <c r="R173" s="66">
        <v>99.84</v>
      </c>
      <c r="S173" s="66">
        <v>98.95</v>
      </c>
      <c r="T173" s="208"/>
      <c r="U173" s="208"/>
      <c r="V173" s="208"/>
      <c r="W173" s="14"/>
      <c r="X173" s="14"/>
      <c r="Y173" s="14"/>
      <c r="Z173" s="14"/>
      <c r="AA173" s="153" t="str">
        <f>IF(OR(ISBLANK(T173), ISBLANK(DH173)), "", 100*((T173-DH173)/DH173))</f>
        <v/>
      </c>
      <c r="AB173" s="116">
        <v>326852.30555204197</v>
      </c>
      <c r="AC173" s="63">
        <v>283554.99308341852</v>
      </c>
      <c r="AD173" s="63">
        <v>370149.6180206656</v>
      </c>
      <c r="AE173" s="171">
        <f>$E173-AH173</f>
        <v>1.3124999999997726</v>
      </c>
      <c r="AF173" s="171">
        <f>$E173-AI173</f>
        <v>4.3103999999996176</v>
      </c>
      <c r="AG173" s="171">
        <f>$E173-AJ173</f>
        <v>18.925162499999715</v>
      </c>
      <c r="AH173" s="171">
        <f>(AK173/100)*E173</f>
        <v>1873.6875000000002</v>
      </c>
      <c r="AI173" s="172">
        <f>(AL173/100)*AH173</f>
        <v>1870.6896000000004</v>
      </c>
      <c r="AJ173" s="172">
        <f>(AM173/100)*AH173</f>
        <v>1856.0748375000003</v>
      </c>
      <c r="AK173" s="63">
        <v>99.93</v>
      </c>
      <c r="AL173" s="63">
        <v>99.84</v>
      </c>
      <c r="AM173" s="63">
        <v>99.06</v>
      </c>
      <c r="AN173" s="66">
        <v>1.6073898948130598</v>
      </c>
      <c r="AO173" s="153">
        <f>IF(OR(ISBLANK(AB173), ISBLANK(DH173)), "", 100*((AB173-DH173)/DH173))</f>
        <v>35.190594360421429</v>
      </c>
      <c r="AP173" s="116">
        <v>241895.7865031141</v>
      </c>
      <c r="AQ173" s="63">
        <v>213317.54946080191</v>
      </c>
      <c r="AR173" s="63">
        <v>270474.02354542637</v>
      </c>
      <c r="AS173" s="171">
        <f>$E173-AV173</f>
        <v>0.375</v>
      </c>
      <c r="AT173" s="171">
        <f>$E173-AW173</f>
        <v>3.3743999999999232</v>
      </c>
      <c r="AU173" s="171">
        <f>$E173-AX173</f>
        <v>18.183937500000184</v>
      </c>
      <c r="AV173" s="171">
        <f>(AY173/100)*E173</f>
        <v>1874.625</v>
      </c>
      <c r="AW173" s="172">
        <f>(AZ173/100)*AV173</f>
        <v>1871.6256000000001</v>
      </c>
      <c r="AX173" s="172">
        <f>(BA173/100)*AV173</f>
        <v>1856.8160624999998</v>
      </c>
      <c r="AY173" s="63">
        <v>99.98</v>
      </c>
      <c r="AZ173" s="63">
        <v>99.84</v>
      </c>
      <c r="BA173" s="63">
        <v>99.05</v>
      </c>
      <c r="BB173" s="66">
        <v>2.4221771379567967</v>
      </c>
      <c r="BC173" s="153">
        <f>IF(OR(ISBLANK(AP173), ISBLANK(DH173)), "", 100*((AP173-DH173)/DH173))</f>
        <v>5.1413421744182376E-2</v>
      </c>
      <c r="BD173" s="116">
        <v>6043425.6689881617</v>
      </c>
      <c r="BE173" s="116">
        <v>5635514.4498260599</v>
      </c>
      <c r="BF173" s="199">
        <v>6451336.8881502636</v>
      </c>
      <c r="BG173" s="171">
        <f>IF(BJ173=0, " ", $E173-BJ173)</f>
        <v>65.25</v>
      </c>
      <c r="BH173" s="171">
        <f t="shared" ref="BH173:BH177" si="1329">IF(BK173=0, " ", $E173-BK173)</f>
        <v>67.421700000000101</v>
      </c>
      <c r="BI173" s="171">
        <f t="shared" ref="BI173:BI177" si="1330">IF(BL173=0, " ", $E173-BL173)</f>
        <v>84.07140000000004</v>
      </c>
      <c r="BJ173" s="171">
        <f>(BM173/100)*$E173</f>
        <v>1809.75</v>
      </c>
      <c r="BK173" s="172">
        <f>(BN173/100)*BJ173</f>
        <v>1807.5782999999999</v>
      </c>
      <c r="BL173" s="172">
        <f>(BO173/100)*BJ173</f>
        <v>1790.9286</v>
      </c>
      <c r="BM173" s="32">
        <v>96.52</v>
      </c>
      <c r="BN173" s="32">
        <v>99.88</v>
      </c>
      <c r="BO173" s="32">
        <v>98.96</v>
      </c>
      <c r="BP173" s="28">
        <v>0.53685683622069946</v>
      </c>
      <c r="BQ173" s="46">
        <f>IF(OR(ISBLANK(BD173), ISBLANK(DH173)), "", 100*((BD173-DH173)/DH173))</f>
        <v>2399.6437053843902</v>
      </c>
      <c r="BR173" s="102">
        <v>241771.48351063961</v>
      </c>
      <c r="BS173" s="32">
        <v>213199.19992280731</v>
      </c>
      <c r="BT173" s="32">
        <v>270343.76709847187</v>
      </c>
      <c r="BU173" s="171">
        <f>IF(BX173 = 0, " ", $E173-BX173)</f>
        <v>0.375</v>
      </c>
      <c r="BV173" s="171">
        <f t="shared" ref="BV173:BV177" si="1331">IF(BY173=0, " ", $E173-BY173)</f>
        <v>3.3743999999999232</v>
      </c>
      <c r="BW173" s="171">
        <f t="shared" ref="BW173:BW177" si="1332">IF(BZ173=0, " ", $E173-BZ173)</f>
        <v>17.809012500000108</v>
      </c>
      <c r="BX173" s="171">
        <f>IF(ISBLANK(CA173),"",(CA173/100)*$E173)</f>
        <v>1874.625</v>
      </c>
      <c r="BY173" s="172">
        <f>(CB173/100)*BX173</f>
        <v>1871.6256000000001</v>
      </c>
      <c r="BZ173" s="172">
        <f>(CC173/100)*BX173</f>
        <v>1857.1909874999999</v>
      </c>
      <c r="CA173" s="32">
        <v>99.98</v>
      </c>
      <c r="CB173" s="32">
        <v>99.84</v>
      </c>
      <c r="CC173" s="32">
        <v>99.07</v>
      </c>
      <c r="CD173" s="28">
        <v>2.0636791441175451</v>
      </c>
      <c r="CE173" s="46">
        <f>IF(OR(ISBLANK(BR173), ISBLANK(DH173)), "", 100*((BR173-DH173)/DH173))</f>
        <v>0</v>
      </c>
      <c r="CF173" s="102">
        <v>241826.7696657104</v>
      </c>
      <c r="CG173" s="42">
        <v>213253.38037681041</v>
      </c>
      <c r="CH173" s="42">
        <v>270400.15895461029</v>
      </c>
      <c r="CI173" s="171">
        <f>IF(ISBLANK(CL173), " ", $E173-CL173)</f>
        <v>0.375</v>
      </c>
      <c r="CJ173" s="171">
        <f>IF(ISBLANK(CM173), " ", $E173-CM173)</f>
        <v>3.3743999999999232</v>
      </c>
      <c r="CK173" s="171">
        <f>IF(ISBLANK(CN173), " ", $E173-CN173)</f>
        <v>17.809012500000108</v>
      </c>
      <c r="CL173" s="171">
        <f>IF(ISBLANK(CO173),"",(CO173/100)*$E173)</f>
        <v>1874.625</v>
      </c>
      <c r="CM173" s="172">
        <f>IF(ISBLANK(CL173),"",(CP173/100)*CL173)</f>
        <v>1871.6256000000001</v>
      </c>
      <c r="CN173" s="172">
        <f>IF(ISBLANK(CL173),"",(CQ173/100)*CL173)</f>
        <v>1857.1909874999999</v>
      </c>
      <c r="CO173" s="32">
        <v>99.98</v>
      </c>
      <c r="CP173" s="32">
        <v>99.84</v>
      </c>
      <c r="CQ173" s="32">
        <v>99.07</v>
      </c>
      <c r="CR173" s="28">
        <v>2.6048877363577039</v>
      </c>
      <c r="CS173" s="46">
        <f>IF(OR(ISBLANK(CF173), ISBLANK(DH173)), "", 100*((CF173-DH173)/DH173))</f>
        <v>2.28671116494003E-2</v>
      </c>
      <c r="CT173" s="103">
        <v>242596.42260092669</v>
      </c>
      <c r="CU173" s="103">
        <v>214018.39950789351</v>
      </c>
      <c r="CV173" s="103">
        <v>271174.44569396001</v>
      </c>
      <c r="CW173" s="171">
        <f>IF(ISNUMBER(CZ173), $E173-CZ173,"")</f>
        <v>0.375</v>
      </c>
      <c r="CX173" s="171">
        <f>IF(ISNUMBER(DA173), $E173-DA173,"")</f>
        <v>3.3743999999999232</v>
      </c>
      <c r="CY173" s="171">
        <f>IF(ISNUMBER(DB173), $E173-DB173,"")</f>
        <v>18.183937500000184</v>
      </c>
      <c r="CZ173" s="171">
        <f>IF(ISBLANK(DC173),"",(DC173/100)*$E173)</f>
        <v>1874.625</v>
      </c>
      <c r="DA173" s="172">
        <f>IF(ISNUMBER(CZ173), (DD173/100) * CZ173, "")</f>
        <v>1871.6256000000001</v>
      </c>
      <c r="DB173" s="172">
        <f>IF(ISNUMBER(CZ173),(DE173/100)*CZ173,"")</f>
        <v>1856.8160624999998</v>
      </c>
      <c r="DC173" s="34">
        <v>99.98</v>
      </c>
      <c r="DD173" s="34">
        <v>99.84</v>
      </c>
      <c r="DE173" s="34">
        <v>99.05</v>
      </c>
      <c r="DF173" s="29">
        <v>3.8068621620619054</v>
      </c>
      <c r="DG173" s="46">
        <f>IF(OR(ISBLANK(CT173), ISBLANK(DH173)), "", 100*((CT173-DH173)/DH173))</f>
        <v>0.34120611674650914</v>
      </c>
      <c r="DH173" s="25">
        <f>MIN(H173,T173,AB173,AP173,BD173,BR173,CF173,CT173)</f>
        <v>241771.48351063961</v>
      </c>
      <c r="DI173" s="85" t="str">
        <f>IF(DH173=H173, $H$2, IF(DH173=T173, $T$2, IF(DH173=AB173, $AB$2, IF(DH173=AP173, $AP$2, IF(DH173=BD173, $BD$2, IF(DH173=BR173, $BR$2, IF(DH173=CF173, $CF$2, $CT$2)))))))</f>
        <v>RSSDDP (AllEnhancements + RQMC + SOM)</v>
      </c>
      <c r="DJ173" s="39">
        <f>IF(OR(ISBLANK(H173), ISBLANK(AP173)), "", IFERROR(((H173-AP173)/H173)*100, ""))</f>
        <v>71.840342151166325</v>
      </c>
      <c r="DK173" s="20" t="str">
        <f>IF(OR(ISBLANK(AP173), ISBLANK(T173)), "", IFERROR(((T173-AP173)/T173)*100, ""))</f>
        <v/>
      </c>
      <c r="DL173" s="18">
        <f t="shared" si="1105"/>
        <v>0</v>
      </c>
    </row>
    <row r="174" spans="1:116" hidden="1" x14ac:dyDescent="0.25">
      <c r="A174" s="269"/>
      <c r="B174" s="269"/>
      <c r="C174" s="269"/>
      <c r="D174" s="269"/>
      <c r="E174" s="166">
        <f>3 * ($C$101*'Data for KPI'!$B$1)</f>
        <v>1875</v>
      </c>
      <c r="F174" s="166">
        <v>2</v>
      </c>
      <c r="G174" s="166"/>
      <c r="H174" s="115">
        <v>888260.99664318527</v>
      </c>
      <c r="I174" s="64">
        <v>778478.65691561333</v>
      </c>
      <c r="J174" s="64">
        <v>998043.3363707572</v>
      </c>
      <c r="K174" s="171">
        <f t="shared" ref="K174:K177" si="1333">E174-N174</f>
        <v>8.25</v>
      </c>
      <c r="L174" s="171">
        <f t="shared" ref="L174:L177" si="1334">E174-O174</f>
        <v>11.050125000000207</v>
      </c>
      <c r="M174" s="171">
        <f t="shared" ref="M174:M177" si="1335">E174-P174</f>
        <v>27.104174999999941</v>
      </c>
      <c r="N174" s="171">
        <f t="shared" ref="N174:N177" si="1336">(Q174/100)*E174</f>
        <v>1866.75</v>
      </c>
      <c r="O174" s="172">
        <f t="shared" ref="O174:O177" si="1337">(R174/100)*N174</f>
        <v>1863.9498749999998</v>
      </c>
      <c r="P174" s="172">
        <f t="shared" ref="P174:P177" si="1338">(S174/100)*N174</f>
        <v>1847.8958250000001</v>
      </c>
      <c r="Q174" s="67">
        <v>99.56</v>
      </c>
      <c r="R174" s="67">
        <v>99.85</v>
      </c>
      <c r="S174" s="67">
        <v>98.99</v>
      </c>
      <c r="T174" s="208"/>
      <c r="U174" s="208"/>
      <c r="V174" s="208"/>
      <c r="W174" s="14"/>
      <c r="X174" s="14"/>
      <c r="Y174" s="14"/>
      <c r="Z174" s="14"/>
      <c r="AA174" s="153" t="str">
        <f>IF(OR(ISBLANK(T174), ISBLANK(DH174)), "", 100*((T174-DH174)/DH174))</f>
        <v/>
      </c>
      <c r="AB174" s="115">
        <v>249122.87539178409</v>
      </c>
      <c r="AC174" s="64">
        <v>219808.27208479101</v>
      </c>
      <c r="AD174" s="64">
        <v>278437.47869877721</v>
      </c>
      <c r="AE174" s="171">
        <f t="shared" ref="AE174:AE177" si="1339">$E174-AH174</f>
        <v>0.375</v>
      </c>
      <c r="AF174" s="171">
        <f t="shared" ref="AF174:AF177" si="1340">$E174-AI174</f>
        <v>3.3743999999999232</v>
      </c>
      <c r="AG174" s="171">
        <f t="shared" ref="AG174:AG177" si="1341">$E174-AJ174</f>
        <v>19.496174999999994</v>
      </c>
      <c r="AH174" s="171">
        <f t="shared" ref="AH174:AH177" si="1342">(AK174/100)*E174</f>
        <v>1874.625</v>
      </c>
      <c r="AI174" s="172">
        <f t="shared" ref="AI174:AI177" si="1343">(AL174/100)*AH174</f>
        <v>1871.6256000000001</v>
      </c>
      <c r="AJ174" s="172">
        <f t="shared" ref="AJ174:AJ177" si="1344">(AM174/100)*AH174</f>
        <v>1855.503825</v>
      </c>
      <c r="AK174" s="64">
        <v>99.98</v>
      </c>
      <c r="AL174" s="64">
        <v>99.84</v>
      </c>
      <c r="AM174" s="64">
        <v>98.98</v>
      </c>
      <c r="AN174" s="67">
        <v>1.6956569211706474</v>
      </c>
      <c r="AO174" s="153">
        <f>IF(OR(ISBLANK(AB174), ISBLANK(DH174)), "", 100*((AB174-DH174)/DH174))</f>
        <v>2.9014988309973712E-2</v>
      </c>
      <c r="AP174" s="115">
        <v>249110.44078176591</v>
      </c>
      <c r="AQ174" s="64">
        <v>219795.40183398861</v>
      </c>
      <c r="AR174" s="64">
        <v>278425.47972954332</v>
      </c>
      <c r="AS174" s="171">
        <f t="shared" ref="AS174:AS177" si="1345">$E174-AV174</f>
        <v>0.375</v>
      </c>
      <c r="AT174" s="171">
        <f t="shared" ref="AT174:AT177" si="1346">$E174-AW174</f>
        <v>3.3743999999999232</v>
      </c>
      <c r="AU174" s="171">
        <f t="shared" ref="AU174:AU177" si="1347">$E174-AX174</f>
        <v>19.496174999999994</v>
      </c>
      <c r="AV174" s="171">
        <f t="shared" ref="AV174:AV177" si="1348">(AY174/100)*E174</f>
        <v>1874.625</v>
      </c>
      <c r="AW174" s="172">
        <f t="shared" ref="AW174:AW177" si="1349">(AZ174/100)*AV174</f>
        <v>1871.6256000000001</v>
      </c>
      <c r="AX174" s="172">
        <f t="shared" ref="AX174:AX177" si="1350">(BA174/100)*AV174</f>
        <v>1855.503825</v>
      </c>
      <c r="AY174" s="64">
        <v>99.98</v>
      </c>
      <c r="AZ174" s="64">
        <v>99.84</v>
      </c>
      <c r="BA174" s="64">
        <v>98.98</v>
      </c>
      <c r="BB174" s="67">
        <v>2.0424741800616291</v>
      </c>
      <c r="BC174" s="153">
        <f>IF(OR(ISBLANK(AP174), ISBLANK(DH174)), "", 100*((AP174-DH174)/DH174))</f>
        <v>2.4022183895979751E-2</v>
      </c>
      <c r="BD174" s="115">
        <v>21055472.01902429</v>
      </c>
      <c r="BE174" s="115">
        <v>20244343.826458931</v>
      </c>
      <c r="BF174" s="155">
        <v>21866600.211589649</v>
      </c>
      <c r="BG174" s="171">
        <f t="shared" ref="BG174:BG177" si="1351">IF(BJ174=0, " ", $E174-BJ174)</f>
        <v>201.375</v>
      </c>
      <c r="BH174" s="171">
        <f t="shared" si="1329"/>
        <v>203.0486249999999</v>
      </c>
      <c r="BI174" s="171">
        <f t="shared" si="1330"/>
        <v>220.28696250000007</v>
      </c>
      <c r="BJ174" s="171">
        <f t="shared" ref="BJ174:BJ177" si="1352">(BM174/100)*$E174</f>
        <v>1673.625</v>
      </c>
      <c r="BK174" s="172">
        <f t="shared" ref="BK174:BK177" si="1353">(BN174/100)*BJ174</f>
        <v>1671.9513750000001</v>
      </c>
      <c r="BL174" s="172">
        <f t="shared" ref="BL174:BL177" si="1354">(BO174/100)*BJ174</f>
        <v>1654.7130374999999</v>
      </c>
      <c r="BM174" s="34">
        <v>89.26</v>
      </c>
      <c r="BN174" s="34">
        <v>99.9</v>
      </c>
      <c r="BO174" s="34">
        <v>98.87</v>
      </c>
      <c r="BP174" s="29">
        <v>0.28366754369787067</v>
      </c>
      <c r="BQ174" s="46">
        <f>IF(OR(ISBLANK(BD174), ISBLANK(DH174)), "", 100*((BD174-DH174)/DH174))</f>
        <v>8354.2943833024729</v>
      </c>
      <c r="BR174" s="103">
        <v>249050.6133854244</v>
      </c>
      <c r="BS174" s="34">
        <v>219736.18889185009</v>
      </c>
      <c r="BT174" s="34">
        <v>278365.03787899867</v>
      </c>
      <c r="BU174" s="171">
        <f t="shared" ref="BU174:BU177" si="1355">IF(BX174 = 0, " ", $E174-BX174)</f>
        <v>0.375</v>
      </c>
      <c r="BV174" s="171">
        <f t="shared" si="1331"/>
        <v>3.3743999999999232</v>
      </c>
      <c r="BW174" s="171">
        <f t="shared" si="1332"/>
        <v>19.683637500000032</v>
      </c>
      <c r="BX174" s="171">
        <f t="shared" ref="BX174:BX177" si="1356">IF(ISBLANK(CA174),"",(CA174/100)*$E174)</f>
        <v>1874.625</v>
      </c>
      <c r="BY174" s="172">
        <f t="shared" ref="BY174:BY177" si="1357">(CB174/100)*BX174</f>
        <v>1871.6256000000001</v>
      </c>
      <c r="BZ174" s="172">
        <f t="shared" ref="BZ174:BZ177" si="1358">(CC174/100)*BX174</f>
        <v>1855.3163625</v>
      </c>
      <c r="CA174" s="34">
        <v>99.98</v>
      </c>
      <c r="CB174" s="34">
        <v>99.84</v>
      </c>
      <c r="CC174" s="34">
        <v>98.97</v>
      </c>
      <c r="CD174" s="29">
        <v>1.6814502077160915</v>
      </c>
      <c r="CE174" s="46">
        <f>IF(OR(ISBLANK(BR174), ISBLANK(DH174)), "", 100*((BR174-DH174)/DH174))</f>
        <v>0</v>
      </c>
      <c r="CF174" s="103">
        <v>249202.71899167699</v>
      </c>
      <c r="CG174" s="43">
        <v>219887.52478755539</v>
      </c>
      <c r="CH174" s="43">
        <v>278517.91319579858</v>
      </c>
      <c r="CI174" s="171">
        <f t="shared" ref="CI174:CI177" si="1359">IF(ISBLANK(CL174), " ", $E174-CL174)</f>
        <v>0.375</v>
      </c>
      <c r="CJ174" s="171">
        <f t="shared" ref="CJ174:CJ177" si="1360">IF(ISBLANK(CM174), " ", $E174-CM174)</f>
        <v>3.3743999999999232</v>
      </c>
      <c r="CK174" s="171">
        <f t="shared" ref="CK174:CK177" si="1361">IF(ISBLANK(CN174), " ", $E174-CN174)</f>
        <v>19.683637500000032</v>
      </c>
      <c r="CL174" s="171">
        <f t="shared" ref="CL174:CL177" si="1362">IF(ISBLANK(CO174),"",(CO174/100)*$E174)</f>
        <v>1874.625</v>
      </c>
      <c r="CM174" s="172">
        <f t="shared" ref="CM174:CM177" si="1363">IF(ISBLANK(CL174),"",(CP174/100)*CL174)</f>
        <v>1871.6256000000001</v>
      </c>
      <c r="CN174" s="172">
        <f t="shared" ref="CN174:CN177" si="1364">IF(ISBLANK(CL174),"",(CQ174/100)*CL174)</f>
        <v>1855.3163625</v>
      </c>
      <c r="CO174" s="34">
        <v>99.98</v>
      </c>
      <c r="CP174" s="34">
        <v>99.84</v>
      </c>
      <c r="CQ174" s="34">
        <v>98.97</v>
      </c>
      <c r="CR174" s="29">
        <v>2.1773706149707297</v>
      </c>
      <c r="CS174" s="46">
        <f>IF(OR(ISBLANK(CF174), ISBLANK(DH174)), "", 100*((CF174-DH174)/DH174))</f>
        <v>6.1074174516163392E-2</v>
      </c>
      <c r="CT174" s="102">
        <v>250314.41361748081</v>
      </c>
      <c r="CU174" s="102">
        <v>220996.20965430251</v>
      </c>
      <c r="CV174" s="102">
        <v>279632.61758065922</v>
      </c>
      <c r="CW174" s="171">
        <f t="shared" ref="CW174:CW177" si="1365">IF(ISNUMBER(CZ174), $E174-CZ174,"")</f>
        <v>0.375</v>
      </c>
      <c r="CX174" s="171">
        <f t="shared" ref="CX174:CX177" si="1366">IF(ISNUMBER(DA174), $E174-DA174,"")</f>
        <v>3.3743999999999232</v>
      </c>
      <c r="CY174" s="171">
        <f t="shared" ref="CY174:CY177" si="1367">IF(ISNUMBER(DB174), $E174-DB174,"")</f>
        <v>18.74632500000007</v>
      </c>
      <c r="CZ174" s="171">
        <f t="shared" ref="CZ174:CZ177" si="1368">IF(ISBLANK(DC174),"",(DC174/100)*$E174)</f>
        <v>1874.625</v>
      </c>
      <c r="DA174" s="172">
        <f t="shared" ref="DA174:DA177" si="1369">IF(ISNUMBER(CZ174), (DD174/100) * CZ174, "")</f>
        <v>1871.6256000000001</v>
      </c>
      <c r="DB174" s="172">
        <f t="shared" ref="DB174:DB177" si="1370">IF(ISNUMBER(CZ174),(DE174/100)*CZ174,"")</f>
        <v>1856.2536749999999</v>
      </c>
      <c r="DC174" s="32">
        <v>99.98</v>
      </c>
      <c r="DD174" s="32">
        <v>99.84</v>
      </c>
      <c r="DE174" s="32">
        <v>99.02</v>
      </c>
      <c r="DF174" s="28">
        <v>6.8371437974460862</v>
      </c>
      <c r="DG174" s="46">
        <f>IF(OR(ISBLANK(CT174), ISBLANK(DH174)), "", 100*((CT174-DH174)/DH174))</f>
        <v>0.50744714693819559</v>
      </c>
      <c r="DH174" s="25">
        <f>MIN(H174,T174,AB174,AP174,BD174,BR174,CF174,CT174)</f>
        <v>249050.6133854244</v>
      </c>
      <c r="DI174" s="85" t="str">
        <f>IF(DH174=H174, $H$2, IF(DH174=T174, $T$2, IF(DH174=AB174, $AB$2, IF(DH174=AP174, $AP$2, IF(DH174=BD174, $BD$2, IF(DH174=BR174, $BR$2, IF(DH174=CF174, $CF$2, $CT$2)))))))</f>
        <v>RSSDDP (AllEnhancements + RQMC + SOM)</v>
      </c>
      <c r="DJ174" s="39">
        <f>IF(OR(ISBLANK(H174), ISBLANK(AP174)), "", IFERROR(((H174-AP174)/H174)*100, ""))</f>
        <v>71.95526520660303</v>
      </c>
      <c r="DK174" s="20" t="str">
        <f>IF(OR(ISBLANK(AP174), ISBLANK(T174)), "", IFERROR(((T174-AP174)/T174)*100, ""))</f>
        <v/>
      </c>
      <c r="DL174" s="18">
        <f t="shared" si="1105"/>
        <v>0</v>
      </c>
    </row>
    <row r="175" spans="1:116" hidden="1" x14ac:dyDescent="0.25">
      <c r="A175" s="269"/>
      <c r="B175" s="269"/>
      <c r="C175" s="269"/>
      <c r="D175" s="269"/>
      <c r="E175" s="166">
        <f>3 * ($C$101*'Data for KPI'!$B$1)</f>
        <v>1875</v>
      </c>
      <c r="F175" s="166">
        <v>3</v>
      </c>
      <c r="G175" s="166"/>
      <c r="H175" s="116">
        <v>251243.8646879569</v>
      </c>
      <c r="I175" s="63">
        <v>220918.23526896429</v>
      </c>
      <c r="J175" s="63">
        <v>281569.49410694948</v>
      </c>
      <c r="K175" s="171">
        <f t="shared" si="1333"/>
        <v>0.375</v>
      </c>
      <c r="L175" s="171">
        <f t="shared" si="1334"/>
        <v>3.1869375000001128</v>
      </c>
      <c r="M175" s="171">
        <f t="shared" si="1335"/>
        <v>18.93378749999988</v>
      </c>
      <c r="N175" s="171">
        <f t="shared" si="1336"/>
        <v>1874.625</v>
      </c>
      <c r="O175" s="172">
        <f t="shared" si="1337"/>
        <v>1871.8130624999999</v>
      </c>
      <c r="P175" s="172">
        <f t="shared" si="1338"/>
        <v>1856.0662125000001</v>
      </c>
      <c r="Q175" s="66">
        <v>99.98</v>
      </c>
      <c r="R175" s="66">
        <v>99.85</v>
      </c>
      <c r="S175" s="66">
        <v>99.01</v>
      </c>
      <c r="T175" s="208"/>
      <c r="U175" s="208"/>
      <c r="V175" s="208"/>
      <c r="W175" s="14"/>
      <c r="X175" s="14"/>
      <c r="Y175" s="14"/>
      <c r="Z175" s="14"/>
      <c r="AA175" s="153" t="str">
        <f>IF(OR(ISBLANK(T175), ISBLANK(DH175)), "", 100*((T175-DH175)/DH175))</f>
        <v/>
      </c>
      <c r="AB175" s="116">
        <v>243091.0663373429</v>
      </c>
      <c r="AC175" s="63">
        <v>215143.26139750669</v>
      </c>
      <c r="AD175" s="63">
        <v>271038.8712771791</v>
      </c>
      <c r="AE175" s="171">
        <f t="shared" si="1339"/>
        <v>0.375</v>
      </c>
      <c r="AF175" s="171">
        <f t="shared" si="1340"/>
        <v>3.1869375000001128</v>
      </c>
      <c r="AG175" s="171">
        <f t="shared" si="1341"/>
        <v>19.121249999999918</v>
      </c>
      <c r="AH175" s="171">
        <f t="shared" si="1342"/>
        <v>1874.625</v>
      </c>
      <c r="AI175" s="172">
        <f t="shared" si="1343"/>
        <v>1871.8130624999999</v>
      </c>
      <c r="AJ175" s="172">
        <f t="shared" si="1344"/>
        <v>1855.8787500000001</v>
      </c>
      <c r="AK175" s="63">
        <v>99.98</v>
      </c>
      <c r="AL175" s="63">
        <v>99.85</v>
      </c>
      <c r="AM175" s="63">
        <v>99</v>
      </c>
      <c r="AN175" s="66">
        <v>1.3487782586156294</v>
      </c>
      <c r="AO175" s="153">
        <f>IF(OR(ISBLANK(AB175), ISBLANK(DH175)), "", 100*((AB175-DH175)/DH175))</f>
        <v>2.7656054480334803E-2</v>
      </c>
      <c r="AP175" s="116">
        <v>243023.85552745801</v>
      </c>
      <c r="AQ175" s="63">
        <v>215075.99354549829</v>
      </c>
      <c r="AR175" s="63">
        <v>270971.71750941768</v>
      </c>
      <c r="AS175" s="171">
        <f t="shared" si="1345"/>
        <v>0.375</v>
      </c>
      <c r="AT175" s="171">
        <f t="shared" si="1346"/>
        <v>3.1869375000001128</v>
      </c>
      <c r="AU175" s="171">
        <f t="shared" si="1347"/>
        <v>19.308712499999956</v>
      </c>
      <c r="AV175" s="171">
        <f t="shared" si="1348"/>
        <v>1874.625</v>
      </c>
      <c r="AW175" s="172">
        <f t="shared" si="1349"/>
        <v>1871.8130624999999</v>
      </c>
      <c r="AX175" s="172">
        <f t="shared" si="1350"/>
        <v>1855.6912875</v>
      </c>
      <c r="AY175" s="63">
        <v>99.98</v>
      </c>
      <c r="AZ175" s="63">
        <v>99.85</v>
      </c>
      <c r="BA175" s="63">
        <v>98.99</v>
      </c>
      <c r="BB175" s="66">
        <v>1.7111420622534494</v>
      </c>
      <c r="BC175" s="153">
        <f>IF(OR(ISBLANK(AP175), ISBLANK(DH175)), "", 100*((AP175-DH175)/DH175))</f>
        <v>0</v>
      </c>
      <c r="BD175" s="116">
        <v>55240130.319980673</v>
      </c>
      <c r="BE175" s="116">
        <v>54073782.264874421</v>
      </c>
      <c r="BF175" s="199">
        <v>56406478.375086933</v>
      </c>
      <c r="BG175" s="171">
        <f t="shared" si="1351"/>
        <v>446.4375</v>
      </c>
      <c r="BH175" s="171">
        <f t="shared" si="1329"/>
        <v>447.86606249999977</v>
      </c>
      <c r="BI175" s="171">
        <f t="shared" si="1330"/>
        <v>465.72309374999986</v>
      </c>
      <c r="BJ175" s="171">
        <f t="shared" si="1352"/>
        <v>1428.5625</v>
      </c>
      <c r="BK175" s="172">
        <f t="shared" si="1353"/>
        <v>1427.1339375000002</v>
      </c>
      <c r="BL175" s="172">
        <f t="shared" si="1354"/>
        <v>1409.2769062500001</v>
      </c>
      <c r="BM175" s="32">
        <v>76.19</v>
      </c>
      <c r="BN175" s="32">
        <v>99.9</v>
      </c>
      <c r="BO175" s="32">
        <v>98.65</v>
      </c>
      <c r="BP175" s="28">
        <v>0.32302766047260484</v>
      </c>
      <c r="BQ175" s="46">
        <f>IF(OR(ISBLANK(BD175), ISBLANK(DH175)), "", 100*((BD175-DH175)/DH175))</f>
        <v>22630.332460608737</v>
      </c>
      <c r="BR175" s="102">
        <v>243171.78644180449</v>
      </c>
      <c r="BS175" s="32">
        <v>215221.85828743831</v>
      </c>
      <c r="BT175" s="32">
        <v>271121.71459617058</v>
      </c>
      <c r="BU175" s="171">
        <f t="shared" si="1355"/>
        <v>0.375</v>
      </c>
      <c r="BV175" s="171">
        <f t="shared" si="1331"/>
        <v>3.1869375000001128</v>
      </c>
      <c r="BW175" s="171">
        <f t="shared" si="1332"/>
        <v>19.121249999999918</v>
      </c>
      <c r="BX175" s="171">
        <f t="shared" si="1356"/>
        <v>1874.625</v>
      </c>
      <c r="BY175" s="172">
        <f t="shared" si="1357"/>
        <v>1871.8130624999999</v>
      </c>
      <c r="BZ175" s="172">
        <f t="shared" si="1358"/>
        <v>1855.8787500000001</v>
      </c>
      <c r="CA175" s="32">
        <v>99.98</v>
      </c>
      <c r="CB175" s="32">
        <v>99.85</v>
      </c>
      <c r="CC175" s="32">
        <v>99</v>
      </c>
      <c r="CD175" s="28">
        <v>8.4932172606731307</v>
      </c>
      <c r="CE175" s="46">
        <f>IF(OR(ISBLANK(BR175), ISBLANK(DH175)), "", 100*((BR175-DH175)/DH175))</f>
        <v>6.0870943729128678E-2</v>
      </c>
      <c r="CF175" s="102">
        <v>243038.01782988891</v>
      </c>
      <c r="CG175" s="42">
        <v>215090.02736168681</v>
      </c>
      <c r="CH175" s="42">
        <v>270986.00829809101</v>
      </c>
      <c r="CI175" s="171">
        <f t="shared" si="1359"/>
        <v>0.375</v>
      </c>
      <c r="CJ175" s="171">
        <f t="shared" si="1360"/>
        <v>3.1869375000001128</v>
      </c>
      <c r="CK175" s="171">
        <f t="shared" si="1361"/>
        <v>19.308712499999956</v>
      </c>
      <c r="CL175" s="171">
        <f t="shared" si="1362"/>
        <v>1874.625</v>
      </c>
      <c r="CM175" s="172">
        <f t="shared" si="1363"/>
        <v>1871.8130624999999</v>
      </c>
      <c r="CN175" s="172">
        <f t="shared" si="1364"/>
        <v>1855.6912875</v>
      </c>
      <c r="CO175" s="32">
        <v>99.98</v>
      </c>
      <c r="CP175" s="32">
        <v>99.85</v>
      </c>
      <c r="CQ175" s="32">
        <v>98.99</v>
      </c>
      <c r="CR175" s="28">
        <v>1.7967093270526178</v>
      </c>
      <c r="CS175" s="46">
        <f>IF(OR(ISBLANK(CF175), ISBLANK(DH175)), "", 100*((CF175-DH175)/DH175))</f>
        <v>5.8275359018380955E-3</v>
      </c>
      <c r="CT175" s="103">
        <v>243179.63866769089</v>
      </c>
      <c r="CU175" s="103">
        <v>215231.4090429006</v>
      </c>
      <c r="CV175" s="103">
        <v>271127.86829248117</v>
      </c>
      <c r="CW175" s="171">
        <f t="shared" si="1365"/>
        <v>0.375</v>
      </c>
      <c r="CX175" s="171">
        <f t="shared" si="1366"/>
        <v>3.1869375000001128</v>
      </c>
      <c r="CY175" s="171">
        <f t="shared" si="1367"/>
        <v>18.93378749999988</v>
      </c>
      <c r="CZ175" s="171">
        <f t="shared" si="1368"/>
        <v>1874.625</v>
      </c>
      <c r="DA175" s="172">
        <f t="shared" si="1369"/>
        <v>1871.8130624999999</v>
      </c>
      <c r="DB175" s="172">
        <f t="shared" si="1370"/>
        <v>1856.0662125000001</v>
      </c>
      <c r="DC175" s="34">
        <v>99.98</v>
      </c>
      <c r="DD175" s="34">
        <v>99.85</v>
      </c>
      <c r="DE175" s="34">
        <v>99.01</v>
      </c>
      <c r="DF175" s="29">
        <v>3.0556742606711196</v>
      </c>
      <c r="DG175" s="46">
        <f>IF(OR(ISBLANK(CT175), ISBLANK(DH175)), "", 100*((CT175-DH175)/DH175))</f>
        <v>6.41019952114424E-2</v>
      </c>
      <c r="DH175" s="25">
        <f>MIN(H175,T175,AB175,AP175,BD175,BR175,CF175,CT175)</f>
        <v>243023.85552745801</v>
      </c>
      <c r="DI175" s="85" t="str">
        <f>IF(DH175=H175, $H$2, IF(DH175=T175, $T$2, IF(DH175=AB175, $AB$2, IF(DH175=AP175, $AP$2, IF(DH175=BD175, $BD$2, IF(DH175=BR175, $BR$2, IF(DH175=CF175, $CF$2, $CT$2)))))))</f>
        <v>RKSDDP++ (AllEnhancements + RQMC + Kmeans++)</v>
      </c>
      <c r="DJ175" s="39">
        <f>IF(OR(ISBLANK(H175), ISBLANK(AP175)), "", IFERROR(((H175-AP175)/H175)*100, ""))</f>
        <v>3.2717253297739544</v>
      </c>
      <c r="DK175" s="20" t="str">
        <f>IF(OR(ISBLANK(AP175), ISBLANK(T175)), "", IFERROR(((T175-AP175)/T175)*100, ""))</f>
        <v/>
      </c>
      <c r="DL175" s="18">
        <f t="shared" si="1105"/>
        <v>0</v>
      </c>
    </row>
    <row r="176" spans="1:116" hidden="1" x14ac:dyDescent="0.25">
      <c r="A176" s="269"/>
      <c r="B176" s="269"/>
      <c r="C176" s="269"/>
      <c r="D176" s="269"/>
      <c r="E176" s="166">
        <f>3 * ($C$101*'Data for KPI'!$B$1)</f>
        <v>1875</v>
      </c>
      <c r="F176" s="166">
        <v>4</v>
      </c>
      <c r="G176" s="166"/>
      <c r="H176" s="115">
        <v>1719560.492357027</v>
      </c>
      <c r="I176" s="64">
        <v>1540396.445592399</v>
      </c>
      <c r="J176" s="64">
        <v>1898724.539121655</v>
      </c>
      <c r="K176" s="171">
        <f t="shared" si="1333"/>
        <v>18.1875</v>
      </c>
      <c r="L176" s="171">
        <f t="shared" si="1334"/>
        <v>20.601356249999981</v>
      </c>
      <c r="M176" s="171">
        <f t="shared" si="1335"/>
        <v>37.126987500000041</v>
      </c>
      <c r="N176" s="171">
        <f t="shared" si="1336"/>
        <v>1856.8125</v>
      </c>
      <c r="O176" s="172">
        <f t="shared" si="1337"/>
        <v>1854.39864375</v>
      </c>
      <c r="P176" s="172">
        <f t="shared" si="1338"/>
        <v>1837.8730125</v>
      </c>
      <c r="Q176" s="67">
        <v>99.03</v>
      </c>
      <c r="R176" s="67">
        <v>99.87</v>
      </c>
      <c r="S176" s="67">
        <v>98.98</v>
      </c>
      <c r="T176" s="208"/>
      <c r="U176" s="208"/>
      <c r="V176" s="208"/>
      <c r="W176" s="14"/>
      <c r="X176" s="14"/>
      <c r="Y176" s="14"/>
      <c r="Z176" s="14"/>
      <c r="AA176" s="153" t="str">
        <f>IF(OR(ISBLANK(T176), ISBLANK(DH176)), "", 100*((T176-DH176)/DH176))</f>
        <v/>
      </c>
      <c r="AB176" s="115">
        <v>237310.4578014588</v>
      </c>
      <c r="AC176" s="64">
        <v>211251.89833504599</v>
      </c>
      <c r="AD176" s="64">
        <v>263369.01726787171</v>
      </c>
      <c r="AE176" s="171">
        <f t="shared" si="1339"/>
        <v>0.375</v>
      </c>
      <c r="AF176" s="171">
        <f t="shared" si="1340"/>
        <v>2.9994749999998476</v>
      </c>
      <c r="AG176" s="171">
        <f t="shared" si="1341"/>
        <v>18.93378749999988</v>
      </c>
      <c r="AH176" s="171">
        <f t="shared" si="1342"/>
        <v>1874.625</v>
      </c>
      <c r="AI176" s="172">
        <f t="shared" si="1343"/>
        <v>1872.0005250000002</v>
      </c>
      <c r="AJ176" s="172">
        <f t="shared" si="1344"/>
        <v>1856.0662125000001</v>
      </c>
      <c r="AK176" s="64">
        <v>99.98</v>
      </c>
      <c r="AL176" s="64">
        <v>99.86</v>
      </c>
      <c r="AM176" s="64">
        <v>99.01</v>
      </c>
      <c r="AN176" s="67">
        <v>1.7308545546897793</v>
      </c>
      <c r="AO176" s="153">
        <f>IF(OR(ISBLANK(AB176), ISBLANK(DH176)), "", 100*((AB176-DH176)/DH176))</f>
        <v>0.11051956690340836</v>
      </c>
      <c r="AP176" s="115">
        <v>237124.50388757919</v>
      </c>
      <c r="AQ176" s="64">
        <v>211067.59322473689</v>
      </c>
      <c r="AR176" s="64">
        <v>263181.41455042153</v>
      </c>
      <c r="AS176" s="171">
        <f t="shared" si="1345"/>
        <v>0.375</v>
      </c>
      <c r="AT176" s="171">
        <f t="shared" si="1346"/>
        <v>2.9994749999998476</v>
      </c>
      <c r="AU176" s="171">
        <f t="shared" si="1347"/>
        <v>18.93378749999988</v>
      </c>
      <c r="AV176" s="171">
        <f t="shared" si="1348"/>
        <v>1874.625</v>
      </c>
      <c r="AW176" s="172">
        <f t="shared" si="1349"/>
        <v>1872.0005250000002</v>
      </c>
      <c r="AX176" s="172">
        <f t="shared" si="1350"/>
        <v>1856.0662125000001</v>
      </c>
      <c r="AY176" s="64">
        <v>99.98</v>
      </c>
      <c r="AZ176" s="64">
        <v>99.86</v>
      </c>
      <c r="BA176" s="64">
        <v>99.01</v>
      </c>
      <c r="BB176" s="67">
        <v>2.7406094495189364</v>
      </c>
      <c r="BC176" s="153">
        <f>IF(OR(ISBLANK(AP176), ISBLANK(DH176)), "", 100*((AP176-DH176)/DH176))</f>
        <v>3.2074044078781609E-2</v>
      </c>
      <c r="BD176" s="115">
        <v>77658758.540695891</v>
      </c>
      <c r="BE176" s="115">
        <v>76392368.890684649</v>
      </c>
      <c r="BF176" s="155">
        <v>78925148.190707132</v>
      </c>
      <c r="BG176" s="171">
        <f t="shared" si="1351"/>
        <v>592.875</v>
      </c>
      <c r="BH176" s="171">
        <f t="shared" si="1329"/>
        <v>594.02891249999993</v>
      </c>
      <c r="BI176" s="171">
        <f t="shared" si="1330"/>
        <v>614.158275</v>
      </c>
      <c r="BJ176" s="171">
        <f t="shared" si="1352"/>
        <v>1282.125</v>
      </c>
      <c r="BK176" s="172">
        <f t="shared" si="1353"/>
        <v>1280.9710875000001</v>
      </c>
      <c r="BL176" s="172">
        <f t="shared" si="1354"/>
        <v>1260.841725</v>
      </c>
      <c r="BM176" s="34">
        <v>68.38</v>
      </c>
      <c r="BN176" s="34">
        <v>99.91</v>
      </c>
      <c r="BO176" s="34">
        <v>98.34</v>
      </c>
      <c r="BP176" s="29">
        <v>0.26925503011867558</v>
      </c>
      <c r="BQ176" s="46">
        <f>IF(OR(ISBLANK(BD176), ISBLANK(DH176)), "", 100*((BD176-DH176)/DH176))</f>
        <v>32660.708223546193</v>
      </c>
      <c r="BR176" s="103">
        <v>237104.0648248356</v>
      </c>
      <c r="BS176" s="34">
        <v>211047.12598608289</v>
      </c>
      <c r="BT176" s="34">
        <v>263161.00366358832</v>
      </c>
      <c r="BU176" s="171">
        <f t="shared" si="1355"/>
        <v>0.375</v>
      </c>
      <c r="BV176" s="171">
        <f t="shared" si="1331"/>
        <v>2.9994749999998476</v>
      </c>
      <c r="BW176" s="171">
        <f t="shared" si="1332"/>
        <v>18.93378749999988</v>
      </c>
      <c r="BX176" s="171">
        <f t="shared" si="1356"/>
        <v>1874.625</v>
      </c>
      <c r="BY176" s="172">
        <f t="shared" si="1357"/>
        <v>1872.0005250000002</v>
      </c>
      <c r="BZ176" s="172">
        <f t="shared" si="1358"/>
        <v>1856.0662125000001</v>
      </c>
      <c r="CA176" s="34">
        <v>99.98</v>
      </c>
      <c r="CB176" s="34">
        <v>99.86</v>
      </c>
      <c r="CC176" s="34">
        <v>99.01</v>
      </c>
      <c r="CD176" s="29">
        <v>2.4519018622405726</v>
      </c>
      <c r="CE176" s="46">
        <f>IF(OR(ISBLANK(BR176), ISBLANK(DH176)), "", 100*((BR176-DH176)/DH176))</f>
        <v>2.3451730466148738E-2</v>
      </c>
      <c r="CF176" s="103">
        <v>237048.47285590731</v>
      </c>
      <c r="CG176" s="43">
        <v>210991.78936998881</v>
      </c>
      <c r="CH176" s="43">
        <v>263105.15634182573</v>
      </c>
      <c r="CI176" s="171">
        <f t="shared" si="1359"/>
        <v>0.375</v>
      </c>
      <c r="CJ176" s="171">
        <f t="shared" si="1360"/>
        <v>2.9994749999998476</v>
      </c>
      <c r="CK176" s="171">
        <f t="shared" si="1361"/>
        <v>18.93378749999988</v>
      </c>
      <c r="CL176" s="171">
        <f t="shared" si="1362"/>
        <v>1874.625</v>
      </c>
      <c r="CM176" s="172">
        <f t="shared" si="1363"/>
        <v>1872.0005250000002</v>
      </c>
      <c r="CN176" s="172">
        <f t="shared" si="1364"/>
        <v>1856.0662125000001</v>
      </c>
      <c r="CO176" s="34">
        <v>99.98</v>
      </c>
      <c r="CP176" s="34">
        <v>99.86</v>
      </c>
      <c r="CQ176" s="34">
        <v>99.01</v>
      </c>
      <c r="CR176" s="29">
        <v>2.9306288444621909</v>
      </c>
      <c r="CS176" s="46">
        <f>IF(OR(ISBLANK(CF176), ISBLANK(DH176)), "", 100*((CF176-DH176)/DH176))</f>
        <v>0</v>
      </c>
      <c r="CT176" s="102">
        <v>240391.9840771021</v>
      </c>
      <c r="CU176" s="102">
        <v>214325.52380872829</v>
      </c>
      <c r="CV176" s="102">
        <v>266458.44434547587</v>
      </c>
      <c r="CW176" s="171">
        <f t="shared" si="1365"/>
        <v>0.375</v>
      </c>
      <c r="CX176" s="171">
        <f t="shared" si="1366"/>
        <v>2.9994749999998476</v>
      </c>
      <c r="CY176" s="171">
        <f t="shared" si="1367"/>
        <v>18.371399999999994</v>
      </c>
      <c r="CZ176" s="171">
        <f t="shared" si="1368"/>
        <v>1874.625</v>
      </c>
      <c r="DA176" s="172">
        <f t="shared" si="1369"/>
        <v>1872.0005250000002</v>
      </c>
      <c r="DB176" s="172">
        <f t="shared" si="1370"/>
        <v>1856.6286</v>
      </c>
      <c r="DC176" s="32">
        <v>99.98</v>
      </c>
      <c r="DD176" s="32">
        <v>99.86</v>
      </c>
      <c r="DE176" s="32">
        <v>99.04</v>
      </c>
      <c r="DF176" s="28">
        <v>68.984362047874015</v>
      </c>
      <c r="DG176" s="46">
        <f>IF(OR(ISBLANK(CT176), ISBLANK(DH176)), "", 100*((CT176-DH176)/DH176))</f>
        <v>1.4104757482353314</v>
      </c>
      <c r="DH176" s="25">
        <f>MIN(H176,T176,AB176,AP176,BD176,BR176,CF176,CT176)</f>
        <v>237048.47285590731</v>
      </c>
      <c r="DI176" s="85" t="str">
        <f>IF(DH176=H176, $H$2, IF(DH176=T176, $T$2, IF(DH176=AB176, $AB$2, IF(DH176=AP176, $AP$2, IF(DH176=BD176, $BD$2, IF(DH176=BR176, $BR$2, IF(DH176=CF176, $CF$2, $CT$2)))))))</f>
        <v>RKSDDP (AllEnhancements + RQMC + Kmeans)</v>
      </c>
      <c r="DJ176" s="39">
        <f>IF(OR(ISBLANK(H176), ISBLANK(AP176)), "", IFERROR(((H176-AP176)/H176)*100, ""))</f>
        <v>86.210167950384289</v>
      </c>
      <c r="DK176" s="20" t="str">
        <f>IF(OR(ISBLANK(AP176), ISBLANK(T176)), "", IFERROR(((T176-AP176)/T176)*100, ""))</f>
        <v/>
      </c>
      <c r="DL176" s="18">
        <f t="shared" si="1105"/>
        <v>0</v>
      </c>
    </row>
    <row r="177" spans="1:116" hidden="1" x14ac:dyDescent="0.25">
      <c r="A177" s="269"/>
      <c r="B177" s="269"/>
      <c r="C177" s="269"/>
      <c r="D177" s="269"/>
      <c r="E177" s="166">
        <f>3 * ($C$101*'Data for KPI'!$B$1)</f>
        <v>1875</v>
      </c>
      <c r="F177" s="166">
        <v>5</v>
      </c>
      <c r="G177" s="166"/>
      <c r="H177" s="116">
        <v>949458.26628247811</v>
      </c>
      <c r="I177" s="63">
        <v>833750.39076087391</v>
      </c>
      <c r="J177" s="63">
        <v>1065166.1418040821</v>
      </c>
      <c r="K177" s="171">
        <f t="shared" si="1333"/>
        <v>9.1874999999997726</v>
      </c>
      <c r="L177" s="171">
        <f t="shared" si="1334"/>
        <v>11.986218749999807</v>
      </c>
      <c r="M177" s="171">
        <f t="shared" si="1335"/>
        <v>27.8456249999997</v>
      </c>
      <c r="N177" s="171">
        <f t="shared" si="1336"/>
        <v>1865.8125000000002</v>
      </c>
      <c r="O177" s="172">
        <f t="shared" si="1337"/>
        <v>1863.0137812500002</v>
      </c>
      <c r="P177" s="172">
        <f t="shared" si="1338"/>
        <v>1847.1543750000003</v>
      </c>
      <c r="Q177" s="66">
        <v>99.51</v>
      </c>
      <c r="R177" s="66">
        <v>99.85</v>
      </c>
      <c r="S177" s="66">
        <v>99</v>
      </c>
      <c r="T177" s="208"/>
      <c r="U177" s="208"/>
      <c r="V177" s="208"/>
      <c r="W177" s="14"/>
      <c r="X177" s="14"/>
      <c r="Y177" s="14"/>
      <c r="Z177" s="14"/>
      <c r="AA177" s="153" t="str">
        <f>IF(OR(ISBLANK(T177), ISBLANK(DH177)), "", 100*((T177-DH177)/DH177))</f>
        <v/>
      </c>
      <c r="AB177" s="116">
        <v>232125.8447973876</v>
      </c>
      <c r="AC177" s="63">
        <v>206898.4364655219</v>
      </c>
      <c r="AD177" s="63">
        <v>257353.25312925331</v>
      </c>
      <c r="AE177" s="171">
        <f t="shared" si="1339"/>
        <v>0.18750000000022737</v>
      </c>
      <c r="AF177" s="171">
        <f t="shared" si="1340"/>
        <v>2.9997187500002838</v>
      </c>
      <c r="AG177" s="171">
        <f t="shared" si="1341"/>
        <v>18.560662500000262</v>
      </c>
      <c r="AH177" s="171">
        <f t="shared" si="1342"/>
        <v>1874.8124999999998</v>
      </c>
      <c r="AI177" s="172">
        <f t="shared" si="1343"/>
        <v>1872.0002812499997</v>
      </c>
      <c r="AJ177" s="172">
        <f t="shared" si="1344"/>
        <v>1856.4393374999997</v>
      </c>
      <c r="AK177" s="63">
        <v>99.99</v>
      </c>
      <c r="AL177" s="63">
        <v>99.85</v>
      </c>
      <c r="AM177" s="63">
        <v>99.02</v>
      </c>
      <c r="AN177" s="66">
        <v>1.7556547266799032</v>
      </c>
      <c r="AO177" s="153">
        <f>IF(OR(ISBLANK(AB177), ISBLANK(DH177)), "", 100*((AB177-DH177)/DH177))</f>
        <v>9.7016806891992401E-3</v>
      </c>
      <c r="AP177" s="116">
        <v>232161.1400761125</v>
      </c>
      <c r="AQ177" s="63">
        <v>206933.87522814941</v>
      </c>
      <c r="AR177" s="63">
        <v>257388.4049240755</v>
      </c>
      <c r="AS177" s="171">
        <f t="shared" si="1345"/>
        <v>0.18750000000022737</v>
      </c>
      <c r="AT177" s="171">
        <f t="shared" si="1346"/>
        <v>2.9997187500002838</v>
      </c>
      <c r="AU177" s="171">
        <f t="shared" si="1347"/>
        <v>18.560662500000262</v>
      </c>
      <c r="AV177" s="171">
        <f t="shared" si="1348"/>
        <v>1874.8124999999998</v>
      </c>
      <c r="AW177" s="172">
        <f t="shared" si="1349"/>
        <v>1872.0002812499997</v>
      </c>
      <c r="AX177" s="172">
        <f t="shared" si="1350"/>
        <v>1856.4393374999997</v>
      </c>
      <c r="AY177" s="63">
        <v>99.99</v>
      </c>
      <c r="AZ177" s="63">
        <v>99.85</v>
      </c>
      <c r="BA177" s="63">
        <v>99.02</v>
      </c>
      <c r="BB177" s="66">
        <v>2.3066144540812523</v>
      </c>
      <c r="BC177" s="153">
        <f>IF(OR(ISBLANK(AP177), ISBLANK(DH177)), "", 100*((AP177-DH177)/DH177))</f>
        <v>2.4908390218224368E-2</v>
      </c>
      <c r="BD177" s="116">
        <v>32654788.24467735</v>
      </c>
      <c r="BE177" s="116">
        <v>31686961.934985299</v>
      </c>
      <c r="BF177" s="199">
        <v>33622614.554369397</v>
      </c>
      <c r="BG177" s="171">
        <f t="shared" si="1351"/>
        <v>292.12499999999977</v>
      </c>
      <c r="BH177" s="171">
        <f t="shared" si="1329"/>
        <v>293.54958749999969</v>
      </c>
      <c r="BI177" s="171">
        <f t="shared" si="1330"/>
        <v>310.96121249999987</v>
      </c>
      <c r="BJ177" s="171">
        <f t="shared" si="1352"/>
        <v>1582.8750000000002</v>
      </c>
      <c r="BK177" s="172">
        <f t="shared" si="1353"/>
        <v>1581.4504125000003</v>
      </c>
      <c r="BL177" s="172">
        <f t="shared" si="1354"/>
        <v>1564.0387875000001</v>
      </c>
      <c r="BM177" s="32">
        <v>84.42</v>
      </c>
      <c r="BN177" s="32">
        <v>99.91</v>
      </c>
      <c r="BO177" s="32">
        <v>98.81</v>
      </c>
      <c r="BP177" s="28">
        <v>0.28589149203517356</v>
      </c>
      <c r="BQ177" s="46">
        <f>IF(OR(ISBLANK(BD177), ISBLANK(DH177)), "", 100*((BD177-DH177)/DH177))</f>
        <v>13969.073754569754</v>
      </c>
      <c r="BR177" s="101">
        <v>232204.04954582659</v>
      </c>
      <c r="BS177" s="36">
        <v>206975.99655428849</v>
      </c>
      <c r="BT177" s="36">
        <v>257432.10253736461</v>
      </c>
      <c r="BU177" s="171">
        <f t="shared" si="1355"/>
        <v>0.18750000000022737</v>
      </c>
      <c r="BV177" s="171">
        <f t="shared" si="1331"/>
        <v>2.9997187500002838</v>
      </c>
      <c r="BW177" s="171">
        <f t="shared" si="1332"/>
        <v>18.560662500000262</v>
      </c>
      <c r="BX177" s="171">
        <f t="shared" si="1356"/>
        <v>1874.8124999999998</v>
      </c>
      <c r="BY177" s="172">
        <f t="shared" si="1357"/>
        <v>1872.0002812499997</v>
      </c>
      <c r="BZ177" s="172">
        <f t="shared" si="1358"/>
        <v>1856.4393374999997</v>
      </c>
      <c r="CA177" s="36">
        <v>99.99</v>
      </c>
      <c r="CB177" s="36">
        <v>99.85</v>
      </c>
      <c r="CC177" s="36">
        <v>99.02</v>
      </c>
      <c r="CD177" s="30">
        <v>2.469037577396572</v>
      </c>
      <c r="CE177" s="46">
        <f>IF(OR(ISBLANK(BR177), ISBLANK(DH177)), "", 100*((BR177-DH177)/DH177))</f>
        <v>4.3395617563069019E-2</v>
      </c>
      <c r="CF177" s="101">
        <v>232103.3268737453</v>
      </c>
      <c r="CG177" s="44">
        <v>206875.91077986659</v>
      </c>
      <c r="CH177" s="44">
        <v>257330.74296762401</v>
      </c>
      <c r="CI177" s="171">
        <f t="shared" si="1359"/>
        <v>0.18750000000022737</v>
      </c>
      <c r="CJ177" s="171">
        <f t="shared" si="1360"/>
        <v>2.9997187500002838</v>
      </c>
      <c r="CK177" s="171">
        <f t="shared" si="1361"/>
        <v>18.560662500000262</v>
      </c>
      <c r="CL177" s="171">
        <f t="shared" si="1362"/>
        <v>1874.8124999999998</v>
      </c>
      <c r="CM177" s="172">
        <f t="shared" si="1363"/>
        <v>1872.0002812499997</v>
      </c>
      <c r="CN177" s="172">
        <f t="shared" si="1364"/>
        <v>1856.4393374999997</v>
      </c>
      <c r="CO177" s="36">
        <v>99.99</v>
      </c>
      <c r="CP177" s="36">
        <v>99.85</v>
      </c>
      <c r="CQ177" s="36">
        <v>99.02</v>
      </c>
      <c r="CR177" s="30">
        <v>2.3975341692382792</v>
      </c>
      <c r="CS177" s="46">
        <f>IF(OR(ISBLANK(CF177), ISBLANK(DH177)), "", 100*((CF177-DH177)/DH177))</f>
        <v>0</v>
      </c>
      <c r="CT177" s="103">
        <v>232183.6735787483</v>
      </c>
      <c r="CU177" s="103">
        <v>206956.41699761531</v>
      </c>
      <c r="CV177" s="103">
        <v>257410.93015988139</v>
      </c>
      <c r="CW177" s="171">
        <f t="shared" si="1365"/>
        <v>0.18750000000022737</v>
      </c>
      <c r="CX177" s="171">
        <f t="shared" si="1366"/>
        <v>2.9997187500002838</v>
      </c>
      <c r="CY177" s="171">
        <f t="shared" si="1367"/>
        <v>18.373181250000243</v>
      </c>
      <c r="CZ177" s="171">
        <f t="shared" si="1368"/>
        <v>1874.8124999999998</v>
      </c>
      <c r="DA177" s="172">
        <f t="shared" si="1369"/>
        <v>1872.0002812499997</v>
      </c>
      <c r="DB177" s="172">
        <f t="shared" si="1370"/>
        <v>1856.6268187499998</v>
      </c>
      <c r="DC177" s="34">
        <v>99.99</v>
      </c>
      <c r="DD177" s="34">
        <v>99.85</v>
      </c>
      <c r="DE177" s="34">
        <v>99.03</v>
      </c>
      <c r="DF177" s="29">
        <v>3.2171191037989191</v>
      </c>
      <c r="DG177" s="46">
        <f>IF(OR(ISBLANK(CT177), ISBLANK(DH177)), "", 100*((CT177-DH177)/DH177))</f>
        <v>3.4616783001437362E-2</v>
      </c>
      <c r="DH177" s="25">
        <f>MIN(H177,T177,AB177,AP177,BD177,BR177,CF177,CT177)</f>
        <v>232103.3268737453</v>
      </c>
      <c r="DI177" s="85" t="str">
        <f>IF(DH177=H177, $H$2, IF(DH177=T177, $T$2, IF(DH177=AB177, $AB$2, IF(DH177=AP177, $AP$2, IF(DH177=BD177, $BD$2, IF(DH177=BR177, $BR$2, IF(DH177=CF177, $CF$2, $CT$2)))))))</f>
        <v>RKSDDP (AllEnhancements + RQMC + Kmeans)</v>
      </c>
      <c r="DJ177" s="39">
        <f>IF(OR(ISBLANK(H177), ISBLANK(AP177)), "", IFERROR(((H177-AP177)/H177)*100, ""))</f>
        <v>75.548041623238547</v>
      </c>
      <c r="DK177" s="20" t="str">
        <f>IF(OR(ISBLANK(AP177), ISBLANK(T177)), "", IFERROR(((T177-AP177)/T177)*100, ""))</f>
        <v/>
      </c>
      <c r="DL177" s="18">
        <f t="shared" si="1105"/>
        <v>0</v>
      </c>
    </row>
    <row r="178" spans="1:116" x14ac:dyDescent="0.25">
      <c r="A178" s="269"/>
      <c r="B178" s="269"/>
      <c r="C178" s="269"/>
      <c r="D178" s="269"/>
      <c r="E178" s="166">
        <f>3 * ($C$101*'Data for KPI'!$B$1)</f>
        <v>1875</v>
      </c>
      <c r="F178" s="166" t="s">
        <v>23</v>
      </c>
      <c r="G178" s="166"/>
      <c r="H178" s="113">
        <f>AVERAGE(H173:H177)</f>
        <v>933507.7961775033</v>
      </c>
      <c r="I178" s="82">
        <f t="shared" ref="I178:DH178" si="1371">AVERAGE(I173:I177)</f>
        <v>824974.167952477</v>
      </c>
      <c r="J178" s="82">
        <f t="shared" si="1371"/>
        <v>1042041.4244025296</v>
      </c>
      <c r="K178" s="159">
        <f t="shared" si="1371"/>
        <v>8.8125</v>
      </c>
      <c r="L178" s="159">
        <f t="shared" si="1371"/>
        <v>11.574847500000033</v>
      </c>
      <c r="M178" s="159">
        <f t="shared" si="1371"/>
        <v>27.735183749999941</v>
      </c>
      <c r="N178" s="159">
        <f t="shared" si="1371"/>
        <v>1866.1875</v>
      </c>
      <c r="O178" s="159">
        <f t="shared" si="1371"/>
        <v>1863.4251525</v>
      </c>
      <c r="P178" s="159">
        <f t="shared" si="1371"/>
        <v>1847.2648162500002</v>
      </c>
      <c r="Q178" s="106">
        <f t="shared" si="1371"/>
        <v>99.53</v>
      </c>
      <c r="R178" s="106">
        <f t="shared" si="1371"/>
        <v>99.852000000000004</v>
      </c>
      <c r="S178" s="106">
        <f t="shared" si="1371"/>
        <v>98.986000000000004</v>
      </c>
      <c r="T178" s="113" t="e">
        <f t="shared" si="1371"/>
        <v>#DIV/0!</v>
      </c>
      <c r="U178" s="113" t="e">
        <f t="shared" si="1371"/>
        <v>#DIV/0!</v>
      </c>
      <c r="V178" s="113" t="e">
        <f t="shared" si="1371"/>
        <v>#DIV/0!</v>
      </c>
      <c r="W178" s="82" t="e">
        <f t="shared" si="1371"/>
        <v>#DIV/0!</v>
      </c>
      <c r="X178" s="82" t="e">
        <f t="shared" si="1371"/>
        <v>#DIV/0!</v>
      </c>
      <c r="Y178" s="82" t="e">
        <f t="shared" si="1371"/>
        <v>#DIV/0!</v>
      </c>
      <c r="Z178" s="82" t="e">
        <f t="shared" si="1371"/>
        <v>#DIV/0!</v>
      </c>
      <c r="AA178" s="82" t="str">
        <f>IFERROR(AVERAGE(AA173:AA177), "")</f>
        <v/>
      </c>
      <c r="AB178" s="113">
        <f t="shared" si="1371"/>
        <v>257700.50997600314</v>
      </c>
      <c r="AC178" s="82">
        <f t="shared" si="1371"/>
        <v>227331.37227325683</v>
      </c>
      <c r="AD178" s="82">
        <f t="shared" si="1371"/>
        <v>288069.6476787494</v>
      </c>
      <c r="AE178" s="159">
        <f t="shared" si="1371"/>
        <v>0.52500000000000002</v>
      </c>
      <c r="AF178" s="159">
        <f t="shared" si="1371"/>
        <v>3.3741862499999571</v>
      </c>
      <c r="AG178" s="159">
        <f t="shared" si="1371"/>
        <v>19.007407499999953</v>
      </c>
      <c r="AH178" s="159">
        <f t="shared" si="1371"/>
        <v>1874.4749999999999</v>
      </c>
      <c r="AI178" s="159">
        <f t="shared" si="1371"/>
        <v>1871.6258137500001</v>
      </c>
      <c r="AJ178" s="159">
        <f t="shared" si="1371"/>
        <v>1855.9925925</v>
      </c>
      <c r="AK178" s="82">
        <f t="shared" si="1371"/>
        <v>99.972000000000008</v>
      </c>
      <c r="AL178" s="82">
        <f t="shared" si="1371"/>
        <v>99.847999999999999</v>
      </c>
      <c r="AM178" s="82">
        <f t="shared" si="1371"/>
        <v>99.013999999999996</v>
      </c>
      <c r="AN178" s="82">
        <f t="shared" si="1371"/>
        <v>1.627666871193804</v>
      </c>
      <c r="AO178" s="106">
        <f>IFERROR(AVERAGE(AO173:AO177), "")</f>
        <v>7.0734973301608672</v>
      </c>
      <c r="AP178" s="113">
        <f t="shared" si="1371"/>
        <v>240663.14535520592</v>
      </c>
      <c r="AQ178" s="82">
        <f t="shared" si="1371"/>
        <v>213238.08265863499</v>
      </c>
      <c r="AR178" s="82">
        <f t="shared" si="1371"/>
        <v>268088.20805177686</v>
      </c>
      <c r="AS178" s="159">
        <f t="shared" si="1371"/>
        <v>0.33750000000004549</v>
      </c>
      <c r="AT178" s="159">
        <f t="shared" si="1371"/>
        <v>3.1869862500000181</v>
      </c>
      <c r="AU178" s="159">
        <f t="shared" si="1371"/>
        <v>18.896655000000056</v>
      </c>
      <c r="AV178" s="159">
        <f t="shared" si="1371"/>
        <v>1874.6624999999999</v>
      </c>
      <c r="AW178" s="159">
        <f t="shared" si="1371"/>
        <v>1871.81301375</v>
      </c>
      <c r="AX178" s="159">
        <f t="shared" si="1371"/>
        <v>1856.103345</v>
      </c>
      <c r="AY178" s="82">
        <f t="shared" si="1371"/>
        <v>99.981999999999999</v>
      </c>
      <c r="AZ178" s="82">
        <f t="shared" si="1371"/>
        <v>99.847999999999999</v>
      </c>
      <c r="BA178" s="82">
        <f t="shared" si="1371"/>
        <v>99.009999999999991</v>
      </c>
      <c r="BB178" s="82">
        <f t="shared" si="1371"/>
        <v>2.2446034567744126</v>
      </c>
      <c r="BC178" s="106">
        <f>IFERROR(AVERAGE(BC173:BC177), "")</f>
        <v>2.648360798743362E-2</v>
      </c>
      <c r="BD178" s="113">
        <f>IFERROR(AVERAGE(BD173:BD177), "")</f>
        <v>38530514.958673276</v>
      </c>
      <c r="BE178" s="82">
        <f t="shared" si="1371"/>
        <v>37606594.27336587</v>
      </c>
      <c r="BF178" s="198">
        <f t="shared" si="1371"/>
        <v>39454435.643980667</v>
      </c>
      <c r="BG178" s="159">
        <f t="shared" si="1371"/>
        <v>319.61249999999995</v>
      </c>
      <c r="BH178" s="159">
        <f t="shared" si="1371"/>
        <v>321.18297749999988</v>
      </c>
      <c r="BI178" s="159">
        <f t="shared" si="1371"/>
        <v>339.04018874999997</v>
      </c>
      <c r="BJ178" s="159">
        <f t="shared" si="1371"/>
        <v>1555.3875</v>
      </c>
      <c r="BK178" s="159">
        <f t="shared" si="1371"/>
        <v>1553.8170225000001</v>
      </c>
      <c r="BL178" s="159">
        <f t="shared" si="1371"/>
        <v>1535.95981125</v>
      </c>
      <c r="BM178" s="82">
        <f t="shared" si="1371"/>
        <v>82.954000000000008</v>
      </c>
      <c r="BN178" s="82">
        <f t="shared" si="1371"/>
        <v>99.9</v>
      </c>
      <c r="BO178" s="82">
        <f t="shared" si="1371"/>
        <v>98.726000000000013</v>
      </c>
      <c r="BP178" s="82">
        <f t="shared" si="1371"/>
        <v>0.33973971250900481</v>
      </c>
      <c r="BQ178" s="226">
        <f>IFERROR(AVERAGE(BQ173:BQ177), "")</f>
        <v>16002.81050548231</v>
      </c>
      <c r="BR178" s="118">
        <f t="shared" si="1371"/>
        <v>240660.39954170614</v>
      </c>
      <c r="BS178" s="99">
        <f t="shared" si="1371"/>
        <v>213236.07392849345</v>
      </c>
      <c r="BT178" s="99">
        <f t="shared" si="1371"/>
        <v>268084.72515491879</v>
      </c>
      <c r="BU178" s="183">
        <f t="shared" si="1371"/>
        <v>0.33750000000004549</v>
      </c>
      <c r="BV178" s="183">
        <f t="shared" si="1371"/>
        <v>3.1869862500000181</v>
      </c>
      <c r="BW178" s="183">
        <f t="shared" si="1371"/>
        <v>18.82167000000004</v>
      </c>
      <c r="BX178" s="183">
        <f t="shared" si="1371"/>
        <v>1874.6624999999999</v>
      </c>
      <c r="BY178" s="183">
        <f t="shared" si="1371"/>
        <v>1871.81301375</v>
      </c>
      <c r="BZ178" s="183">
        <f t="shared" si="1371"/>
        <v>1856.17833</v>
      </c>
      <c r="CA178" s="99">
        <f t="shared" si="1371"/>
        <v>99.981999999999999</v>
      </c>
      <c r="CB178" s="99">
        <f t="shared" si="1371"/>
        <v>99.847999999999999</v>
      </c>
      <c r="CC178" s="99">
        <f t="shared" si="1371"/>
        <v>99.013999999999982</v>
      </c>
      <c r="CD178" s="99">
        <f t="shared" si="1371"/>
        <v>3.4318572104287823</v>
      </c>
      <c r="CE178" s="100">
        <f>IFERROR(AVERAGE(CE173:CE177), "")</f>
        <v>2.5543658351669284E-2</v>
      </c>
      <c r="CF178" s="118">
        <f t="shared" si="1371"/>
        <v>240643.86124338576</v>
      </c>
      <c r="CG178" s="99">
        <f t="shared" si="1371"/>
        <v>213219.7265351816</v>
      </c>
      <c r="CH178" s="99">
        <f t="shared" si="1371"/>
        <v>268067.9959515899</v>
      </c>
      <c r="CI178" s="159">
        <f t="shared" si="1371"/>
        <v>0.33750000000004549</v>
      </c>
      <c r="CJ178" s="159">
        <f t="shared" si="1371"/>
        <v>3.1869862500000181</v>
      </c>
      <c r="CK178" s="159">
        <f t="shared" si="1371"/>
        <v>18.859162500000046</v>
      </c>
      <c r="CL178" s="159">
        <f t="shared" si="1371"/>
        <v>1874.6624999999999</v>
      </c>
      <c r="CM178" s="159">
        <f t="shared" si="1371"/>
        <v>1871.81301375</v>
      </c>
      <c r="CN178" s="159">
        <f t="shared" si="1371"/>
        <v>1856.1408374999999</v>
      </c>
      <c r="CO178" s="99">
        <f t="shared" si="1371"/>
        <v>99.981999999999999</v>
      </c>
      <c r="CP178" s="99">
        <f t="shared" si="1371"/>
        <v>99.847999999999999</v>
      </c>
      <c r="CQ178" s="99">
        <f t="shared" si="1371"/>
        <v>99.011999999999986</v>
      </c>
      <c r="CR178" s="99">
        <f t="shared" si="1371"/>
        <v>2.3814261384163045</v>
      </c>
      <c r="CS178" s="100">
        <f>IFERROR(AVERAGE(CS173:CS177), "")</f>
        <v>1.7953764413480358E-2</v>
      </c>
      <c r="CT178" s="118">
        <f>IFERROR(AVERAGE(CT173:CT177), "")</f>
        <v>241733.22650838975</v>
      </c>
      <c r="CU178" s="99">
        <f t="shared" si="1371"/>
        <v>214305.59180228808</v>
      </c>
      <c r="CV178" s="99">
        <f t="shared" si="1371"/>
        <v>269160.86121449154</v>
      </c>
      <c r="CW178" s="159">
        <f t="shared" si="1371"/>
        <v>0.33750000000004549</v>
      </c>
      <c r="CX178" s="159">
        <f t="shared" si="1371"/>
        <v>3.1869862500000181</v>
      </c>
      <c r="CY178" s="159">
        <f t="shared" si="1371"/>
        <v>18.521726250000075</v>
      </c>
      <c r="CZ178" s="159">
        <f t="shared" si="1371"/>
        <v>1874.6624999999999</v>
      </c>
      <c r="DA178" s="159">
        <f t="shared" si="1371"/>
        <v>1871.81301375</v>
      </c>
      <c r="DB178" s="159">
        <f t="shared" si="1371"/>
        <v>1856.4782737499997</v>
      </c>
      <c r="DC178" s="99">
        <f t="shared" si="1371"/>
        <v>99.981999999999999</v>
      </c>
      <c r="DD178" s="99">
        <f t="shared" si="1371"/>
        <v>99.847999999999999</v>
      </c>
      <c r="DE178" s="99">
        <f t="shared" si="1371"/>
        <v>99.03</v>
      </c>
      <c r="DF178" s="99">
        <f t="shared" si="1371"/>
        <v>17.180232274370411</v>
      </c>
      <c r="DG178" s="100">
        <f t="shared" si="1371"/>
        <v>0.47156955802658312</v>
      </c>
      <c r="DH178" s="118">
        <f t="shared" si="1371"/>
        <v>240599.5504306349</v>
      </c>
      <c r="DI178" s="99"/>
      <c r="DJ178" s="100">
        <f t="shared" ref="DJ178:DK178" si="1372">AVERAGE(DJ173:DJ177)</f>
        <v>61.765108452233235</v>
      </c>
      <c r="DK178" s="99" t="e">
        <f t="shared" si="1372"/>
        <v>#DIV/0!</v>
      </c>
      <c r="DL178" s="18">
        <f t="shared" si="1105"/>
        <v>1.7953764413480358E-2</v>
      </c>
    </row>
    <row r="179" spans="1:116" hidden="1" x14ac:dyDescent="0.25">
      <c r="A179" s="269"/>
      <c r="B179" s="269"/>
      <c r="C179" s="269">
        <v>10</v>
      </c>
      <c r="D179" s="269">
        <v>100</v>
      </c>
      <c r="E179" s="166">
        <f>3 * ($C$107*'Data for KPI'!$B$1)</f>
        <v>3750</v>
      </c>
      <c r="F179" s="166">
        <v>1</v>
      </c>
      <c r="G179" s="166"/>
      <c r="H179" s="116">
        <v>7889778.1533354037</v>
      </c>
      <c r="I179" s="63">
        <v>7659553.5300598517</v>
      </c>
      <c r="J179" s="63">
        <v>8120002.7766109556</v>
      </c>
      <c r="K179" s="171">
        <f>E179-N179</f>
        <v>14.625</v>
      </c>
      <c r="L179" s="171">
        <f>E179-O179</f>
        <v>308.59901249999984</v>
      </c>
      <c r="M179" s="171">
        <f>E179-P179</f>
        <v>127.43332499999997</v>
      </c>
      <c r="N179" s="171">
        <f>(Q179/100)*E179</f>
        <v>3735.375</v>
      </c>
      <c r="O179" s="172">
        <f>(R179/100)*N179</f>
        <v>3441.4009875000002</v>
      </c>
      <c r="P179" s="172">
        <f>(S179/100)*N179</f>
        <v>3622.566675</v>
      </c>
      <c r="Q179" s="66">
        <v>99.61</v>
      </c>
      <c r="R179" s="66">
        <v>92.13</v>
      </c>
      <c r="S179" s="66">
        <v>96.98</v>
      </c>
      <c r="T179" s="208"/>
      <c r="U179" s="208"/>
      <c r="V179" s="208"/>
      <c r="W179" s="14"/>
      <c r="X179" s="14"/>
      <c r="Y179" s="14"/>
      <c r="Z179" s="14"/>
      <c r="AA179" s="153" t="str">
        <f>IF(OR(ISBLANK(T179), ISBLANK(DH179)), "", 100*((T179-DH179)/DH179))</f>
        <v/>
      </c>
      <c r="AB179" s="116">
        <v>6707873.0302774953</v>
      </c>
      <c r="AC179" s="63">
        <v>6594765.899019625</v>
      </c>
      <c r="AD179" s="63">
        <v>6820980.1615353664</v>
      </c>
      <c r="AE179" s="171">
        <f>$E179-AH179</f>
        <v>0.37500000000045475</v>
      </c>
      <c r="AF179" s="171">
        <f>$E179-AI179</f>
        <v>297.72026250000044</v>
      </c>
      <c r="AG179" s="171">
        <f>$E179-AJ179</f>
        <v>93.740662500000326</v>
      </c>
      <c r="AH179" s="171">
        <f>(AK179/100)*E179</f>
        <v>3749.6249999999995</v>
      </c>
      <c r="AI179" s="172">
        <f>(AL179/100)*AH179</f>
        <v>3452.2797374999996</v>
      </c>
      <c r="AJ179" s="172">
        <f>(AM179/100)*AH179</f>
        <v>3656.2593374999997</v>
      </c>
      <c r="AK179" s="63">
        <v>99.99</v>
      </c>
      <c r="AL179" s="63">
        <v>92.07</v>
      </c>
      <c r="AM179" s="63">
        <v>97.51</v>
      </c>
      <c r="AN179" s="66">
        <v>1.8856022881299754</v>
      </c>
      <c r="AO179" s="153">
        <f>IF(OR(ISBLANK(AB179), ISBLANK(DH179)), "", 100*((AB179-DH179)/DH179))</f>
        <v>0</v>
      </c>
      <c r="AP179" s="116">
        <v>6708447.7989814309</v>
      </c>
      <c r="AQ179" s="63">
        <v>6595345.0355355507</v>
      </c>
      <c r="AR179" s="63">
        <v>6821550.5624273112</v>
      </c>
      <c r="AS179" s="171">
        <f>$E179-AV179</f>
        <v>0.37500000000045475</v>
      </c>
      <c r="AT179" s="171">
        <f>$E179-AW179</f>
        <v>297.72026250000044</v>
      </c>
      <c r="AU179" s="171">
        <f>$E179-AX179</f>
        <v>95.990437500000098</v>
      </c>
      <c r="AV179" s="171">
        <f>(AY179/100)*E179</f>
        <v>3749.6249999999995</v>
      </c>
      <c r="AW179" s="172">
        <f>(AZ179/100)*AV179</f>
        <v>3452.2797374999996</v>
      </c>
      <c r="AX179" s="172">
        <f>(BA179/100)*AV179</f>
        <v>3654.0095624999999</v>
      </c>
      <c r="AY179" s="63">
        <v>99.99</v>
      </c>
      <c r="AZ179" s="63">
        <v>92.07</v>
      </c>
      <c r="BA179" s="63">
        <v>97.45</v>
      </c>
      <c r="BB179" s="66">
        <v>1.6525976331611629</v>
      </c>
      <c r="BC179" s="153">
        <f>IF(OR(ISBLANK(AP179), ISBLANK(DH179)), "", 100*((AP179-DH179)/DH179))</f>
        <v>8.5685686258717177E-3</v>
      </c>
      <c r="BD179" s="116">
        <v>134083389.9001358</v>
      </c>
      <c r="BE179" s="116">
        <v>131983978.3671353</v>
      </c>
      <c r="BF179" s="199">
        <v>136182801.43313631</v>
      </c>
      <c r="BG179" s="171">
        <f>IF(BJ179=0, " ", $E179-BJ179)</f>
        <v>1050</v>
      </c>
      <c r="BH179" s="171">
        <f t="shared" ref="BH179:BH183" si="1373">IF(BK179=0, " ", $E179-BK179)</f>
        <v>1259.52</v>
      </c>
      <c r="BI179" s="171">
        <f t="shared" ref="BI179:BI183" si="1374">IF(BL179=0, " ", $E179-BL179)</f>
        <v>1193.0999999999999</v>
      </c>
      <c r="BJ179" s="171">
        <f>(BM179/100)*$E179</f>
        <v>2700</v>
      </c>
      <c r="BK179" s="172">
        <f>(BN179/100)*BJ179</f>
        <v>2490.48</v>
      </c>
      <c r="BL179" s="172">
        <f>(BO179/100)*BJ179</f>
        <v>2556.9</v>
      </c>
      <c r="BM179" s="32">
        <v>72</v>
      </c>
      <c r="BN179" s="32">
        <v>92.24</v>
      </c>
      <c r="BO179" s="32">
        <v>94.7</v>
      </c>
      <c r="BP179" s="28">
        <v>1.1237173663345388</v>
      </c>
      <c r="BQ179" s="46">
        <f>IF(OR(ISBLANK(BD179), ISBLANK(DH179)), "", 100*((BD179-DH179)/DH179))</f>
        <v>1898.8957646473068</v>
      </c>
      <c r="BR179" s="102">
        <v>6708279.2757600378</v>
      </c>
      <c r="BS179" s="32">
        <v>6595169.7726224689</v>
      </c>
      <c r="BT179" s="32">
        <v>6821388.7788976068</v>
      </c>
      <c r="BU179" s="171">
        <f>IF(BX179 = 0, " ", $E179-BX179)</f>
        <v>0.37500000000045475</v>
      </c>
      <c r="BV179" s="171">
        <f t="shared" ref="BV179:BV183" si="1375">IF(BY179=0, " ", $E179-BY179)</f>
        <v>296.22041250000029</v>
      </c>
      <c r="BW179" s="171">
        <f t="shared" ref="BW179:BW183" si="1376">IF(BZ179=0, " ", $E179-BZ179)</f>
        <v>94.865550000000439</v>
      </c>
      <c r="BX179" s="171">
        <f>IF(ISBLANK(CA179),"",(CA179/100)*$E179)</f>
        <v>3749.6249999999995</v>
      </c>
      <c r="BY179" s="172">
        <f>(CB179/100)*BX179</f>
        <v>3453.7795874999997</v>
      </c>
      <c r="BZ179" s="172">
        <f>(CC179/100)*BX179</f>
        <v>3655.1344499999996</v>
      </c>
      <c r="CA179" s="32">
        <v>99.99</v>
      </c>
      <c r="CB179" s="32">
        <v>92.11</v>
      </c>
      <c r="CC179" s="32">
        <v>97.48</v>
      </c>
      <c r="CD179" s="28">
        <v>2.6852390840798068</v>
      </c>
      <c r="CE179" s="46">
        <f>IF(OR(ISBLANK(BR179), ISBLANK(DH179)), "", 100*((BR179-DH179)/DH179))</f>
        <v>6.0562488393693737E-3</v>
      </c>
      <c r="CF179" s="102">
        <v>6708758.7274435395</v>
      </c>
      <c r="CG179" s="42">
        <v>6595650.7742798543</v>
      </c>
      <c r="CH179" s="42">
        <v>6821866.6806072267</v>
      </c>
      <c r="CI179" s="171">
        <f>IF(ISBLANK(CL179), " ", $E179-CL179)</f>
        <v>0.37500000000045475</v>
      </c>
      <c r="CJ179" s="171">
        <f>IF(ISBLANK(CM179), " ", $E179-CM179)</f>
        <v>296.59537500000079</v>
      </c>
      <c r="CK179" s="171">
        <f>IF(ISBLANK(CN179), " ", $E179-CN179)</f>
        <v>93.740662500000326</v>
      </c>
      <c r="CL179" s="171">
        <f>IF(ISBLANK(CO179),"",(CO179/100)*$E179)</f>
        <v>3749.6249999999995</v>
      </c>
      <c r="CM179" s="172">
        <f>IF(ISBLANK(CL179),"",(CP179/100)*CL179)</f>
        <v>3453.4046249999992</v>
      </c>
      <c r="CN179" s="172">
        <f>IF(ISBLANK(CL179),"",(CQ179/100)*CL179)</f>
        <v>3656.2593374999997</v>
      </c>
      <c r="CO179" s="32">
        <v>99.99</v>
      </c>
      <c r="CP179" s="32">
        <v>92.1</v>
      </c>
      <c r="CQ179" s="32">
        <v>97.51</v>
      </c>
      <c r="CR179" s="28">
        <v>2.0617585585955562</v>
      </c>
      <c r="CS179" s="46">
        <f>IF(OR(ISBLANK(CF179), ISBLANK(DH179)), "", 100*((CF179-DH179)/DH179))</f>
        <v>1.3203845124176793E-2</v>
      </c>
      <c r="CT179" s="102">
        <v>6712115.7952419156</v>
      </c>
      <c r="CU179" s="102">
        <v>6598994.5338886734</v>
      </c>
      <c r="CV179" s="102">
        <v>6825237.0565951578</v>
      </c>
      <c r="CW179" s="171">
        <f>IF(ISNUMBER(CZ179), $E179-CZ179,"")</f>
        <v>0.37500000000045475</v>
      </c>
      <c r="CX179" s="171">
        <f>IF(ISNUMBER(DA179), $E179-DA179,"")</f>
        <v>299.59507500000063</v>
      </c>
      <c r="CY179" s="171">
        <f>IF(ISNUMBER(DB179), $E179-DB179,"")</f>
        <v>106.48938750000025</v>
      </c>
      <c r="CZ179" s="171">
        <f>IF(ISBLANK(DC179),"",(DC179/100)*$E179)</f>
        <v>3749.6249999999995</v>
      </c>
      <c r="DA179" s="172">
        <f>IF(ISNUMBER(CZ179), (DD179/100) * CZ179, "")</f>
        <v>3450.4049249999994</v>
      </c>
      <c r="DB179" s="172">
        <f>IF(ISNUMBER(CZ179),(DE179/100)*CZ179,"")</f>
        <v>3643.5106124999998</v>
      </c>
      <c r="DC179" s="32">
        <v>99.99</v>
      </c>
      <c r="DD179" s="32">
        <v>92.02</v>
      </c>
      <c r="DE179" s="32">
        <v>97.17</v>
      </c>
      <c r="DF179" s="28">
        <v>4.622116300386625</v>
      </c>
      <c r="DG179" s="46">
        <f>IF(OR(ISBLANK(CT179), ISBLANK(DH179)), "", 100*((CT179-DH179)/DH179))</f>
        <v>6.3250525841346036E-2</v>
      </c>
      <c r="DH179" s="25">
        <f>MIN(H179,T179,AB179,AP179,BD179,BR179,CF179,CT179)</f>
        <v>6707873.0302774953</v>
      </c>
      <c r="DI179" s="85" t="str">
        <f>IF(DH179=H179, $H$2, IF(DH179=T179, $T$2, IF(DH179=AB179, $AB$2, IF(DH179=AP179, $AP$2, IF(DH179=BD179, $BD$2, IF(DH179=BR179, $BR$2, IF(DH179=CF179, $CF$2, $CT$2)))))))</f>
        <v>RNSDDP (AllEnhancements + RQMC + NoScenarioReduction)</v>
      </c>
      <c r="DJ179" s="39">
        <f>IF(OR(ISBLANK(H179), ISBLANK(AP179)), "", IFERROR(((H179-AP179)/H179)*100, ""))</f>
        <v>14.972922322975144</v>
      </c>
      <c r="DK179" s="20" t="str">
        <f>IF(OR(ISBLANK(AP179), ISBLANK(T179)), "", IFERROR(((T179-AP179)/T179)*100, ""))</f>
        <v/>
      </c>
      <c r="DL179" s="18">
        <f t="shared" si="1105"/>
        <v>0</v>
      </c>
    </row>
    <row r="180" spans="1:116" hidden="1" x14ac:dyDescent="0.25">
      <c r="A180" s="269"/>
      <c r="B180" s="269"/>
      <c r="C180" s="269"/>
      <c r="D180" s="269"/>
      <c r="E180" s="166">
        <f>3 * ($C$107*'Data for KPI'!$B$1)</f>
        <v>3750</v>
      </c>
      <c r="F180" s="166">
        <v>2</v>
      </c>
      <c r="G180" s="166"/>
      <c r="H180" s="115">
        <v>7115388.717457898</v>
      </c>
      <c r="I180" s="64">
        <v>6963434.2445269506</v>
      </c>
      <c r="J180" s="64">
        <v>7267343.1903888453</v>
      </c>
      <c r="K180" s="171">
        <f t="shared" ref="K180:K183" si="1377">E180-N180</f>
        <v>5.25</v>
      </c>
      <c r="L180" s="171">
        <f t="shared" ref="L180:L183" si="1378">E180-O180</f>
        <v>306.70237499999985</v>
      </c>
      <c r="M180" s="171">
        <f t="shared" ref="M180:M183" si="1379">E180-P180</f>
        <v>113.09879999999976</v>
      </c>
      <c r="N180" s="171">
        <f t="shared" ref="N180:N183" si="1380">(Q180/100)*E180</f>
        <v>3744.75</v>
      </c>
      <c r="O180" s="172">
        <f t="shared" ref="O180:O183" si="1381">(R180/100)*N180</f>
        <v>3443.2976250000002</v>
      </c>
      <c r="P180" s="172">
        <f t="shared" ref="P180:P183" si="1382">(S180/100)*N180</f>
        <v>3636.9012000000002</v>
      </c>
      <c r="Q180" s="67">
        <v>99.86</v>
      </c>
      <c r="R180" s="67">
        <v>91.95</v>
      </c>
      <c r="S180" s="67">
        <v>97.12</v>
      </c>
      <c r="T180" s="208"/>
      <c r="U180" s="208"/>
      <c r="V180" s="208"/>
      <c r="W180" s="14"/>
      <c r="X180" s="14"/>
      <c r="Y180" s="14"/>
      <c r="Z180" s="14"/>
      <c r="AA180" s="153" t="str">
        <f>IF(OR(ISBLANK(T180), ISBLANK(DH180)), "", 100*((T180-DH180)/DH180))</f>
        <v/>
      </c>
      <c r="AB180" s="115">
        <v>6711883.6459021876</v>
      </c>
      <c r="AC180" s="64">
        <v>6600403.1863951609</v>
      </c>
      <c r="AD180" s="64">
        <v>6823364.1054092161</v>
      </c>
      <c r="AE180" s="171">
        <f t="shared" ref="AE180:AE183" si="1383">$E180-AH180</f>
        <v>0.37500000000045475</v>
      </c>
      <c r="AF180" s="171">
        <f t="shared" ref="AF180:AF183" si="1384">$E180-AI180</f>
        <v>304.46958750000022</v>
      </c>
      <c r="AG180" s="171">
        <f t="shared" ref="AG180:AG183" si="1385">$E180-AJ180</f>
        <v>81.366900000000442</v>
      </c>
      <c r="AH180" s="171">
        <f t="shared" ref="AH180:AH183" si="1386">(AK180/100)*E180</f>
        <v>3749.6249999999995</v>
      </c>
      <c r="AI180" s="172">
        <f t="shared" ref="AI180:AI183" si="1387">(AL180/100)*AH180</f>
        <v>3445.5304124999998</v>
      </c>
      <c r="AJ180" s="172">
        <f t="shared" ref="AJ180:AJ183" si="1388">(AM180/100)*AH180</f>
        <v>3668.6330999999996</v>
      </c>
      <c r="AK180" s="64">
        <v>99.99</v>
      </c>
      <c r="AL180" s="64">
        <v>91.89</v>
      </c>
      <c r="AM180" s="64">
        <v>97.84</v>
      </c>
      <c r="AN180" s="67">
        <v>1.877887997292196</v>
      </c>
      <c r="AO180" s="153">
        <f>IF(OR(ISBLANK(AB180), ISBLANK(DH180)), "", 100*((AB180-DH180)/DH180))</f>
        <v>7.2880168046776097E-3</v>
      </c>
      <c r="AP180" s="115">
        <v>6712133.4962581573</v>
      </c>
      <c r="AQ180" s="64">
        <v>6600650.2550331382</v>
      </c>
      <c r="AR180" s="64">
        <v>6823616.7374831764</v>
      </c>
      <c r="AS180" s="171">
        <f t="shared" ref="AS180:AS183" si="1389">$E180-AV180</f>
        <v>0.37500000000045475</v>
      </c>
      <c r="AT180" s="171">
        <f t="shared" ref="AT180:AT183" si="1390">$E180-AW180</f>
        <v>304.46958750000022</v>
      </c>
      <c r="AU180" s="171">
        <f t="shared" ref="AU180:AU183" si="1391">$E180-AX180</f>
        <v>83.991637500000252</v>
      </c>
      <c r="AV180" s="171">
        <f t="shared" ref="AV180:AV183" si="1392">(AY180/100)*E180</f>
        <v>3749.6249999999995</v>
      </c>
      <c r="AW180" s="172">
        <f t="shared" ref="AW180:AW183" si="1393">(AZ180/100)*AV180</f>
        <v>3445.5304124999998</v>
      </c>
      <c r="AX180" s="172">
        <f t="shared" ref="AX180:AX183" si="1394">(BA180/100)*AV180</f>
        <v>3666.0083624999997</v>
      </c>
      <c r="AY180" s="64">
        <v>99.99</v>
      </c>
      <c r="AZ180" s="64">
        <v>91.89</v>
      </c>
      <c r="BA180" s="64">
        <v>97.77</v>
      </c>
      <c r="BB180" s="67">
        <v>1.851989209822678</v>
      </c>
      <c r="BC180" s="153">
        <f>IF(OR(ISBLANK(AP180), ISBLANK(DH180)), "", 100*((AP180-DH180)/DH180))</f>
        <v>1.1010795361159651E-2</v>
      </c>
      <c r="BD180" s="115">
        <v>140282447.41965169</v>
      </c>
      <c r="BE180" s="115">
        <v>138180392.26069579</v>
      </c>
      <c r="BF180" s="155">
        <v>142384502.5786075</v>
      </c>
      <c r="BG180" s="171">
        <f t="shared" ref="BG180:BG183" si="1395">IF(BJ180=0, " ", $E180-BJ180)</f>
        <v>1063.8750000000005</v>
      </c>
      <c r="BH180" s="171">
        <f t="shared" si="1373"/>
        <v>1274.1985875000005</v>
      </c>
      <c r="BI180" s="171">
        <f t="shared" si="1374"/>
        <v>1203.5535000000004</v>
      </c>
      <c r="BJ180" s="171">
        <f t="shared" ref="BJ180:BJ183" si="1396">(BM180/100)*$E180</f>
        <v>2686.1249999999995</v>
      </c>
      <c r="BK180" s="172">
        <f t="shared" ref="BK180:BK183" si="1397">(BN180/100)*BJ180</f>
        <v>2475.8014124999995</v>
      </c>
      <c r="BL180" s="172">
        <f t="shared" ref="BL180:BL183" si="1398">(BO180/100)*BJ180</f>
        <v>2546.4464999999996</v>
      </c>
      <c r="BM180" s="34">
        <v>71.63</v>
      </c>
      <c r="BN180" s="34">
        <v>92.17</v>
      </c>
      <c r="BO180" s="34">
        <v>94.8</v>
      </c>
      <c r="BP180" s="29">
        <v>1.1238700164050364</v>
      </c>
      <c r="BQ180" s="46">
        <f>IF(OR(ISBLANK(BD180), ISBLANK(DH180)), "", 100*((BD180-DH180)/DH180))</f>
        <v>1990.2131000683639</v>
      </c>
      <c r="BR180" s="103">
        <v>6712220.8317007646</v>
      </c>
      <c r="BS180" s="34">
        <v>6600727.6231681723</v>
      </c>
      <c r="BT180" s="34">
        <v>6823714.0402333569</v>
      </c>
      <c r="BU180" s="171">
        <f t="shared" ref="BU180:BU183" si="1399">IF(BX180 = 0, " ", $E180-BX180)</f>
        <v>0.37500000000045475</v>
      </c>
      <c r="BV180" s="171">
        <f t="shared" si="1375"/>
        <v>303.7196625000006</v>
      </c>
      <c r="BW180" s="171">
        <f t="shared" si="1376"/>
        <v>88.491187500000251</v>
      </c>
      <c r="BX180" s="171">
        <f t="shared" ref="BX180:BX183" si="1400">IF(ISBLANK(CA180),"",(CA180/100)*$E180)</f>
        <v>3749.6249999999995</v>
      </c>
      <c r="BY180" s="172">
        <f t="shared" ref="BY180:BY183" si="1401">(CB180/100)*BX180</f>
        <v>3446.2803374999994</v>
      </c>
      <c r="BZ180" s="172">
        <f t="shared" ref="BZ180:BZ183" si="1402">(CC180/100)*BX180</f>
        <v>3661.5088124999997</v>
      </c>
      <c r="CA180" s="34">
        <v>99.99</v>
      </c>
      <c r="CB180" s="34">
        <v>91.91</v>
      </c>
      <c r="CC180" s="34">
        <v>97.65</v>
      </c>
      <c r="CD180" s="29">
        <v>1.9149366469934135</v>
      </c>
      <c r="CE180" s="46">
        <f>IF(OR(ISBLANK(BR180), ISBLANK(DH180)), "", 100*((BR180-DH180)/DH180))</f>
        <v>1.2312096340689435E-2</v>
      </c>
      <c r="CF180" s="103">
        <v>6711394.5183418626</v>
      </c>
      <c r="CG180" s="43">
        <v>6599916.9573344206</v>
      </c>
      <c r="CH180" s="43">
        <v>6822872.0793493045</v>
      </c>
      <c r="CI180" s="171">
        <f t="shared" ref="CI180:CI183" si="1403">IF(ISBLANK(CL180), " ", $E180-CL180)</f>
        <v>0.37500000000045475</v>
      </c>
      <c r="CJ180" s="171">
        <f t="shared" ref="CJ180:CJ183" si="1404">IF(ISBLANK(CM180), " ", $E180-CM180)</f>
        <v>304.84455000000071</v>
      </c>
      <c r="CK180" s="171">
        <f t="shared" ref="CK180:CK183" si="1405">IF(ISBLANK(CN180), " ", $E180-CN180)</f>
        <v>81.741862500000479</v>
      </c>
      <c r="CL180" s="171">
        <f t="shared" ref="CL180:CL183" si="1406">IF(ISBLANK(CO180),"",(CO180/100)*$E180)</f>
        <v>3749.6249999999995</v>
      </c>
      <c r="CM180" s="172">
        <f t="shared" ref="CM180:CM183" si="1407">IF(ISBLANK(CL180),"",(CP180/100)*CL180)</f>
        <v>3445.1554499999993</v>
      </c>
      <c r="CN180" s="172">
        <f t="shared" ref="CN180:CN183" si="1408">IF(ISBLANK(CL180),"",(CQ180/100)*CL180)</f>
        <v>3668.2581374999995</v>
      </c>
      <c r="CO180" s="34">
        <v>99.99</v>
      </c>
      <c r="CP180" s="34">
        <v>91.88</v>
      </c>
      <c r="CQ180" s="34">
        <v>97.83</v>
      </c>
      <c r="CR180" s="29">
        <v>1.8572332932019653</v>
      </c>
      <c r="CS180" s="46">
        <f>IF(OR(ISBLANK(CF180), ISBLANK(DH180)), "", 100*((CF180-DH180)/DH180))</f>
        <v>0</v>
      </c>
      <c r="CT180" s="103">
        <v>6714526.5195737714</v>
      </c>
      <c r="CU180" s="103">
        <v>6603033.3052018303</v>
      </c>
      <c r="CV180" s="103">
        <v>6826019.7339457124</v>
      </c>
      <c r="CW180" s="171">
        <f t="shared" ref="CW180:CW183" si="1409">IF(ISNUMBER(CZ180), $E180-CZ180,"")</f>
        <v>0.37500000000045475</v>
      </c>
      <c r="CX180" s="171">
        <f t="shared" ref="CX180:CX183" si="1410">IF(ISNUMBER(DA180), $E180-DA180,"")</f>
        <v>303.7196625000006</v>
      </c>
      <c r="CY180" s="171">
        <f t="shared" ref="CY180:CY183" si="1411">IF(ISNUMBER(DB180), $E180-DB180,"")</f>
        <v>100.48998750000055</v>
      </c>
      <c r="CZ180" s="171">
        <f t="shared" ref="CZ180:CZ183" si="1412">IF(ISBLANK(DC180),"",(DC180/100)*$E180)</f>
        <v>3749.6249999999995</v>
      </c>
      <c r="DA180" s="172">
        <f t="shared" ref="DA180:DA183" si="1413">IF(ISNUMBER(CZ180), (DD180/100) * CZ180, "")</f>
        <v>3446.2803374999994</v>
      </c>
      <c r="DB180" s="172">
        <f t="shared" ref="DB180:DB183" si="1414">IF(ISNUMBER(CZ180),(DE180/100)*CZ180,"")</f>
        <v>3649.5100124999994</v>
      </c>
      <c r="DC180" s="34">
        <v>99.99</v>
      </c>
      <c r="DD180" s="34">
        <v>91.91</v>
      </c>
      <c r="DE180" s="34">
        <v>97.33</v>
      </c>
      <c r="DF180" s="29">
        <v>4.1007536247281795</v>
      </c>
      <c r="DG180" s="46">
        <f>IF(OR(ISBLANK(CT180), ISBLANK(DH180)), "", 100*((CT180-DH180)/DH180))</f>
        <v>4.6666921805136256E-2</v>
      </c>
      <c r="DH180" s="25">
        <f>MIN(H180,T180,AB180,AP180,BD180,BR180,CF180,CT180)</f>
        <v>6711394.5183418626</v>
      </c>
      <c r="DI180" s="85" t="str">
        <f>IF(DH180=H180, $H$2, IF(DH180=T180, $T$2, IF(DH180=AB180, $AB$2, IF(DH180=AP180, $AP$2, IF(DH180=BD180, $BD$2, IF(DH180=BR180, $BR$2, IF(DH180=CF180, $CF$2, $CT$2)))))))</f>
        <v>RKSDDP (AllEnhancements + RQMC + Kmeans)</v>
      </c>
      <c r="DJ180" s="39">
        <f>IF(OR(ISBLANK(H180), ISBLANK(AP180)), "", IFERROR(((H180-AP180)/H180)*100, ""))</f>
        <v>5.6673674090403168</v>
      </c>
      <c r="DK180" s="20" t="str">
        <f>IF(OR(ISBLANK(AP180), ISBLANK(T180)), "", IFERROR(((T180-AP180)/T180)*100, ""))</f>
        <v/>
      </c>
      <c r="DL180" s="18">
        <f t="shared" si="1105"/>
        <v>0</v>
      </c>
    </row>
    <row r="181" spans="1:116" hidden="1" x14ac:dyDescent="0.25">
      <c r="A181" s="269"/>
      <c r="B181" s="269"/>
      <c r="C181" s="269"/>
      <c r="D181" s="269"/>
      <c r="E181" s="166">
        <f>3 * ($C$107*'Data for KPI'!$B$1)</f>
        <v>3750</v>
      </c>
      <c r="F181" s="166">
        <v>3</v>
      </c>
      <c r="G181" s="166"/>
      <c r="H181" s="116">
        <v>7234501.7621403197</v>
      </c>
      <c r="I181" s="63">
        <v>7066694.1706545576</v>
      </c>
      <c r="J181" s="63">
        <v>7402309.3536260817</v>
      </c>
      <c r="K181" s="171">
        <f t="shared" si="1377"/>
        <v>7.125</v>
      </c>
      <c r="L181" s="171">
        <f t="shared" si="1378"/>
        <v>303.18641249999973</v>
      </c>
      <c r="M181" s="171">
        <f t="shared" si="1379"/>
        <v>119.78553749999992</v>
      </c>
      <c r="N181" s="171">
        <f t="shared" si="1380"/>
        <v>3742.875</v>
      </c>
      <c r="O181" s="172">
        <f t="shared" si="1381"/>
        <v>3446.8135875000003</v>
      </c>
      <c r="P181" s="172">
        <f t="shared" si="1382"/>
        <v>3630.2144625000001</v>
      </c>
      <c r="Q181" s="66">
        <v>99.81</v>
      </c>
      <c r="R181" s="66">
        <v>92.09</v>
      </c>
      <c r="S181" s="66">
        <v>96.99</v>
      </c>
      <c r="T181" s="208"/>
      <c r="U181" s="208"/>
      <c r="V181" s="208"/>
      <c r="W181" s="14"/>
      <c r="X181" s="14"/>
      <c r="Y181" s="14"/>
      <c r="Z181" s="14"/>
      <c r="AA181" s="153" t="str">
        <f>IF(OR(ISBLANK(T181), ISBLANK(DH181)), "", 100*((T181-DH181)/DH181))</f>
        <v/>
      </c>
      <c r="AB181" s="116">
        <v>6699040.2413253803</v>
      </c>
      <c r="AC181" s="63">
        <v>6586022.6072998466</v>
      </c>
      <c r="AD181" s="63">
        <v>6812057.875350914</v>
      </c>
      <c r="AE181" s="171">
        <f t="shared" si="1383"/>
        <v>0.37500000000045475</v>
      </c>
      <c r="AF181" s="171">
        <f t="shared" si="1384"/>
        <v>300.71996250000075</v>
      </c>
      <c r="AG181" s="171">
        <f t="shared" si="1385"/>
        <v>84.741562500000327</v>
      </c>
      <c r="AH181" s="171">
        <f t="shared" si="1386"/>
        <v>3749.6249999999995</v>
      </c>
      <c r="AI181" s="172">
        <f t="shared" si="1387"/>
        <v>3449.2800374999993</v>
      </c>
      <c r="AJ181" s="172">
        <f t="shared" si="1388"/>
        <v>3665.2584374999997</v>
      </c>
      <c r="AK181" s="63">
        <v>99.99</v>
      </c>
      <c r="AL181" s="63">
        <v>91.99</v>
      </c>
      <c r="AM181" s="63">
        <v>97.75</v>
      </c>
      <c r="AN181" s="66">
        <v>1.8786647804875607</v>
      </c>
      <c r="AO181" s="153">
        <f>IF(OR(ISBLANK(AB181), ISBLANK(DH181)), "", 100*((AB181-DH181)/DH181))</f>
        <v>4.1544708379993214E-3</v>
      </c>
      <c r="AP181" s="116">
        <v>6698889.3149959911</v>
      </c>
      <c r="AQ181" s="63">
        <v>6585877.5812656609</v>
      </c>
      <c r="AR181" s="63">
        <v>6811901.0487263212</v>
      </c>
      <c r="AS181" s="171">
        <f t="shared" si="1389"/>
        <v>0.37500000000045475</v>
      </c>
      <c r="AT181" s="171">
        <f t="shared" si="1390"/>
        <v>299.97003750000022</v>
      </c>
      <c r="AU181" s="171">
        <f t="shared" si="1391"/>
        <v>86.241412500000479</v>
      </c>
      <c r="AV181" s="171">
        <f t="shared" si="1392"/>
        <v>3749.6249999999995</v>
      </c>
      <c r="AW181" s="172">
        <f t="shared" si="1393"/>
        <v>3450.0299624999998</v>
      </c>
      <c r="AX181" s="172">
        <f t="shared" si="1394"/>
        <v>3663.7585874999995</v>
      </c>
      <c r="AY181" s="63">
        <v>99.99</v>
      </c>
      <c r="AZ181" s="63">
        <v>92.01</v>
      </c>
      <c r="BA181" s="63">
        <v>97.71</v>
      </c>
      <c r="BB181" s="66">
        <v>1.7990506629443601</v>
      </c>
      <c r="BC181" s="153">
        <f>IF(OR(ISBLANK(AP181), ISBLANK(DH181)), "", 100*((AP181-DH181)/DH181))</f>
        <v>1.9014227274882791E-3</v>
      </c>
      <c r="BD181" s="116">
        <v>135694301.24898821</v>
      </c>
      <c r="BE181" s="116">
        <v>133574137.9118793</v>
      </c>
      <c r="BF181" s="199">
        <v>137814464.586097</v>
      </c>
      <c r="BG181" s="171">
        <f t="shared" si="1395"/>
        <v>1032</v>
      </c>
      <c r="BH181" s="171">
        <f t="shared" si="1373"/>
        <v>1242.9168</v>
      </c>
      <c r="BI181" s="171">
        <f t="shared" si="1374"/>
        <v>1171.4333999999999</v>
      </c>
      <c r="BJ181" s="171">
        <f t="shared" si="1396"/>
        <v>2718</v>
      </c>
      <c r="BK181" s="172">
        <f t="shared" si="1397"/>
        <v>2507.0832</v>
      </c>
      <c r="BL181" s="172">
        <f t="shared" si="1398"/>
        <v>2578.5666000000001</v>
      </c>
      <c r="BM181" s="32">
        <v>72.48</v>
      </c>
      <c r="BN181" s="32">
        <v>92.24</v>
      </c>
      <c r="BO181" s="32">
        <v>94.87</v>
      </c>
      <c r="BP181" s="28">
        <v>1.1008041687488237</v>
      </c>
      <c r="BQ181" s="46">
        <f>IF(OR(ISBLANK(BD181), ISBLANK(DH181)), "", 100*((BD181-DH181)/DH181))</f>
        <v>1925.662389547233</v>
      </c>
      <c r="BR181" s="102">
        <v>6698761.9432139425</v>
      </c>
      <c r="BS181" s="32">
        <v>6585748.3423928488</v>
      </c>
      <c r="BT181" s="32">
        <v>6811775.5440350361</v>
      </c>
      <c r="BU181" s="171">
        <f t="shared" si="1399"/>
        <v>0.37500000000045475</v>
      </c>
      <c r="BV181" s="171">
        <f t="shared" si="1375"/>
        <v>299.97003750000022</v>
      </c>
      <c r="BW181" s="171">
        <f t="shared" si="1376"/>
        <v>87.741262500000175</v>
      </c>
      <c r="BX181" s="171">
        <f t="shared" si="1400"/>
        <v>3749.6249999999995</v>
      </c>
      <c r="BY181" s="172">
        <f t="shared" si="1401"/>
        <v>3450.0299624999998</v>
      </c>
      <c r="BZ181" s="172">
        <f t="shared" si="1402"/>
        <v>3662.2587374999998</v>
      </c>
      <c r="CA181" s="32">
        <v>99.99</v>
      </c>
      <c r="CB181" s="32">
        <v>92.01</v>
      </c>
      <c r="CC181" s="32">
        <v>97.67</v>
      </c>
      <c r="CD181" s="28">
        <v>2.4519388718864827</v>
      </c>
      <c r="CE181" s="46">
        <f>IF(OR(ISBLANK(BR181), ISBLANK(DH181)), "", 100*((BR181-DH181)/DH181))</f>
        <v>0</v>
      </c>
      <c r="CF181" s="103">
        <v>6698826.0850606989</v>
      </c>
      <c r="CG181" s="43">
        <v>6585811.3560176427</v>
      </c>
      <c r="CH181" s="43">
        <v>6811840.8141037552</v>
      </c>
      <c r="CI181" s="171">
        <f t="shared" si="1403"/>
        <v>0.37500000000045475</v>
      </c>
      <c r="CJ181" s="171">
        <f t="shared" si="1404"/>
        <v>299.2201125000006</v>
      </c>
      <c r="CK181" s="171">
        <f t="shared" si="1405"/>
        <v>86.991337500000554</v>
      </c>
      <c r="CL181" s="171">
        <f t="shared" si="1406"/>
        <v>3749.6249999999995</v>
      </c>
      <c r="CM181" s="172">
        <f t="shared" si="1407"/>
        <v>3450.7798874999994</v>
      </c>
      <c r="CN181" s="172">
        <f t="shared" si="1408"/>
        <v>3663.0086624999994</v>
      </c>
      <c r="CO181" s="34">
        <v>99.99</v>
      </c>
      <c r="CP181" s="34">
        <v>92.03</v>
      </c>
      <c r="CQ181" s="34">
        <v>97.69</v>
      </c>
      <c r="CR181" s="29">
        <v>1.8750609170414088</v>
      </c>
      <c r="CS181" s="46">
        <f>IF(OR(ISBLANK(CF181), ISBLANK(DH181)), "", 100*((CF181-DH181)/DH181))</f>
        <v>9.5751793092794624E-4</v>
      </c>
      <c r="CT181" s="102">
        <v>6705611.4710911931</v>
      </c>
      <c r="CU181" s="102">
        <v>6592580.896802783</v>
      </c>
      <c r="CV181" s="102">
        <v>6818642.0453796033</v>
      </c>
      <c r="CW181" s="171">
        <f t="shared" si="1409"/>
        <v>0.37500000000045475</v>
      </c>
      <c r="CX181" s="171">
        <f t="shared" si="1410"/>
        <v>299.2201125000006</v>
      </c>
      <c r="CY181" s="171">
        <f t="shared" si="1411"/>
        <v>123.73766250000062</v>
      </c>
      <c r="CZ181" s="171">
        <f t="shared" si="1412"/>
        <v>3749.6249999999995</v>
      </c>
      <c r="DA181" s="172">
        <f t="shared" si="1413"/>
        <v>3450.7798874999994</v>
      </c>
      <c r="DB181" s="172">
        <f t="shared" si="1414"/>
        <v>3626.2623374999994</v>
      </c>
      <c r="DC181" s="32">
        <v>99.99</v>
      </c>
      <c r="DD181" s="32">
        <v>92.03</v>
      </c>
      <c r="DE181" s="32">
        <v>96.71</v>
      </c>
      <c r="DF181" s="28">
        <v>4.3395837414757725</v>
      </c>
      <c r="DG181" s="46">
        <f>IF(OR(ISBLANK(CT181), ISBLANK(DH181)), "", 100*((CT181-DH181)/DH181))</f>
        <v>0.10225065370757763</v>
      </c>
      <c r="DH181" s="25">
        <f>MIN(H181,T181,AB181,AP181,BD181,BR181,CF181,CT181)</f>
        <v>6698761.9432139425</v>
      </c>
      <c r="DI181" s="85" t="str">
        <f>IF(DH181=H181, $H$2, IF(DH181=T181, $T$2, IF(DH181=AB181, $AB$2, IF(DH181=AP181, $AP$2, IF(DH181=BD181, $BD$2, IF(DH181=BR181, $BR$2, IF(DH181=CF181, $CF$2, $CT$2)))))))</f>
        <v>RSSDDP (AllEnhancements + RQMC + SOM)</v>
      </c>
      <c r="DJ181" s="39">
        <f>IF(OR(ISBLANK(H181), ISBLANK(AP181)), "", IFERROR(((H181-AP181)/H181)*100, ""))</f>
        <v>7.4035844451279562</v>
      </c>
      <c r="DK181" s="20" t="str">
        <f>IF(OR(ISBLANK(AP181), ISBLANK(T181)), "", IFERROR(((T181-AP181)/T181)*100, ""))</f>
        <v/>
      </c>
      <c r="DL181" s="18">
        <f t="shared" si="1105"/>
        <v>0</v>
      </c>
    </row>
    <row r="182" spans="1:116" hidden="1" x14ac:dyDescent="0.25">
      <c r="A182" s="269"/>
      <c r="B182" s="269"/>
      <c r="C182" s="269"/>
      <c r="D182" s="269"/>
      <c r="E182" s="166">
        <f>3 * ($C$107*'Data for KPI'!$B$1)</f>
        <v>3750</v>
      </c>
      <c r="F182" s="166">
        <v>4</v>
      </c>
      <c r="G182" s="166">
        <v>12</v>
      </c>
      <c r="H182" s="116">
        <v>8845435.989421308</v>
      </c>
      <c r="I182" s="61">
        <v>8535779.9365871008</v>
      </c>
      <c r="J182" s="61">
        <v>9155092.0422555152</v>
      </c>
      <c r="K182" s="171">
        <f t="shared" si="1377"/>
        <v>26.25</v>
      </c>
      <c r="L182" s="171">
        <f t="shared" si="1378"/>
        <v>317.81962500000009</v>
      </c>
      <c r="M182" s="171">
        <f t="shared" si="1379"/>
        <v>134.23874999999998</v>
      </c>
      <c r="N182" s="171">
        <f t="shared" si="1380"/>
        <v>3723.75</v>
      </c>
      <c r="O182" s="172">
        <f t="shared" si="1381"/>
        <v>3432.1803749999999</v>
      </c>
      <c r="P182" s="172">
        <f t="shared" si="1382"/>
        <v>3615.76125</v>
      </c>
      <c r="Q182" s="66">
        <v>99.3</v>
      </c>
      <c r="R182" s="66">
        <v>92.17</v>
      </c>
      <c r="S182" s="66">
        <v>97.1</v>
      </c>
      <c r="T182" s="208"/>
      <c r="U182" s="208"/>
      <c r="V182" s="208"/>
      <c r="W182" s="14"/>
      <c r="X182" s="14"/>
      <c r="Y182" s="14"/>
      <c r="Z182" s="14"/>
      <c r="AA182" s="153" t="str">
        <f>IF(OR(ISBLANK(T182), ISBLANK(DH182)), "", 100*((T182-DH182)/DH182))</f>
        <v/>
      </c>
      <c r="AB182" s="116">
        <v>6701174.0881007379</v>
      </c>
      <c r="AC182" s="61">
        <v>6590859.9589694673</v>
      </c>
      <c r="AD182" s="61">
        <v>6811488.2172320085</v>
      </c>
      <c r="AE182" s="171">
        <f t="shared" si="1383"/>
        <v>0.37500000000045475</v>
      </c>
      <c r="AF182" s="171">
        <f t="shared" si="1384"/>
        <v>296.22041250000029</v>
      </c>
      <c r="AG182" s="171">
        <f t="shared" si="1385"/>
        <v>90.740962500000478</v>
      </c>
      <c r="AH182" s="171">
        <f t="shared" si="1386"/>
        <v>3749.6249999999995</v>
      </c>
      <c r="AI182" s="172">
        <f t="shared" si="1387"/>
        <v>3453.7795874999997</v>
      </c>
      <c r="AJ182" s="172">
        <f t="shared" si="1388"/>
        <v>3659.2590374999995</v>
      </c>
      <c r="AK182" s="63">
        <v>99.99</v>
      </c>
      <c r="AL182" s="63">
        <v>92.11</v>
      </c>
      <c r="AM182" s="63">
        <v>97.59</v>
      </c>
      <c r="AN182" s="66">
        <v>1.8801972238171558</v>
      </c>
      <c r="AO182" s="153">
        <f>IF(OR(ISBLANK(AB182), ISBLANK(DH182)), "", 100*((AB182-DH182)/DH182))</f>
        <v>1.2716525847095744E-2</v>
      </c>
      <c r="AP182" s="115">
        <v>6700322.0399166932</v>
      </c>
      <c r="AQ182" s="62">
        <v>6590014.4681983264</v>
      </c>
      <c r="AR182" s="62">
        <v>6810629.61163506</v>
      </c>
      <c r="AS182" s="171">
        <f t="shared" si="1389"/>
        <v>0.37500000000045475</v>
      </c>
      <c r="AT182" s="171">
        <f t="shared" si="1390"/>
        <v>296.59537500000079</v>
      </c>
      <c r="AU182" s="171">
        <f t="shared" si="1391"/>
        <v>88.866150000000289</v>
      </c>
      <c r="AV182" s="171">
        <f t="shared" si="1392"/>
        <v>3749.6249999999995</v>
      </c>
      <c r="AW182" s="172">
        <f t="shared" si="1393"/>
        <v>3453.4046249999992</v>
      </c>
      <c r="AX182" s="172">
        <f t="shared" si="1394"/>
        <v>3661.1338499999997</v>
      </c>
      <c r="AY182" s="64">
        <v>99.99</v>
      </c>
      <c r="AZ182" s="64">
        <v>92.1</v>
      </c>
      <c r="BA182" s="64">
        <v>97.64</v>
      </c>
      <c r="BB182" s="67">
        <v>1.7940028991466148</v>
      </c>
      <c r="BC182" s="153">
        <f>IF(OR(ISBLANK(AP182), ISBLANK(DH182)), "", 100*((AP182-DH182)/DH182))</f>
        <v>0</v>
      </c>
      <c r="BD182" s="115">
        <v>33366020.611785989</v>
      </c>
      <c r="BE182" s="115">
        <v>32177135.09354765</v>
      </c>
      <c r="BF182" s="155">
        <v>34554906.130024321</v>
      </c>
      <c r="BG182" s="171">
        <f t="shared" si="1395"/>
        <v>273.75</v>
      </c>
      <c r="BH182" s="171">
        <f t="shared" si="1373"/>
        <v>536.20687499999985</v>
      </c>
      <c r="BI182" s="171">
        <f t="shared" si="1374"/>
        <v>399.24262499999986</v>
      </c>
      <c r="BJ182" s="171">
        <f t="shared" si="1396"/>
        <v>3476.25</v>
      </c>
      <c r="BK182" s="172">
        <f t="shared" si="1397"/>
        <v>3213.7931250000001</v>
      </c>
      <c r="BL182" s="172">
        <f t="shared" si="1398"/>
        <v>3350.7573750000001</v>
      </c>
      <c r="BM182" s="34">
        <v>92.7</v>
      </c>
      <c r="BN182" s="34">
        <v>92.45</v>
      </c>
      <c r="BO182" s="34">
        <v>96.39</v>
      </c>
      <c r="BP182" s="29">
        <v>1.1532163929558379</v>
      </c>
      <c r="BQ182" s="46">
        <f>IF(OR(ISBLANK(BD182), ISBLANK(DH182)), "", 100*((BD182-DH182)/DH182))</f>
        <v>397.97637207600303</v>
      </c>
      <c r="BR182" s="102">
        <v>6700425.6198785342</v>
      </c>
      <c r="BS182" s="42">
        <v>6590118.9187413808</v>
      </c>
      <c r="BT182" s="42">
        <v>6810732.3210156877</v>
      </c>
      <c r="BU182" s="171">
        <f t="shared" si="1399"/>
        <v>0.37500000000045475</v>
      </c>
      <c r="BV182" s="171">
        <f t="shared" si="1375"/>
        <v>296.22041250000029</v>
      </c>
      <c r="BW182" s="171">
        <f t="shared" si="1376"/>
        <v>90.36600000000044</v>
      </c>
      <c r="BX182" s="171">
        <f t="shared" si="1400"/>
        <v>3749.6249999999995</v>
      </c>
      <c r="BY182" s="172">
        <f t="shared" si="1401"/>
        <v>3453.7795874999997</v>
      </c>
      <c r="BZ182" s="172">
        <f t="shared" si="1402"/>
        <v>3659.6339999999996</v>
      </c>
      <c r="CA182" s="32">
        <v>99.99</v>
      </c>
      <c r="CB182" s="32">
        <v>92.11</v>
      </c>
      <c r="CC182" s="32">
        <v>97.6</v>
      </c>
      <c r="CD182" s="28">
        <v>2.142444705510004</v>
      </c>
      <c r="CE182" s="46">
        <f>IF(OR(ISBLANK(BR182), ISBLANK(DH182)), "", 100*((BR182-DH182)/DH182))</f>
        <v>1.5458952752408672E-3</v>
      </c>
      <c r="CF182" s="102">
        <v>6700701.9329788554</v>
      </c>
      <c r="CG182" s="42">
        <v>6590391.6635028459</v>
      </c>
      <c r="CH182" s="42">
        <v>6811012.202454865</v>
      </c>
      <c r="CI182" s="171">
        <f t="shared" si="1403"/>
        <v>0.37500000000045475</v>
      </c>
      <c r="CJ182" s="171">
        <f t="shared" si="1404"/>
        <v>297.34530000000041</v>
      </c>
      <c r="CK182" s="171">
        <f t="shared" si="1405"/>
        <v>92.99073750000025</v>
      </c>
      <c r="CL182" s="171">
        <f t="shared" si="1406"/>
        <v>3749.6249999999995</v>
      </c>
      <c r="CM182" s="172">
        <f t="shared" si="1407"/>
        <v>3452.6546999999996</v>
      </c>
      <c r="CN182" s="172">
        <f t="shared" si="1408"/>
        <v>3657.0092624999997</v>
      </c>
      <c r="CO182" s="32">
        <v>99.99</v>
      </c>
      <c r="CP182" s="32">
        <v>92.08</v>
      </c>
      <c r="CQ182" s="32">
        <v>97.53</v>
      </c>
      <c r="CR182" s="28">
        <v>2.027709618404387</v>
      </c>
      <c r="CS182" s="46">
        <f>IF(OR(ISBLANK(CF182), ISBLANK(DH182)), "", 100*((CF182-DH182)/DH182))</f>
        <v>5.6697731825280494E-3</v>
      </c>
      <c r="CT182" s="102">
        <v>6707615.5861281883</v>
      </c>
      <c r="CU182" s="102">
        <v>6597267.5057072435</v>
      </c>
      <c r="CV182" s="102">
        <v>6817963.6665491341</v>
      </c>
      <c r="CW182" s="171">
        <f t="shared" si="1409"/>
        <v>0.37500000000045475</v>
      </c>
      <c r="CX182" s="171">
        <f t="shared" si="1410"/>
        <v>296.97033750000037</v>
      </c>
      <c r="CY182" s="171">
        <f t="shared" si="1411"/>
        <v>121.4878875000004</v>
      </c>
      <c r="CZ182" s="171">
        <f t="shared" si="1412"/>
        <v>3749.6249999999995</v>
      </c>
      <c r="DA182" s="172">
        <f t="shared" si="1413"/>
        <v>3453.0296624999996</v>
      </c>
      <c r="DB182" s="172">
        <f t="shared" si="1414"/>
        <v>3628.5121124999996</v>
      </c>
      <c r="DC182" s="32">
        <v>99.99</v>
      </c>
      <c r="DD182" s="32">
        <v>92.09</v>
      </c>
      <c r="DE182" s="32">
        <v>96.77</v>
      </c>
      <c r="DF182" s="28">
        <v>4.39635115875293</v>
      </c>
      <c r="DG182" s="46">
        <f>IF(OR(ISBLANK(CT182), ISBLANK(DH182)), "", 100*((CT182-DH182)/DH182))</f>
        <v>0.10885366655579061</v>
      </c>
      <c r="DH182" s="25">
        <f>MIN(H182,T182,AB182,AP182,BD182,BR182,CF182,CT182)</f>
        <v>6700322.0399166932</v>
      </c>
      <c r="DI182" s="85" t="str">
        <f>IF(DH182=H182, $H$2, IF(DH182=T182, $T$2, IF(DH182=AB182, $AB$2, IF(DH182=AP182, $AP$2, IF(DH182=BD182, $BD$2, IF(DH182=BR182, $BR$2, IF(DH182=CF182, $CF$2, $CT$2)))))))</f>
        <v>RKSDDP++ (AllEnhancements + RQMC + Kmeans++)</v>
      </c>
      <c r="DJ182" s="39">
        <f>IF(OR(ISBLANK(H182), ISBLANK(AP182)), "", IFERROR(((H182-AP182)/H182)*100, ""))</f>
        <v>24.251082163389821</v>
      </c>
      <c r="DK182" s="20" t="str">
        <f>IF(OR(ISBLANK(AP182), ISBLANK(T182)), "", IFERROR(((T182-AP182)/T182)*100, ""))</f>
        <v/>
      </c>
      <c r="DL182" s="18">
        <f t="shared" si="1105"/>
        <v>0</v>
      </c>
    </row>
    <row r="183" spans="1:116" hidden="1" x14ac:dyDescent="0.25">
      <c r="A183" s="269"/>
      <c r="B183" s="269"/>
      <c r="C183" s="269"/>
      <c r="D183" s="269"/>
      <c r="E183" s="166">
        <f>3 * ($C$107*'Data for KPI'!$B$1)</f>
        <v>3750</v>
      </c>
      <c r="F183" s="166">
        <v>5</v>
      </c>
      <c r="G183" s="166"/>
      <c r="H183" s="115">
        <v>7868344.4351757066</v>
      </c>
      <c r="I183" s="64">
        <v>7638340.2002291232</v>
      </c>
      <c r="J183" s="64">
        <v>8098348.67012229</v>
      </c>
      <c r="K183" s="171">
        <f t="shared" si="1377"/>
        <v>14.625</v>
      </c>
      <c r="L183" s="171">
        <f t="shared" si="1378"/>
        <v>313.82853750000004</v>
      </c>
      <c r="M183" s="171">
        <f t="shared" si="1379"/>
        <v>112.86536250000017</v>
      </c>
      <c r="N183" s="171">
        <f t="shared" si="1380"/>
        <v>3735.375</v>
      </c>
      <c r="O183" s="172">
        <f t="shared" si="1381"/>
        <v>3436.1714625</v>
      </c>
      <c r="P183" s="172">
        <f t="shared" si="1382"/>
        <v>3637.1346374999998</v>
      </c>
      <c r="Q183" s="67">
        <v>99.61</v>
      </c>
      <c r="R183" s="67">
        <v>91.99</v>
      </c>
      <c r="S183" s="67">
        <v>97.37</v>
      </c>
      <c r="T183" s="208"/>
      <c r="U183" s="208"/>
      <c r="V183" s="208"/>
      <c r="W183" s="14"/>
      <c r="X183" s="14"/>
      <c r="Y183" s="14"/>
      <c r="Z183" s="14"/>
      <c r="AA183" s="153" t="str">
        <f>IF(OR(ISBLANK(T183), ISBLANK(DH183)), "", 100*((T183-DH183)/DH183))</f>
        <v/>
      </c>
      <c r="AB183" s="115">
        <v>6697675.3331416706</v>
      </c>
      <c r="AC183" s="64">
        <v>6586540.8541671159</v>
      </c>
      <c r="AD183" s="64">
        <v>6808809.8121162253</v>
      </c>
      <c r="AE183" s="171">
        <f t="shared" si="1383"/>
        <v>0.37500000000045475</v>
      </c>
      <c r="AF183" s="171">
        <f t="shared" si="1384"/>
        <v>304.46958750000022</v>
      </c>
      <c r="AG183" s="171">
        <f t="shared" si="1385"/>
        <v>91.490887500001008</v>
      </c>
      <c r="AH183" s="171">
        <f t="shared" si="1386"/>
        <v>3749.6249999999995</v>
      </c>
      <c r="AI183" s="172">
        <f t="shared" si="1387"/>
        <v>3445.5304124999998</v>
      </c>
      <c r="AJ183" s="172">
        <f t="shared" si="1388"/>
        <v>3658.509112499999</v>
      </c>
      <c r="AK183" s="64">
        <v>99.99</v>
      </c>
      <c r="AL183" s="64">
        <v>91.89</v>
      </c>
      <c r="AM183" s="64">
        <v>97.57</v>
      </c>
      <c r="AN183" s="67">
        <v>1.8820445165296351</v>
      </c>
      <c r="AO183" s="153">
        <f>IF(OR(ISBLANK(AB183), ISBLANK(DH183)), "", 100*((AB183-DH183)/DH183))</f>
        <v>5.8452520948025083E-3</v>
      </c>
      <c r="AP183" s="115">
        <v>6698198.1483527943</v>
      </c>
      <c r="AQ183" s="64">
        <v>6587065.0974429809</v>
      </c>
      <c r="AR183" s="64">
        <v>6809331.1992626078</v>
      </c>
      <c r="AS183" s="171">
        <f t="shared" si="1389"/>
        <v>0.37500000000045475</v>
      </c>
      <c r="AT183" s="171">
        <f t="shared" si="1390"/>
        <v>304.84455000000071</v>
      </c>
      <c r="AU183" s="171">
        <f t="shared" si="1391"/>
        <v>94.490587500000402</v>
      </c>
      <c r="AV183" s="171">
        <f t="shared" si="1392"/>
        <v>3749.6249999999995</v>
      </c>
      <c r="AW183" s="172">
        <f t="shared" si="1393"/>
        <v>3445.1554499999993</v>
      </c>
      <c r="AX183" s="172">
        <f t="shared" si="1394"/>
        <v>3655.5094124999996</v>
      </c>
      <c r="AY183" s="64">
        <v>99.99</v>
      </c>
      <c r="AZ183" s="64">
        <v>91.88</v>
      </c>
      <c r="BA183" s="64">
        <v>97.49</v>
      </c>
      <c r="BB183" s="67">
        <v>1.7258521153806838</v>
      </c>
      <c r="BC183" s="153">
        <f>IF(OR(ISBLANK(AP183), ISBLANK(DH183)), "", 100*((AP183-DH183)/DH183))</f>
        <v>1.3651628859643637E-2</v>
      </c>
      <c r="BD183" s="116">
        <v>55993541.057262182</v>
      </c>
      <c r="BE183" s="116">
        <v>54437184.712889373</v>
      </c>
      <c r="BF183" s="199">
        <v>57549897.401634991</v>
      </c>
      <c r="BG183" s="171">
        <f t="shared" si="1395"/>
        <v>475.5</v>
      </c>
      <c r="BH183" s="171">
        <f t="shared" si="1373"/>
        <v>711.5914499999999</v>
      </c>
      <c r="BI183" s="171">
        <f t="shared" si="1374"/>
        <v>602.22315000000026</v>
      </c>
      <c r="BJ183" s="171">
        <f t="shared" si="1396"/>
        <v>3274.5</v>
      </c>
      <c r="BK183" s="172">
        <f t="shared" si="1397"/>
        <v>3038.4085500000001</v>
      </c>
      <c r="BL183" s="172">
        <f t="shared" si="1398"/>
        <v>3147.7768499999997</v>
      </c>
      <c r="BM183" s="32">
        <v>87.32</v>
      </c>
      <c r="BN183" s="32">
        <v>92.79</v>
      </c>
      <c r="BO183" s="32">
        <v>96.13</v>
      </c>
      <c r="BP183" s="28">
        <v>1.2243807651197978</v>
      </c>
      <c r="BQ183" s="46">
        <f>IF(OR(ISBLANK(BD183), ISBLANK(DH183)), "", 100*((BD183-DH183)/DH183))</f>
        <v>736.06342851240333</v>
      </c>
      <c r="BR183" s="104">
        <v>6697283.8600165481</v>
      </c>
      <c r="BS183" s="41">
        <v>6586152.3222209308</v>
      </c>
      <c r="BT183" s="41">
        <v>6808415.3978121653</v>
      </c>
      <c r="BU183" s="171">
        <f t="shared" si="1399"/>
        <v>0.37500000000045475</v>
      </c>
      <c r="BV183" s="171">
        <f t="shared" si="1375"/>
        <v>305.21951250000029</v>
      </c>
      <c r="BW183" s="171">
        <f t="shared" si="1376"/>
        <v>89.241112500000781</v>
      </c>
      <c r="BX183" s="171">
        <f t="shared" si="1400"/>
        <v>3749.6249999999995</v>
      </c>
      <c r="BY183" s="172">
        <f t="shared" si="1401"/>
        <v>3444.7804874999997</v>
      </c>
      <c r="BZ183" s="172">
        <f t="shared" si="1402"/>
        <v>3660.7588874999992</v>
      </c>
      <c r="CA183" s="41">
        <v>99.99</v>
      </c>
      <c r="CB183" s="41">
        <v>91.87</v>
      </c>
      <c r="CC183" s="41">
        <v>97.63</v>
      </c>
      <c r="CD183" s="31">
        <v>2.4312714957366048</v>
      </c>
      <c r="CE183" s="46">
        <f>IF(OR(ISBLANK(BR183), ISBLANK(DH183)), "", 100*((BR183-DH183)/DH183))</f>
        <v>0</v>
      </c>
      <c r="CF183" s="101">
        <v>6697631.3975555385</v>
      </c>
      <c r="CG183" s="44">
        <v>6586501.4711507792</v>
      </c>
      <c r="CH183" s="44">
        <v>6808761.3239602977</v>
      </c>
      <c r="CI183" s="171">
        <f t="shared" si="1403"/>
        <v>0.37500000000045475</v>
      </c>
      <c r="CJ183" s="171">
        <f t="shared" si="1404"/>
        <v>305.21951250000029</v>
      </c>
      <c r="CK183" s="171">
        <f t="shared" si="1405"/>
        <v>89.241112500000781</v>
      </c>
      <c r="CL183" s="171">
        <f t="shared" si="1406"/>
        <v>3749.6249999999995</v>
      </c>
      <c r="CM183" s="172">
        <f t="shared" si="1407"/>
        <v>3444.7804874999997</v>
      </c>
      <c r="CN183" s="172">
        <f t="shared" si="1408"/>
        <v>3660.7588874999992</v>
      </c>
      <c r="CO183" s="36">
        <v>99.99</v>
      </c>
      <c r="CP183" s="36">
        <v>91.87</v>
      </c>
      <c r="CQ183" s="36">
        <v>97.63</v>
      </c>
      <c r="CR183" s="30">
        <v>1.8712193892656361</v>
      </c>
      <c r="CS183" s="46">
        <f>IF(OR(ISBLANK(CF183), ISBLANK(DH183)), "", 100*((CF183-DH183)/DH183))</f>
        <v>5.189231130924764E-3</v>
      </c>
      <c r="CT183" s="103">
        <v>6705346.8687206181</v>
      </c>
      <c r="CU183" s="103">
        <v>6594193.1405758113</v>
      </c>
      <c r="CV183" s="103">
        <v>6816500.5968654249</v>
      </c>
      <c r="CW183" s="171">
        <f t="shared" si="1409"/>
        <v>0.37500000000045475</v>
      </c>
      <c r="CX183" s="171">
        <f t="shared" si="1410"/>
        <v>300.71996250000075</v>
      </c>
      <c r="CY183" s="171">
        <f t="shared" si="1411"/>
        <v>110.61397500000021</v>
      </c>
      <c r="CZ183" s="171">
        <f t="shared" si="1412"/>
        <v>3749.6249999999995</v>
      </c>
      <c r="DA183" s="172">
        <f t="shared" si="1413"/>
        <v>3449.2800374999993</v>
      </c>
      <c r="DB183" s="172">
        <f t="shared" si="1414"/>
        <v>3639.3860249999998</v>
      </c>
      <c r="DC183" s="34">
        <v>99.99</v>
      </c>
      <c r="DD183" s="34">
        <v>91.99</v>
      </c>
      <c r="DE183" s="34">
        <v>97.06</v>
      </c>
      <c r="DF183" s="29">
        <v>4.0124894966720843</v>
      </c>
      <c r="DG183" s="46">
        <f>IF(OR(ISBLANK(CT183), ISBLANK(DH183)), "", 100*((CT183-DH183)/DH183))</f>
        <v>0.12039221978042422</v>
      </c>
      <c r="DH183" s="25">
        <f>MIN(H183,T183,AB183,AP183,BD183,BR183,CF183,CT183)</f>
        <v>6697283.8600165481</v>
      </c>
      <c r="DI183" s="85" t="str">
        <f>IF(DH183=H183, $H$2, IF(DH183=T183, $T$2, IF(DH183=AB183, $AB$2, IF(DH183=AP183, $AP$2, IF(DH183=BD183, $BD$2, IF(DH183=BR183, $BR$2, IF(DH183=CF183, $CF$2, $CT$2)))))))</f>
        <v>RSSDDP (AllEnhancements + RQMC + SOM)</v>
      </c>
      <c r="DJ183" s="39">
        <f>IF(OR(ISBLANK(H183), ISBLANK(AP183)), "", IFERROR(((H183-AP183)/H183)*100, ""))</f>
        <v>14.871569190486028</v>
      </c>
      <c r="DK183" s="20" t="str">
        <f>IF(OR(ISBLANK(AP183), ISBLANK(T183)), "", IFERROR(((T183-AP183)/T183)*100, ""))</f>
        <v/>
      </c>
      <c r="DL183" s="18">
        <f t="shared" si="1105"/>
        <v>0</v>
      </c>
    </row>
    <row r="184" spans="1:116" x14ac:dyDescent="0.25">
      <c r="A184" s="269"/>
      <c r="B184" s="269"/>
      <c r="C184" s="269"/>
      <c r="D184" s="269"/>
      <c r="E184" s="166">
        <f>3 * ($C$107*'Data for KPI'!$B$1)</f>
        <v>3750</v>
      </c>
      <c r="F184" s="166" t="s">
        <v>23</v>
      </c>
      <c r="G184" s="166"/>
      <c r="H184" s="113">
        <f>AVERAGE(H179:H183)</f>
        <v>7790689.811506127</v>
      </c>
      <c r="I184" s="82">
        <f t="shared" ref="I184:DH184" si="1415">AVERAGE(I179:I183)</f>
        <v>7572760.4164115172</v>
      </c>
      <c r="J184" s="82">
        <f t="shared" si="1415"/>
        <v>8008619.2066007378</v>
      </c>
      <c r="K184" s="159">
        <f t="shared" si="1415"/>
        <v>13.574999999999999</v>
      </c>
      <c r="L184" s="159">
        <f t="shared" si="1415"/>
        <v>310.0271924999999</v>
      </c>
      <c r="M184" s="159">
        <f t="shared" si="1415"/>
        <v>121.48435499999997</v>
      </c>
      <c r="N184" s="159">
        <f t="shared" si="1415"/>
        <v>3736.4250000000002</v>
      </c>
      <c r="O184" s="159">
        <f t="shared" si="1415"/>
        <v>3439.9728074999998</v>
      </c>
      <c r="P184" s="159">
        <f t="shared" si="1415"/>
        <v>3628.5156450000004</v>
      </c>
      <c r="Q184" s="106">
        <f t="shared" si="1415"/>
        <v>99.638000000000005</v>
      </c>
      <c r="R184" s="106">
        <f t="shared" si="1415"/>
        <v>92.066000000000003</v>
      </c>
      <c r="S184" s="106">
        <f t="shared" si="1415"/>
        <v>97.112000000000009</v>
      </c>
      <c r="T184" s="113" t="e">
        <f t="shared" si="1415"/>
        <v>#DIV/0!</v>
      </c>
      <c r="U184" s="113" t="e">
        <f t="shared" si="1415"/>
        <v>#DIV/0!</v>
      </c>
      <c r="V184" s="113" t="e">
        <f t="shared" si="1415"/>
        <v>#DIV/0!</v>
      </c>
      <c r="W184" s="82" t="e">
        <f t="shared" si="1415"/>
        <v>#DIV/0!</v>
      </c>
      <c r="X184" s="82" t="e">
        <f t="shared" si="1415"/>
        <v>#DIV/0!</v>
      </c>
      <c r="Y184" s="82" t="e">
        <f t="shared" si="1415"/>
        <v>#DIV/0!</v>
      </c>
      <c r="Z184" s="82" t="e">
        <f t="shared" si="1415"/>
        <v>#DIV/0!</v>
      </c>
      <c r="AA184" s="82" t="str">
        <f>IFERROR(AVERAGE(AA179:AA183), "")</f>
        <v/>
      </c>
      <c r="AB184" s="113">
        <f t="shared" si="1415"/>
        <v>6703529.2677494939</v>
      </c>
      <c r="AC184" s="82">
        <f t="shared" si="1415"/>
        <v>6591718.5011702422</v>
      </c>
      <c r="AD184" s="82">
        <f t="shared" si="1415"/>
        <v>6815340.0343287466</v>
      </c>
      <c r="AE184" s="159">
        <f t="shared" si="1415"/>
        <v>0.37500000000045475</v>
      </c>
      <c r="AF184" s="159">
        <f t="shared" si="1415"/>
        <v>300.71996250000041</v>
      </c>
      <c r="AG184" s="159">
        <f t="shared" si="1415"/>
        <v>88.416195000000513</v>
      </c>
      <c r="AH184" s="159">
        <f t="shared" si="1415"/>
        <v>3749.6249999999991</v>
      </c>
      <c r="AI184" s="159">
        <f t="shared" si="1415"/>
        <v>3449.2800374999993</v>
      </c>
      <c r="AJ184" s="159">
        <f t="shared" si="1415"/>
        <v>3661.5838049999998</v>
      </c>
      <c r="AK184" s="82">
        <f t="shared" si="1415"/>
        <v>99.99</v>
      </c>
      <c r="AL184" s="82">
        <f t="shared" si="1415"/>
        <v>91.99</v>
      </c>
      <c r="AM184" s="82">
        <f t="shared" si="1415"/>
        <v>97.652000000000015</v>
      </c>
      <c r="AN184" s="82">
        <f t="shared" si="1415"/>
        <v>1.8808793612513046</v>
      </c>
      <c r="AO184" s="106">
        <f>IFERROR(AVERAGE(AO179:AO183), "")</f>
        <v>6.0008531169150362E-3</v>
      </c>
      <c r="AP184" s="113">
        <f t="shared" si="1415"/>
        <v>6703598.1597010139</v>
      </c>
      <c r="AQ184" s="82">
        <f t="shared" si="1415"/>
        <v>6591790.4874951309</v>
      </c>
      <c r="AR184" s="82">
        <f t="shared" si="1415"/>
        <v>6815405.8319068952</v>
      </c>
      <c r="AS184" s="159">
        <f t="shared" si="1415"/>
        <v>0.37500000000045475</v>
      </c>
      <c r="AT184" s="159">
        <f t="shared" si="1415"/>
        <v>300.71996250000046</v>
      </c>
      <c r="AU184" s="159">
        <f t="shared" si="1415"/>
        <v>89.91604500000031</v>
      </c>
      <c r="AV184" s="159">
        <f t="shared" si="1415"/>
        <v>3749.6249999999991</v>
      </c>
      <c r="AW184" s="159">
        <f t="shared" si="1415"/>
        <v>3449.2800374999993</v>
      </c>
      <c r="AX184" s="159">
        <f t="shared" si="1415"/>
        <v>3660.0839550000005</v>
      </c>
      <c r="AY184" s="82">
        <f t="shared" si="1415"/>
        <v>99.99</v>
      </c>
      <c r="AZ184" s="82">
        <f t="shared" si="1415"/>
        <v>91.989999999999981</v>
      </c>
      <c r="BA184" s="82">
        <f t="shared" si="1415"/>
        <v>97.611999999999995</v>
      </c>
      <c r="BB184" s="82">
        <f t="shared" si="1415"/>
        <v>1.7646985040910999</v>
      </c>
      <c r="BC184" s="106">
        <f>IFERROR(AVERAGE(BC179:BC183), "")</f>
        <v>7.0264831148326573E-3</v>
      </c>
      <c r="BD184" s="113">
        <f>IFERROR(AVERAGE(BD179:BD183), "")</f>
        <v>99883940.047564775</v>
      </c>
      <c r="BE184" s="82">
        <f t="shared" si="1415"/>
        <v>98070565.669229478</v>
      </c>
      <c r="BF184" s="198">
        <f t="shared" si="1415"/>
        <v>101697314.42590001</v>
      </c>
      <c r="BG184" s="159">
        <f t="shared" si="1415"/>
        <v>779.02500000000009</v>
      </c>
      <c r="BH184" s="159">
        <f t="shared" si="1415"/>
        <v>1004.8867425000001</v>
      </c>
      <c r="BI184" s="159">
        <f t="shared" si="1415"/>
        <v>913.91053500000021</v>
      </c>
      <c r="BJ184" s="159">
        <f t="shared" si="1415"/>
        <v>2970.9749999999999</v>
      </c>
      <c r="BK184" s="159">
        <f t="shared" si="1415"/>
        <v>2745.1132575000001</v>
      </c>
      <c r="BL184" s="159">
        <f t="shared" si="1415"/>
        <v>2836.089465</v>
      </c>
      <c r="BM184" s="82">
        <f t="shared" si="1415"/>
        <v>79.225999999999999</v>
      </c>
      <c r="BN184" s="82">
        <f t="shared" si="1415"/>
        <v>92.378</v>
      </c>
      <c r="BO184" s="82">
        <f t="shared" si="1415"/>
        <v>95.378</v>
      </c>
      <c r="BP184" s="82">
        <f t="shared" si="1415"/>
        <v>1.145197741912807</v>
      </c>
      <c r="BQ184" s="226">
        <f>IFERROR(AVERAGE(BQ179:BQ183), "")</f>
        <v>1389.762210970262</v>
      </c>
      <c r="BR184" s="118">
        <f t="shared" si="1415"/>
        <v>6703394.3061139649</v>
      </c>
      <c r="BS184" s="99">
        <f t="shared" si="1415"/>
        <v>6591583.3958291607</v>
      </c>
      <c r="BT184" s="99">
        <f t="shared" si="1415"/>
        <v>6815205.2163987709</v>
      </c>
      <c r="BU184" s="183">
        <f t="shared" si="1415"/>
        <v>0.37500000000045475</v>
      </c>
      <c r="BV184" s="183">
        <f t="shared" si="1415"/>
        <v>300.27000750000036</v>
      </c>
      <c r="BW184" s="183">
        <f t="shared" si="1415"/>
        <v>90.141022500000417</v>
      </c>
      <c r="BX184" s="183">
        <f t="shared" si="1415"/>
        <v>3749.6249999999991</v>
      </c>
      <c r="BY184" s="183">
        <f t="shared" si="1415"/>
        <v>3449.7299924999993</v>
      </c>
      <c r="BZ184" s="183">
        <f t="shared" si="1415"/>
        <v>3659.8589775</v>
      </c>
      <c r="CA184" s="99">
        <f t="shared" si="1415"/>
        <v>99.99</v>
      </c>
      <c r="CB184" s="99">
        <f t="shared" si="1415"/>
        <v>92.001999999999995</v>
      </c>
      <c r="CC184" s="99">
        <f t="shared" si="1415"/>
        <v>97.605999999999995</v>
      </c>
      <c r="CD184" s="99">
        <f t="shared" si="1415"/>
        <v>2.3251661608412624</v>
      </c>
      <c r="CE184" s="100">
        <f t="shared" si="1415"/>
        <v>3.9828480910599354E-3</v>
      </c>
      <c r="CF184" s="118">
        <f t="shared" si="1415"/>
        <v>6703462.5322760986</v>
      </c>
      <c r="CG184" s="99">
        <f t="shared" si="1415"/>
        <v>6591654.4444571082</v>
      </c>
      <c r="CH184" s="99">
        <f t="shared" si="1415"/>
        <v>6815270.6200950909</v>
      </c>
      <c r="CI184" s="159">
        <f t="shared" si="1415"/>
        <v>0.37500000000045475</v>
      </c>
      <c r="CJ184" s="159">
        <f t="shared" si="1415"/>
        <v>300.64497000000057</v>
      </c>
      <c r="CK184" s="159">
        <f t="shared" si="1415"/>
        <v>88.941142500000481</v>
      </c>
      <c r="CL184" s="159">
        <f t="shared" si="1415"/>
        <v>3749.6249999999991</v>
      </c>
      <c r="CM184" s="159">
        <f t="shared" si="1415"/>
        <v>3449.3550299999997</v>
      </c>
      <c r="CN184" s="159">
        <f t="shared" si="1415"/>
        <v>3661.0588574999992</v>
      </c>
      <c r="CO184" s="99">
        <f t="shared" si="1415"/>
        <v>99.99</v>
      </c>
      <c r="CP184" s="99">
        <f t="shared" si="1415"/>
        <v>91.99199999999999</v>
      </c>
      <c r="CQ184" s="99">
        <f t="shared" si="1415"/>
        <v>97.637999999999991</v>
      </c>
      <c r="CR184" s="99">
        <f t="shared" si="1415"/>
        <v>1.9385963553017906</v>
      </c>
      <c r="CS184" s="100">
        <f t="shared" si="1415"/>
        <v>5.0040734737115105E-3</v>
      </c>
      <c r="CT184" s="118">
        <f t="shared" si="1415"/>
        <v>6709043.2481511375</v>
      </c>
      <c r="CU184" s="99">
        <f t="shared" si="1415"/>
        <v>6597213.8764352677</v>
      </c>
      <c r="CV184" s="99">
        <f t="shared" si="1415"/>
        <v>6820872.6198670072</v>
      </c>
      <c r="CW184" s="159">
        <f t="shared" si="1415"/>
        <v>0.37500000000045475</v>
      </c>
      <c r="CX184" s="159">
        <f t="shared" si="1415"/>
        <v>300.04503000000057</v>
      </c>
      <c r="CY184" s="159">
        <f t="shared" si="1415"/>
        <v>112.56378000000041</v>
      </c>
      <c r="CZ184" s="159">
        <f t="shared" si="1415"/>
        <v>3749.6249999999991</v>
      </c>
      <c r="DA184" s="159">
        <f t="shared" si="1415"/>
        <v>3449.9549699999998</v>
      </c>
      <c r="DB184" s="159">
        <f t="shared" si="1415"/>
        <v>3637.4362199999996</v>
      </c>
      <c r="DC184" s="99">
        <f t="shared" si="1415"/>
        <v>99.99</v>
      </c>
      <c r="DD184" s="99">
        <f t="shared" si="1415"/>
        <v>92.00800000000001</v>
      </c>
      <c r="DE184" s="99">
        <f t="shared" si="1415"/>
        <v>97.007999999999996</v>
      </c>
      <c r="DF184" s="99">
        <f t="shared" si="1415"/>
        <v>4.2942588644031181</v>
      </c>
      <c r="DG184" s="100">
        <f t="shared" si="1415"/>
        <v>8.8282797538054944E-2</v>
      </c>
      <c r="DH184" s="118">
        <f t="shared" si="1415"/>
        <v>6703127.0783533081</v>
      </c>
      <c r="DI184" s="99"/>
      <c r="DJ184" s="100">
        <f t="shared" ref="DJ184:DK184" si="1416">AVERAGE(DJ179:DJ183)</f>
        <v>13.433305106203852</v>
      </c>
      <c r="DK184" s="99" t="e">
        <f t="shared" si="1416"/>
        <v>#DIV/0!</v>
      </c>
      <c r="DL184" s="18">
        <f t="shared" si="1105"/>
        <v>3.9828480910599354E-3</v>
      </c>
    </row>
    <row r="185" spans="1:116" hidden="1" x14ac:dyDescent="0.25">
      <c r="A185" s="269"/>
      <c r="B185" s="269"/>
      <c r="C185" s="269">
        <v>15</v>
      </c>
      <c r="D185" s="269">
        <v>100</v>
      </c>
      <c r="E185" s="166">
        <f>3 * ($C$113*'Data for KPI'!$B$1)</f>
        <v>5625</v>
      </c>
      <c r="F185" s="166">
        <v>1</v>
      </c>
      <c r="G185" s="166">
        <v>18</v>
      </c>
      <c r="H185" s="115">
        <v>22103413.759109601</v>
      </c>
      <c r="I185" s="62">
        <v>21702441.62427694</v>
      </c>
      <c r="J185" s="62">
        <v>22504385.893942259</v>
      </c>
      <c r="K185" s="171">
        <f>E185-N185</f>
        <v>32.625</v>
      </c>
      <c r="L185" s="171">
        <f>E185-O185</f>
        <v>824.50529999999981</v>
      </c>
      <c r="M185" s="171">
        <f>E185-P185</f>
        <v>191.44844999999987</v>
      </c>
      <c r="N185" s="171">
        <f>(Q185/100)*E185</f>
        <v>5592.375</v>
      </c>
      <c r="O185" s="172">
        <f>(R185/100)*N185</f>
        <v>4800.4947000000002</v>
      </c>
      <c r="P185" s="172">
        <f>(S185/100)*N185</f>
        <v>5433.5515500000001</v>
      </c>
      <c r="Q185" s="67">
        <v>99.42</v>
      </c>
      <c r="R185" s="67">
        <v>85.84</v>
      </c>
      <c r="S185" s="67">
        <v>97.16</v>
      </c>
      <c r="T185" s="208"/>
      <c r="U185" s="208"/>
      <c r="V185" s="208"/>
      <c r="W185" s="14"/>
      <c r="X185" s="14"/>
      <c r="Y185" s="14"/>
      <c r="Z185" s="14"/>
      <c r="AA185" s="153" t="str">
        <f>IF(OR(ISBLANK(T185), ISBLANK(DH185)), "", 100*((T185-DH185)/DH185))</f>
        <v/>
      </c>
      <c r="AB185" s="115">
        <v>19548985.63905463</v>
      </c>
      <c r="AC185" s="62">
        <v>19352233.71695732</v>
      </c>
      <c r="AD185" s="62">
        <v>19745737.56115194</v>
      </c>
      <c r="AE185" s="171">
        <f>$E185-AH185</f>
        <v>0.56250000000090949</v>
      </c>
      <c r="AF185" s="171">
        <f>$E185-AI185</f>
        <v>784.6090875000009</v>
      </c>
      <c r="AG185" s="171">
        <f>$E185-AJ185</f>
        <v>176.60739375000048</v>
      </c>
      <c r="AH185" s="171">
        <f>(AK185/100)*E185</f>
        <v>5624.4374999999991</v>
      </c>
      <c r="AI185" s="172">
        <f>(AL185/100)*AH185</f>
        <v>4840.3909124999991</v>
      </c>
      <c r="AJ185" s="172">
        <f>(AM185/100)*AH185</f>
        <v>5448.3926062499995</v>
      </c>
      <c r="AK185" s="64">
        <v>99.99</v>
      </c>
      <c r="AL185" s="64">
        <v>86.06</v>
      </c>
      <c r="AM185" s="64">
        <v>96.87</v>
      </c>
      <c r="AN185" s="67">
        <v>0.69852024752606667</v>
      </c>
      <c r="AO185" s="153">
        <f>IF(OR(ISBLANK(AB185), ISBLANK(DH185)), "", 100*((AB185-DH185)/DH185))</f>
        <v>7.245562677719708E-2</v>
      </c>
      <c r="AP185" s="116">
        <v>19534831.554412011</v>
      </c>
      <c r="AQ185" s="61">
        <v>19339894.837540481</v>
      </c>
      <c r="AR185" s="61">
        <v>19729768.271283541</v>
      </c>
      <c r="AS185" s="171">
        <f>$E185-AV185</f>
        <v>0.56250000000090949</v>
      </c>
      <c r="AT185" s="171">
        <f>$E185-AW185</f>
        <v>783.48420000000078</v>
      </c>
      <c r="AU185" s="171">
        <f>$E185-AX185</f>
        <v>178.85716875000162</v>
      </c>
      <c r="AV185" s="171">
        <f>(AY185/100)*E185</f>
        <v>5624.4374999999991</v>
      </c>
      <c r="AW185" s="172">
        <f>(AZ185/100)*AV185</f>
        <v>4841.5157999999992</v>
      </c>
      <c r="AX185" s="172">
        <f>(BA185/100)*AV185</f>
        <v>5446.1428312499984</v>
      </c>
      <c r="AY185" s="63">
        <v>99.99</v>
      </c>
      <c r="AZ185" s="63">
        <v>86.08</v>
      </c>
      <c r="BA185" s="63">
        <v>96.83</v>
      </c>
      <c r="BB185" s="66">
        <v>1.118921559610669</v>
      </c>
      <c r="BC185" s="153">
        <f>IF(OR(ISBLANK(AP185), ISBLANK(DH185)), "", 100*((AP185-DH185)/DH185))</f>
        <v>0</v>
      </c>
      <c r="BD185" s="115">
        <v>19548203.928411569</v>
      </c>
      <c r="BE185" s="115">
        <v>19353176.633624751</v>
      </c>
      <c r="BF185" s="155">
        <v>19743231.223198399</v>
      </c>
      <c r="BG185" s="171">
        <f>IF(BJ185=0, " ", $E185-BJ185)</f>
        <v>0.56250000000090949</v>
      </c>
      <c r="BH185" s="171">
        <f t="shared" ref="BH185:BH189" si="1417">IF(BK185=0, " ", $E185-BK185)</f>
        <v>787.98375000000124</v>
      </c>
      <c r="BI185" s="171">
        <f t="shared" ref="BI185:BI189" si="1418">IF(BL185=0, " ", $E185-BL185)</f>
        <v>268.28572500000155</v>
      </c>
      <c r="BJ185" s="171">
        <f>(BM185/100)*$E185</f>
        <v>5624.4374999999991</v>
      </c>
      <c r="BK185" s="172">
        <f>(BN185/100)*BJ185</f>
        <v>4837.0162499999988</v>
      </c>
      <c r="BL185" s="172">
        <f>(BO185/100)*BJ185</f>
        <v>5356.7142749999985</v>
      </c>
      <c r="BM185" s="34">
        <v>99.99</v>
      </c>
      <c r="BN185" s="34">
        <v>86</v>
      </c>
      <c r="BO185" s="34">
        <v>95.24</v>
      </c>
      <c r="BP185" s="29">
        <v>17.586664579998377</v>
      </c>
      <c r="BQ185" s="46">
        <f>IF(OR(ISBLANK(BD185), ISBLANK(DH185)), "", 100*((BD185-DH185)/DH185))</f>
        <v>6.8454002084999757E-2</v>
      </c>
      <c r="BR185" s="103">
        <v>19537851.431680661</v>
      </c>
      <c r="BS185" s="43">
        <v>19342878.52521567</v>
      </c>
      <c r="BT185" s="43">
        <v>19732824.338145651</v>
      </c>
      <c r="BU185" s="171">
        <f>IF(BX185 = 0, " ", $E185-BX185)</f>
        <v>0.56250000000090949</v>
      </c>
      <c r="BV185" s="171">
        <f t="shared" ref="BV185:BV189" si="1419">IF(BY185=0, " ", $E185-BY185)</f>
        <v>791.35841250000067</v>
      </c>
      <c r="BW185" s="171">
        <f t="shared" ref="BW185:BW189" si="1420">IF(BZ185=0, " ", $E185-BZ185)</f>
        <v>192.35581875000116</v>
      </c>
      <c r="BX185" s="171">
        <f>IF(ISBLANK(CA185),"",(CA185/100)*$E185)</f>
        <v>5624.4374999999991</v>
      </c>
      <c r="BY185" s="172">
        <f>(CB185/100)*BX185</f>
        <v>4833.6415874999993</v>
      </c>
      <c r="BZ185" s="172">
        <f>(CC185/100)*BX185</f>
        <v>5432.6441812499988</v>
      </c>
      <c r="CA185" s="34">
        <v>99.99</v>
      </c>
      <c r="CB185" s="34">
        <v>85.94</v>
      </c>
      <c r="CC185" s="34">
        <v>96.59</v>
      </c>
      <c r="CD185" s="29">
        <v>0.88000952169007063</v>
      </c>
      <c r="CE185" s="46">
        <f>IF(OR(ISBLANK(BR185), ISBLANK(DH185)), "", 100*((BR185-DH185)/DH185))</f>
        <v>1.5458936823888752E-2</v>
      </c>
      <c r="CF185" s="103">
        <v>20840597.52063318</v>
      </c>
      <c r="CG185" s="43">
        <v>20522126.088246111</v>
      </c>
      <c r="CH185" s="43">
        <v>21159068.95302026</v>
      </c>
      <c r="CI185" s="171">
        <f>IF(ISBLANK(CL185), " ", $E185-CL185)</f>
        <v>16.875</v>
      </c>
      <c r="CJ185" s="171">
        <f>IF(ISBLANK(CM185), " ", $E185-CM185)</f>
        <v>791.35706250000021</v>
      </c>
      <c r="CK185" s="171">
        <f>IF(ISBLANK(CN185), " ", $E185-CN185)</f>
        <v>208.11206250000032</v>
      </c>
      <c r="CL185" s="171">
        <f>IF(ISBLANK(CO185),"",(CO185/100)*$E185)</f>
        <v>5608.125</v>
      </c>
      <c r="CM185" s="172">
        <f>IF(ISBLANK(CL185),"",(CP185/100)*CL185)</f>
        <v>4833.6429374999998</v>
      </c>
      <c r="CN185" s="172">
        <f>IF(ISBLANK(CL185),"",(CQ185/100)*CL185)</f>
        <v>5416.8879374999997</v>
      </c>
      <c r="CO185" s="34">
        <v>99.7</v>
      </c>
      <c r="CP185" s="34">
        <v>86.19</v>
      </c>
      <c r="CQ185" s="34">
        <v>96.59</v>
      </c>
      <c r="CR185" s="29">
        <v>0.91377061284887917</v>
      </c>
      <c r="CS185" s="46">
        <f>IF(OR(ISBLANK(CF185), ISBLANK(DH185)), "", 100*((CF185-DH185)/DH185))</f>
        <v>6.6842960103551894</v>
      </c>
      <c r="CT185" s="102">
        <v>19546267.00635206</v>
      </c>
      <c r="CU185" s="102">
        <v>19351303.558615129</v>
      </c>
      <c r="CV185" s="102">
        <v>19741230.454088978</v>
      </c>
      <c r="CW185" s="171">
        <f>IF(ISNUMBER(CZ185), $E185-CZ185,"")</f>
        <v>0.56250000000090949</v>
      </c>
      <c r="CX185" s="171">
        <f>IF(ISNUMBER(DA185), $E185-DA185,"")</f>
        <v>785.7339750000001</v>
      </c>
      <c r="CY185" s="171">
        <f>IF(ISNUMBER(DB185), $E185-DB185,"")</f>
        <v>225.54000000000087</v>
      </c>
      <c r="CZ185" s="171">
        <f>IF(ISBLANK(DC185),"",(DC185/100)*$E185)</f>
        <v>5624.4374999999991</v>
      </c>
      <c r="DA185" s="172">
        <f>IF(ISNUMBER(CZ185), (DD185/100) * CZ185, "")</f>
        <v>4839.2660249999999</v>
      </c>
      <c r="DB185" s="172">
        <f>IF(ISNUMBER(CZ185),(DE185/100)*CZ185,"")</f>
        <v>5399.4599999999991</v>
      </c>
      <c r="DC185" s="32">
        <v>99.99</v>
      </c>
      <c r="DD185" s="32">
        <v>86.04</v>
      </c>
      <c r="DE185" s="32">
        <v>96</v>
      </c>
      <c r="DF185" s="28">
        <v>2.8623185948821765</v>
      </c>
      <c r="DG185" s="46">
        <f>IF(OR(ISBLANK(CT185), ISBLANK(DH185)), "", 100*((CT185-DH185)/DH185))</f>
        <v>5.8538779350087347E-2</v>
      </c>
      <c r="DH185" s="25">
        <f>MIN(H185,T185,AB185,AP185,BD185,BR185,CF185,CT185)</f>
        <v>19534831.554412011</v>
      </c>
      <c r="DI185" s="85" t="str">
        <f>IF(DH185=H185, $H$2, IF(DH185=T185, $T$2, IF(DH185=AB185, $AB$2, IF(DH185=AP185, $AP$2, IF(DH185=BD185, $BD$2, IF(DH185=BR185, $BR$2, IF(DH185=CF185, $CF$2, $CT$2)))))))</f>
        <v>RKSDDP++ (AllEnhancements + RQMC + Kmeans++)</v>
      </c>
      <c r="DJ185" s="39">
        <f>IF(OR(ISBLANK(H185), ISBLANK(AP185)), "", IFERROR(((H185-AP185)/H185)*100, ""))</f>
        <v>11.620748870246283</v>
      </c>
      <c r="DK185" s="20" t="str">
        <f>IF(OR(ISBLANK(AP185), ISBLANK(T185)), "", IFERROR(((T185-AP185)/T185)*100, ""))</f>
        <v/>
      </c>
      <c r="DL185" s="18">
        <f t="shared" si="1105"/>
        <v>0</v>
      </c>
    </row>
    <row r="186" spans="1:116" hidden="1" x14ac:dyDescent="0.25">
      <c r="A186" s="269"/>
      <c r="B186" s="269"/>
      <c r="C186" s="269"/>
      <c r="D186" s="269"/>
      <c r="E186" s="166">
        <f>3 * ($C$113*'Data for KPI'!$B$1)</f>
        <v>5625</v>
      </c>
      <c r="F186" s="166">
        <v>2</v>
      </c>
      <c r="G186" s="166"/>
      <c r="H186" s="115">
        <v>23619938.068764638</v>
      </c>
      <c r="I186" s="64">
        <v>23146617.894123431</v>
      </c>
      <c r="J186" s="64">
        <v>24093258.243405849</v>
      </c>
      <c r="K186" s="171">
        <f t="shared" ref="K186:K189" si="1421">E186-N186</f>
        <v>51.75</v>
      </c>
      <c r="L186" s="171">
        <f t="shared" ref="L186:L189" si="1422">E186-O186</f>
        <v>846.49545000000035</v>
      </c>
      <c r="M186" s="171">
        <f t="shared" ref="M186:M189" si="1423">E186-P186</f>
        <v>223.96342499999992</v>
      </c>
      <c r="N186" s="171">
        <f t="shared" ref="N186:N189" si="1424">(Q186/100)*E186</f>
        <v>5573.25</v>
      </c>
      <c r="O186" s="172">
        <f t="shared" ref="O186:O189" si="1425">(R186/100)*N186</f>
        <v>4778.5045499999997</v>
      </c>
      <c r="P186" s="172">
        <f t="shared" ref="P186:P189" si="1426">(S186/100)*N186</f>
        <v>5401.0365750000001</v>
      </c>
      <c r="Q186" s="67">
        <v>99.08</v>
      </c>
      <c r="R186" s="67">
        <v>85.74</v>
      </c>
      <c r="S186" s="67">
        <v>96.91</v>
      </c>
      <c r="T186" s="208"/>
      <c r="U186" s="208"/>
      <c r="V186" s="208"/>
      <c r="W186" s="14"/>
      <c r="X186" s="14"/>
      <c r="Y186" s="14"/>
      <c r="Z186" s="14"/>
      <c r="AA186" s="153" t="str">
        <f>IF(OR(ISBLANK(T186), ISBLANK(DH186)), "", 100*((T186-DH186)/DH186))</f>
        <v/>
      </c>
      <c r="AB186" s="115">
        <v>19491817.496552698</v>
      </c>
      <c r="AC186" s="64">
        <v>19301452.770230111</v>
      </c>
      <c r="AD186" s="64">
        <v>19682182.22287529</v>
      </c>
      <c r="AE186" s="171">
        <f t="shared" ref="AE186:AE189" si="1427">$E186-AH186</f>
        <v>0.56250000000090949</v>
      </c>
      <c r="AF186" s="171">
        <f t="shared" ref="AF186:AF189" si="1428">$E186-AI186</f>
        <v>792.48330000000078</v>
      </c>
      <c r="AG186" s="171">
        <f t="shared" ref="AG186:AG189" si="1429">$E186-AJ186</f>
        <v>173.7951750000002</v>
      </c>
      <c r="AH186" s="171">
        <f t="shared" ref="AH186:AH189" si="1430">(AK186/100)*E186</f>
        <v>5624.4374999999991</v>
      </c>
      <c r="AI186" s="172">
        <f t="shared" ref="AI186:AI189" si="1431">(AL186/100)*AH186</f>
        <v>4832.5166999999992</v>
      </c>
      <c r="AJ186" s="172">
        <f t="shared" ref="AJ186:AJ189" si="1432">(AM186/100)*AH186</f>
        <v>5451.2048249999998</v>
      </c>
      <c r="AK186" s="64">
        <v>99.99</v>
      </c>
      <c r="AL186" s="64">
        <v>85.92</v>
      </c>
      <c r="AM186" s="64">
        <v>96.92</v>
      </c>
      <c r="AN186" s="67">
        <v>0.53617326125671472</v>
      </c>
      <c r="AO186" s="153">
        <f>IF(OR(ISBLANK(AB186), ISBLANK(DH186)), "", 100*((AB186-DH186)/DH186))</f>
        <v>2.9024719612793952E-2</v>
      </c>
      <c r="AP186" s="115">
        <v>19486161.69275808</v>
      </c>
      <c r="AQ186" s="64">
        <v>19295835.710230689</v>
      </c>
      <c r="AR186" s="64">
        <v>19676487.67528547</v>
      </c>
      <c r="AS186" s="171">
        <f t="shared" ref="AS186:AS189" si="1433">$E186-AV186</f>
        <v>0.56250000000090949</v>
      </c>
      <c r="AT186" s="171">
        <f t="shared" ref="AT186:AT189" si="1434">$E186-AW186</f>
        <v>795.85796250000021</v>
      </c>
      <c r="AU186" s="171">
        <f t="shared" ref="AU186:AU189" si="1435">$E186-AX186</f>
        <v>171.54540000000179</v>
      </c>
      <c r="AV186" s="171">
        <f t="shared" ref="AV186:AV189" si="1436">(AY186/100)*E186</f>
        <v>5624.4374999999991</v>
      </c>
      <c r="AW186" s="172">
        <f t="shared" ref="AW186:AW189" si="1437">(AZ186/100)*AV186</f>
        <v>4829.1420374999998</v>
      </c>
      <c r="AX186" s="172">
        <f t="shared" ref="AX186:AX189" si="1438">(BA186/100)*AV186</f>
        <v>5453.4545999999982</v>
      </c>
      <c r="AY186" s="64">
        <v>99.99</v>
      </c>
      <c r="AZ186" s="64">
        <v>85.86</v>
      </c>
      <c r="BA186" s="64">
        <v>96.96</v>
      </c>
      <c r="BB186" s="67">
        <v>1.055914208230246</v>
      </c>
      <c r="BC186" s="153">
        <f>IF(OR(ISBLANK(AP186), ISBLANK(DH186)), "", 100*((AP186-DH186)/DH186))</f>
        <v>0</v>
      </c>
      <c r="BD186" s="116">
        <v>19501755.92230178</v>
      </c>
      <c r="BE186" s="116">
        <v>19311265.002440661</v>
      </c>
      <c r="BF186" s="199">
        <v>19692246.8421629</v>
      </c>
      <c r="BG186" s="171">
        <f t="shared" ref="BG186:BG189" si="1439">IF(BJ186=0, " ", $E186-BJ186)</f>
        <v>0.56250000000090949</v>
      </c>
      <c r="BH186" s="171">
        <f t="shared" si="1417"/>
        <v>793.60818749999999</v>
      </c>
      <c r="BI186" s="171">
        <f t="shared" si="1418"/>
        <v>272.22283125000104</v>
      </c>
      <c r="BJ186" s="171">
        <f t="shared" ref="BJ186:BJ189" si="1440">(BM186/100)*$E186</f>
        <v>5624.4374999999991</v>
      </c>
      <c r="BK186" s="172">
        <f t="shared" ref="BK186:BK189" si="1441">(BN186/100)*BJ186</f>
        <v>4831.3918125</v>
      </c>
      <c r="BL186" s="172">
        <f t="shared" ref="BL186:BL189" si="1442">(BO186/100)*BJ186</f>
        <v>5352.777168749999</v>
      </c>
      <c r="BM186" s="32">
        <v>99.99</v>
      </c>
      <c r="BN186" s="32">
        <v>85.9</v>
      </c>
      <c r="BO186" s="32">
        <v>95.17</v>
      </c>
      <c r="BP186" s="28">
        <v>24.367026646133194</v>
      </c>
      <c r="BQ186" s="46">
        <f>IF(OR(ISBLANK(BD186), ISBLANK(DH186)), "", 100*((BD186-DH186)/DH186))</f>
        <v>8.0027199761440557E-2</v>
      </c>
      <c r="BR186" s="103">
        <v>19496933.03304055</v>
      </c>
      <c r="BS186" s="34">
        <v>19306529.76813082</v>
      </c>
      <c r="BT186" s="34">
        <v>19687336.297950279</v>
      </c>
      <c r="BU186" s="171">
        <f t="shared" ref="BU186:BU189" si="1443">IF(BX186 = 0, " ", $E186-BX186)</f>
        <v>0.56250000000090949</v>
      </c>
      <c r="BV186" s="171">
        <f t="shared" si="1419"/>
        <v>793.04574375000084</v>
      </c>
      <c r="BW186" s="171">
        <f t="shared" si="1420"/>
        <v>178.85716875000162</v>
      </c>
      <c r="BX186" s="171">
        <f t="shared" ref="BX186:BX189" si="1444">IF(ISBLANK(CA186),"",(CA186/100)*$E186)</f>
        <v>5624.4374999999991</v>
      </c>
      <c r="BY186" s="172">
        <f t="shared" ref="BY186:BY189" si="1445">(CB186/100)*BX186</f>
        <v>4831.9542562499992</v>
      </c>
      <c r="BZ186" s="172">
        <f t="shared" ref="BZ186:BZ189" si="1446">(CC186/100)*BX186</f>
        <v>5446.1428312499984</v>
      </c>
      <c r="CA186" s="34">
        <v>99.99</v>
      </c>
      <c r="CB186" s="34">
        <v>85.91</v>
      </c>
      <c r="CC186" s="34">
        <v>96.83</v>
      </c>
      <c r="CD186" s="29">
        <v>0.9115062849711022</v>
      </c>
      <c r="CE186" s="46">
        <f>IF(OR(ISBLANK(BR186), ISBLANK(DH186)), "", 100*((BR186-DH186)/DH186))</f>
        <v>5.5276870079924947E-2</v>
      </c>
      <c r="CF186" s="103">
        <v>19494727.540291268</v>
      </c>
      <c r="CG186" s="43">
        <v>19304349.53233261</v>
      </c>
      <c r="CH186" s="43">
        <v>19685105.548249941</v>
      </c>
      <c r="CI186" s="171">
        <f t="shared" ref="CI186:CI189" si="1447">IF(ISBLANK(CL186), " ", $E186-CL186)</f>
        <v>0.56250000000090949</v>
      </c>
      <c r="CJ186" s="171">
        <f t="shared" ref="CJ186:CJ189" si="1448">IF(ISBLANK(CM186), " ", $E186-CM186)</f>
        <v>793.60818749999999</v>
      </c>
      <c r="CK186" s="171">
        <f t="shared" ref="CK186:CK189" si="1449">IF(ISBLANK(CN186), " ", $E186-CN186)</f>
        <v>183.35671875000116</v>
      </c>
      <c r="CL186" s="171">
        <f t="shared" ref="CL186:CL189" si="1450">IF(ISBLANK(CO186),"",(CO186/100)*$E186)</f>
        <v>5624.4374999999991</v>
      </c>
      <c r="CM186" s="172">
        <f t="shared" ref="CM186:CM189" si="1451">IF(ISBLANK(CL186),"",(CP186/100)*CL186)</f>
        <v>4831.3918125</v>
      </c>
      <c r="CN186" s="172">
        <f t="shared" ref="CN186:CN189" si="1452">IF(ISBLANK(CL186),"",(CQ186/100)*CL186)</f>
        <v>5441.6432812499988</v>
      </c>
      <c r="CO186" s="34">
        <v>99.99</v>
      </c>
      <c r="CP186" s="34">
        <v>85.9</v>
      </c>
      <c r="CQ186" s="34">
        <v>96.75</v>
      </c>
      <c r="CR186" s="29">
        <v>0.84008087390098096</v>
      </c>
      <c r="CS186" s="46">
        <f>IF(OR(ISBLANK(CF186), ISBLANK(DH186)), "", 100*((CF186-DH186)/DH186))</f>
        <v>4.3958618779049795E-2</v>
      </c>
      <c r="CT186" s="103">
        <v>19506868.954847489</v>
      </c>
      <c r="CU186" s="103">
        <v>19316396.52630445</v>
      </c>
      <c r="CV186" s="103">
        <v>19697341.383390531</v>
      </c>
      <c r="CW186" s="171">
        <f t="shared" ref="CW186:CW189" si="1453">IF(ISNUMBER(CZ186), $E186-CZ186,"")</f>
        <v>0.56250000000090949</v>
      </c>
      <c r="CX186" s="171">
        <f t="shared" ref="CX186:CX189" si="1454">IF(ISNUMBER(DA186), $E186-DA186,"")</f>
        <v>785.17153125000095</v>
      </c>
      <c r="CY186" s="171">
        <f t="shared" ref="CY186:CY189" si="1455">IF(ISNUMBER(DB186), $E186-DB186,"")</f>
        <v>227.22733125000104</v>
      </c>
      <c r="CZ186" s="171">
        <f t="shared" ref="CZ186:CZ189" si="1456">IF(ISBLANK(DC186),"",(DC186/100)*$E186)</f>
        <v>5624.4374999999991</v>
      </c>
      <c r="DA186" s="172">
        <f t="shared" ref="DA186:DA189" si="1457">IF(ISNUMBER(CZ186), (DD186/100) * CZ186, "")</f>
        <v>4839.828468749999</v>
      </c>
      <c r="DB186" s="172">
        <f t="shared" ref="DB186:DB189" si="1458">IF(ISNUMBER(CZ186),(DE186/100)*CZ186,"")</f>
        <v>5397.772668749999</v>
      </c>
      <c r="DC186" s="34">
        <v>99.99</v>
      </c>
      <c r="DD186" s="34">
        <v>86.05</v>
      </c>
      <c r="DE186" s="34">
        <v>95.97</v>
      </c>
      <c r="DF186" s="29">
        <v>3.3062454357593669</v>
      </c>
      <c r="DG186" s="46">
        <f>IF(OR(ISBLANK(CT186), ISBLANK(DH186)), "", 100*((CT186-DH186)/DH186))</f>
        <v>0.10626650038065048</v>
      </c>
      <c r="DH186" s="25">
        <f>MIN(H186,T186,AB186,AP186,BD186,BR186,CF186,CT186)</f>
        <v>19486161.69275808</v>
      </c>
      <c r="DI186" s="85" t="str">
        <f>IF(DH186=H186, $H$2, IF(DH186=T186, $T$2, IF(DH186=AB186, $AB$2, IF(DH186=AP186, $AP$2, IF(DH186=BD186, $BD$2, IF(DH186=BR186, $BR$2, IF(DH186=CF186, $CF$2, $CT$2)))))))</f>
        <v>RKSDDP++ (AllEnhancements + RQMC + Kmeans++)</v>
      </c>
      <c r="DJ186" s="39">
        <f>IF(OR(ISBLANK(H186), ISBLANK(AP186)), "", IFERROR(((H186-AP186)/H186)*100, ""))</f>
        <v>17.501215981057658</v>
      </c>
      <c r="DK186" s="20" t="str">
        <f>IF(OR(ISBLANK(AP186), ISBLANK(T186)), "", IFERROR(((T186-AP186)/T186)*100, ""))</f>
        <v/>
      </c>
      <c r="DL186" s="18">
        <f t="shared" si="1105"/>
        <v>0</v>
      </c>
    </row>
    <row r="187" spans="1:116" hidden="1" x14ac:dyDescent="0.25">
      <c r="A187" s="269"/>
      <c r="B187" s="269"/>
      <c r="C187" s="269"/>
      <c r="D187" s="269"/>
      <c r="E187" s="166">
        <f>3 * ($C$113*'Data for KPI'!$B$1)</f>
        <v>5625</v>
      </c>
      <c r="F187" s="166">
        <v>3</v>
      </c>
      <c r="G187" s="166"/>
      <c r="H187" s="116">
        <v>25007345.615654241</v>
      </c>
      <c r="I187" s="63">
        <v>24460396.955705829</v>
      </c>
      <c r="J187" s="63">
        <v>25554294.27560265</v>
      </c>
      <c r="K187" s="171">
        <f t="shared" si="1421"/>
        <v>68.062499999999091</v>
      </c>
      <c r="L187" s="171">
        <f t="shared" si="1422"/>
        <v>857.70331874999829</v>
      </c>
      <c r="M187" s="171">
        <f t="shared" si="1423"/>
        <v>236.43770624999888</v>
      </c>
      <c r="N187" s="171">
        <f t="shared" si="1424"/>
        <v>5556.9375000000009</v>
      </c>
      <c r="O187" s="172">
        <f t="shared" si="1425"/>
        <v>4767.2966812500017</v>
      </c>
      <c r="P187" s="172">
        <f t="shared" si="1426"/>
        <v>5388.5622937500011</v>
      </c>
      <c r="Q187" s="66">
        <v>98.79</v>
      </c>
      <c r="R187" s="66">
        <v>85.79</v>
      </c>
      <c r="S187" s="66">
        <v>96.97</v>
      </c>
      <c r="T187" s="208"/>
      <c r="U187" s="208"/>
      <c r="V187" s="208"/>
      <c r="W187" s="14"/>
      <c r="X187" s="14"/>
      <c r="Y187" s="14"/>
      <c r="Z187" s="14"/>
      <c r="AA187" s="153" t="str">
        <f>IF(OR(ISBLANK(T187), ISBLANK(DH187)), "", 100*((T187-DH187)/DH187))</f>
        <v/>
      </c>
      <c r="AB187" s="116">
        <v>19480816.309578169</v>
      </c>
      <c r="AC187" s="63">
        <v>19291613.932186529</v>
      </c>
      <c r="AD187" s="63">
        <v>19670018.686969809</v>
      </c>
      <c r="AE187" s="171">
        <f t="shared" si="1427"/>
        <v>0</v>
      </c>
      <c r="AF187" s="171">
        <f t="shared" si="1428"/>
        <v>789.75</v>
      </c>
      <c r="AG187" s="171">
        <f t="shared" si="1429"/>
        <v>210.375</v>
      </c>
      <c r="AH187" s="171">
        <f t="shared" si="1430"/>
        <v>5625</v>
      </c>
      <c r="AI187" s="172">
        <f t="shared" si="1431"/>
        <v>4835.25</v>
      </c>
      <c r="AJ187" s="172">
        <f t="shared" si="1432"/>
        <v>5414.625</v>
      </c>
      <c r="AK187" s="63">
        <v>100</v>
      </c>
      <c r="AL187" s="63">
        <v>85.96</v>
      </c>
      <c r="AM187" s="63">
        <v>96.26</v>
      </c>
      <c r="AN187" s="66">
        <v>0.56136162170150472</v>
      </c>
      <c r="AO187" s="153">
        <f>IF(OR(ISBLANK(AB187), ISBLANK(DH187)), "", 100*((AB187-DH187)/DH187))</f>
        <v>3.1444913064309972E-2</v>
      </c>
      <c r="AP187" s="116">
        <v>19477916.889042709</v>
      </c>
      <c r="AQ187" s="63">
        <v>19288728.535863891</v>
      </c>
      <c r="AR187" s="63">
        <v>19667105.242221531</v>
      </c>
      <c r="AS187" s="171">
        <f t="shared" si="1433"/>
        <v>0</v>
      </c>
      <c r="AT187" s="171">
        <f t="shared" si="1434"/>
        <v>791.4375</v>
      </c>
      <c r="AU187" s="171">
        <f t="shared" si="1435"/>
        <v>164.25</v>
      </c>
      <c r="AV187" s="171">
        <f t="shared" si="1436"/>
        <v>5625</v>
      </c>
      <c r="AW187" s="172">
        <f t="shared" si="1437"/>
        <v>4833.5625</v>
      </c>
      <c r="AX187" s="172">
        <f t="shared" si="1438"/>
        <v>5460.75</v>
      </c>
      <c r="AY187" s="63">
        <v>100</v>
      </c>
      <c r="AZ187" s="63">
        <v>85.93</v>
      </c>
      <c r="BA187" s="63">
        <v>97.08</v>
      </c>
      <c r="BB187" s="66">
        <v>1.1782019832145678</v>
      </c>
      <c r="BC187" s="153">
        <f>IF(OR(ISBLANK(AP187), ISBLANK(DH187)), "", 100*((AP187-DH187)/DH187))</f>
        <v>1.6556767672266787E-2</v>
      </c>
      <c r="BD187" s="115">
        <v>19485593.629891079</v>
      </c>
      <c r="BE187" s="115">
        <v>19296391.721660022</v>
      </c>
      <c r="BF187" s="155">
        <v>19674795.538122151</v>
      </c>
      <c r="BG187" s="171">
        <f t="shared" si="1439"/>
        <v>0</v>
      </c>
      <c r="BH187" s="171">
        <f t="shared" si="1417"/>
        <v>787.5</v>
      </c>
      <c r="BI187" s="171">
        <f t="shared" si="1418"/>
        <v>244.125</v>
      </c>
      <c r="BJ187" s="171">
        <f t="shared" si="1440"/>
        <v>5625</v>
      </c>
      <c r="BK187" s="172">
        <f t="shared" si="1441"/>
        <v>4837.5</v>
      </c>
      <c r="BL187" s="172">
        <f t="shared" si="1442"/>
        <v>5380.875</v>
      </c>
      <c r="BM187" s="34">
        <v>100</v>
      </c>
      <c r="BN187" s="34">
        <v>86</v>
      </c>
      <c r="BO187" s="34">
        <v>95.66</v>
      </c>
      <c r="BP187" s="29">
        <v>20.792967722117414</v>
      </c>
      <c r="BQ187" s="46">
        <f>IF(OR(ISBLANK(BD187), ISBLANK(DH187)), "", 100*((BD187-DH187)/DH187))</f>
        <v>5.5975828305163434E-2</v>
      </c>
      <c r="BR187" s="101">
        <v>19479438.481108699</v>
      </c>
      <c r="BS187" s="36">
        <v>19290286.82416315</v>
      </c>
      <c r="BT187" s="36">
        <v>19668590.13805424</v>
      </c>
      <c r="BU187" s="171">
        <f t="shared" si="1443"/>
        <v>0</v>
      </c>
      <c r="BV187" s="171">
        <f t="shared" si="1419"/>
        <v>789.1875</v>
      </c>
      <c r="BW187" s="171">
        <f t="shared" si="1420"/>
        <v>212.625</v>
      </c>
      <c r="BX187" s="171">
        <f t="shared" si="1444"/>
        <v>5625</v>
      </c>
      <c r="BY187" s="172">
        <f t="shared" si="1445"/>
        <v>4835.8125</v>
      </c>
      <c r="BZ187" s="172">
        <f t="shared" si="1446"/>
        <v>5412.375</v>
      </c>
      <c r="CA187" s="36">
        <v>100</v>
      </c>
      <c r="CB187" s="36">
        <v>85.97</v>
      </c>
      <c r="CC187" s="36">
        <v>96.22</v>
      </c>
      <c r="CD187" s="30">
        <v>0.69986613484152171</v>
      </c>
      <c r="CE187" s="46">
        <f>IF(OR(ISBLANK(BR187), ISBLANK(DH187)), "", 100*((BR187-DH187)/DH187))</f>
        <v>2.4369944004841493E-2</v>
      </c>
      <c r="CF187" s="101">
        <v>19474692.509449031</v>
      </c>
      <c r="CG187" s="44">
        <v>19285597.59611157</v>
      </c>
      <c r="CH187" s="44">
        <v>19663787.422786489</v>
      </c>
      <c r="CI187" s="171">
        <f t="shared" si="1447"/>
        <v>0</v>
      </c>
      <c r="CJ187" s="171">
        <f t="shared" si="1448"/>
        <v>789.1875</v>
      </c>
      <c r="CK187" s="171">
        <f t="shared" si="1449"/>
        <v>174.9375</v>
      </c>
      <c r="CL187" s="171">
        <f t="shared" si="1450"/>
        <v>5625</v>
      </c>
      <c r="CM187" s="172">
        <f t="shared" si="1451"/>
        <v>4835.8125</v>
      </c>
      <c r="CN187" s="172">
        <f t="shared" si="1452"/>
        <v>5450.0625</v>
      </c>
      <c r="CO187" s="36">
        <v>100</v>
      </c>
      <c r="CP187" s="36">
        <v>85.97</v>
      </c>
      <c r="CQ187" s="36">
        <v>96.89</v>
      </c>
      <c r="CR187" s="30">
        <v>0.95186986916158101</v>
      </c>
      <c r="CS187" s="46">
        <f>IF(OR(ISBLANK(CF187), ISBLANK(DH187)), "", 100*((CF187-DH187)/DH187))</f>
        <v>0</v>
      </c>
      <c r="CT187" s="102">
        <v>19477560.970244881</v>
      </c>
      <c r="CU187" s="102">
        <v>19288408.75987792</v>
      </c>
      <c r="CV187" s="102">
        <v>19666713.180611841</v>
      </c>
      <c r="CW187" s="171">
        <f t="shared" si="1453"/>
        <v>0</v>
      </c>
      <c r="CX187" s="171">
        <f t="shared" si="1454"/>
        <v>787.5</v>
      </c>
      <c r="CY187" s="171">
        <f t="shared" si="1455"/>
        <v>242.99999999999909</v>
      </c>
      <c r="CZ187" s="171">
        <f t="shared" si="1456"/>
        <v>5625</v>
      </c>
      <c r="DA187" s="172">
        <f t="shared" si="1457"/>
        <v>4837.5</v>
      </c>
      <c r="DB187" s="172">
        <f t="shared" si="1458"/>
        <v>5382.0000000000009</v>
      </c>
      <c r="DC187" s="32">
        <v>100</v>
      </c>
      <c r="DD187" s="32">
        <v>86</v>
      </c>
      <c r="DE187" s="32">
        <v>95.68</v>
      </c>
      <c r="DF187" s="28">
        <v>3.2740956508437136</v>
      </c>
      <c r="DG187" s="46">
        <f>IF(OR(ISBLANK(CT187), ISBLANK(DH187)), "", 100*((CT187-DH187)/DH187))</f>
        <v>1.472917117668378E-2</v>
      </c>
      <c r="DH187" s="25">
        <f>MIN(H187,T187,AB187,AP187,BD187,BR187,CF187,CT187)</f>
        <v>19474692.509449031</v>
      </c>
      <c r="DI187" s="85" t="str">
        <f>IF(DH187=H187, $H$2, IF(DH187=T187, $T$2, IF(DH187=AB187, $AB$2, IF(DH187=AP187, $AP$2, IF(DH187=BD187, $BD$2, IF(DH187=BR187, $BR$2, IF(DH187=CF187, $CF$2, $CT$2)))))))</f>
        <v>RKSDDP (AllEnhancements + RQMC + Kmeans)</v>
      </c>
      <c r="DJ187" s="39">
        <f>IF(OR(ISBLANK(H187), ISBLANK(AP187)), "", IFERROR(((H187-AP187)/H187)*100, ""))</f>
        <v>22.111218086057839</v>
      </c>
      <c r="DK187" s="20" t="str">
        <f>IF(OR(ISBLANK(AP187), ISBLANK(T187)), "", IFERROR(((T187-AP187)/T187)*100, ""))</f>
        <v/>
      </c>
      <c r="DL187" s="18">
        <f t="shared" si="1105"/>
        <v>0</v>
      </c>
    </row>
    <row r="188" spans="1:116" hidden="1" x14ac:dyDescent="0.25">
      <c r="A188" s="269"/>
      <c r="B188" s="269"/>
      <c r="C188" s="269"/>
      <c r="D188" s="269"/>
      <c r="E188" s="166">
        <f>3 * ($C$113*'Data for KPI'!$B$1)</f>
        <v>5625</v>
      </c>
      <c r="F188" s="166">
        <v>4</v>
      </c>
      <c r="G188" s="166">
        <v>19</v>
      </c>
      <c r="H188" s="116">
        <v>20039748.77861451</v>
      </c>
      <c r="I188" s="61">
        <v>19780616.009197298</v>
      </c>
      <c r="J188" s="61">
        <v>20298881.548031729</v>
      </c>
      <c r="K188" s="171">
        <f t="shared" si="1421"/>
        <v>8.4375</v>
      </c>
      <c r="L188" s="171">
        <f t="shared" si="1422"/>
        <v>791.3863124999998</v>
      </c>
      <c r="M188" s="171">
        <f t="shared" si="1423"/>
        <v>175.81106249999993</v>
      </c>
      <c r="N188" s="171">
        <f t="shared" si="1424"/>
        <v>5616.5625</v>
      </c>
      <c r="O188" s="172">
        <f t="shared" si="1425"/>
        <v>4833.6136875000002</v>
      </c>
      <c r="P188" s="172">
        <f t="shared" si="1426"/>
        <v>5449.1889375000001</v>
      </c>
      <c r="Q188" s="66">
        <v>99.85</v>
      </c>
      <c r="R188" s="66">
        <v>86.06</v>
      </c>
      <c r="S188" s="66">
        <v>97.02</v>
      </c>
      <c r="T188" s="208"/>
      <c r="U188" s="208"/>
      <c r="V188" s="208"/>
      <c r="W188" s="14"/>
      <c r="X188" s="14"/>
      <c r="Y188" s="14"/>
      <c r="Z188" s="14"/>
      <c r="AA188" s="153" t="str">
        <f>IF(OR(ISBLANK(T188), ISBLANK(DH188)), "", 100*((T188-DH188)/DH188))</f>
        <v/>
      </c>
      <c r="AB188" s="115">
        <v>19412317.308450509</v>
      </c>
      <c r="AC188" s="62">
        <v>19223180.860300262</v>
      </c>
      <c r="AD188" s="62">
        <v>19601453.75660076</v>
      </c>
      <c r="AE188" s="171">
        <f t="shared" si="1427"/>
        <v>0</v>
      </c>
      <c r="AF188" s="171">
        <f t="shared" si="1428"/>
        <v>776.8125</v>
      </c>
      <c r="AG188" s="171">
        <f t="shared" si="1429"/>
        <v>176.0625</v>
      </c>
      <c r="AH188" s="171">
        <f t="shared" si="1430"/>
        <v>5625</v>
      </c>
      <c r="AI188" s="172">
        <f t="shared" si="1431"/>
        <v>4848.1875</v>
      </c>
      <c r="AJ188" s="172">
        <f t="shared" si="1432"/>
        <v>5448.9375</v>
      </c>
      <c r="AK188" s="64">
        <v>100</v>
      </c>
      <c r="AL188" s="64">
        <v>86.19</v>
      </c>
      <c r="AM188" s="64">
        <v>96.87</v>
      </c>
      <c r="AN188" s="67">
        <v>0.57895648245994791</v>
      </c>
      <c r="AO188" s="153">
        <f>IF(OR(ISBLANK(AB188), ISBLANK(DH188)), "", 100*((AB188-DH188)/DH188))</f>
        <v>2.7861757531597791E-2</v>
      </c>
      <c r="AP188" s="116">
        <v>19406910.202185601</v>
      </c>
      <c r="AQ188" s="61">
        <v>19217827.12324876</v>
      </c>
      <c r="AR188" s="61">
        <v>19595993.28112245</v>
      </c>
      <c r="AS188" s="171">
        <f t="shared" si="1433"/>
        <v>0</v>
      </c>
      <c r="AT188" s="171">
        <f t="shared" si="1434"/>
        <v>787.5</v>
      </c>
      <c r="AU188" s="171">
        <f t="shared" si="1435"/>
        <v>171.5625</v>
      </c>
      <c r="AV188" s="171">
        <f t="shared" si="1436"/>
        <v>5625</v>
      </c>
      <c r="AW188" s="172">
        <f t="shared" si="1437"/>
        <v>4837.5</v>
      </c>
      <c r="AX188" s="172">
        <f t="shared" si="1438"/>
        <v>5453.4375</v>
      </c>
      <c r="AY188" s="63">
        <v>100</v>
      </c>
      <c r="AZ188" s="63">
        <v>86</v>
      </c>
      <c r="BA188" s="63">
        <v>96.95</v>
      </c>
      <c r="BB188" s="66">
        <v>0.92980975633573237</v>
      </c>
      <c r="BC188" s="153">
        <f>IF(OR(ISBLANK(AP188), ISBLANK(DH188)), "", 100*((AP188-DH188)/DH188))</f>
        <v>0</v>
      </c>
      <c r="BD188" s="116">
        <v>19418580.739316221</v>
      </c>
      <c r="BE188" s="116">
        <v>19229501.808568869</v>
      </c>
      <c r="BF188" s="199">
        <v>19607659.67006357</v>
      </c>
      <c r="BG188" s="171">
        <f t="shared" si="1439"/>
        <v>0</v>
      </c>
      <c r="BH188" s="171">
        <f t="shared" si="1417"/>
        <v>776.8125</v>
      </c>
      <c r="BI188" s="171">
        <f t="shared" si="1418"/>
        <v>281.25</v>
      </c>
      <c r="BJ188" s="171">
        <f t="shared" si="1440"/>
        <v>5625</v>
      </c>
      <c r="BK188" s="172">
        <f t="shared" si="1441"/>
        <v>4848.1875</v>
      </c>
      <c r="BL188" s="172">
        <f t="shared" si="1442"/>
        <v>5343.75</v>
      </c>
      <c r="BM188" s="32">
        <v>100</v>
      </c>
      <c r="BN188" s="32">
        <v>86.19</v>
      </c>
      <c r="BO188" s="32">
        <v>95</v>
      </c>
      <c r="BP188" s="28">
        <v>24.397046209053869</v>
      </c>
      <c r="BQ188" s="46">
        <f>IF(OR(ISBLANK(BD188), ISBLANK(DH188)), "", 100*((BD188-DH188)/DH188))</f>
        <v>6.01359876921881E-2</v>
      </c>
      <c r="BR188" s="102">
        <v>19444748.46116101</v>
      </c>
      <c r="BS188" s="42">
        <v>19249990.545004271</v>
      </c>
      <c r="BT188" s="42">
        <v>19639506.377317742</v>
      </c>
      <c r="BU188" s="171">
        <f t="shared" si="1443"/>
        <v>0.56250000000090949</v>
      </c>
      <c r="BV188" s="171">
        <f t="shared" si="1419"/>
        <v>780.10953750000044</v>
      </c>
      <c r="BW188" s="171">
        <f t="shared" si="1420"/>
        <v>169.29562500000065</v>
      </c>
      <c r="BX188" s="171">
        <f t="shared" si="1444"/>
        <v>5624.4374999999991</v>
      </c>
      <c r="BY188" s="172">
        <f t="shared" si="1445"/>
        <v>4844.8904624999996</v>
      </c>
      <c r="BZ188" s="172">
        <f t="shared" si="1446"/>
        <v>5455.7043749999993</v>
      </c>
      <c r="CA188" s="32">
        <v>99.99</v>
      </c>
      <c r="CB188" s="32">
        <v>86.14</v>
      </c>
      <c r="CC188" s="32">
        <v>97</v>
      </c>
      <c r="CD188" s="28">
        <v>0.87175453306311634</v>
      </c>
      <c r="CE188" s="46">
        <f>IF(OR(ISBLANK(BR188), ISBLANK(DH188)), "", 100*((BR188-DH188)/DH188))</f>
        <v>0.19497312339368497</v>
      </c>
      <c r="CF188" s="102">
        <v>19410629.106543049</v>
      </c>
      <c r="CG188" s="42">
        <v>19221526.920800511</v>
      </c>
      <c r="CH188" s="42">
        <v>19599731.29228558</v>
      </c>
      <c r="CI188" s="171">
        <f t="shared" si="1447"/>
        <v>0</v>
      </c>
      <c r="CJ188" s="171">
        <f t="shared" si="1448"/>
        <v>778.5</v>
      </c>
      <c r="CK188" s="171">
        <f t="shared" si="1449"/>
        <v>175.5</v>
      </c>
      <c r="CL188" s="171">
        <f t="shared" si="1450"/>
        <v>5625</v>
      </c>
      <c r="CM188" s="172">
        <f t="shared" si="1451"/>
        <v>4846.5</v>
      </c>
      <c r="CN188" s="172">
        <f t="shared" si="1452"/>
        <v>5449.5</v>
      </c>
      <c r="CO188" s="32">
        <v>100</v>
      </c>
      <c r="CP188" s="32">
        <v>86.16</v>
      </c>
      <c r="CQ188" s="32">
        <v>96.88</v>
      </c>
      <c r="CR188" s="28">
        <v>0.98827515665932364</v>
      </c>
      <c r="CS188" s="46">
        <f>IF(OR(ISBLANK(CF188), ISBLANK(DH188)), "", 100*((CF188-DH188)/DH188))</f>
        <v>1.916278438300497E-2</v>
      </c>
      <c r="CT188" s="103">
        <v>19426093.38574852</v>
      </c>
      <c r="CU188" s="103">
        <v>19236838.429252248</v>
      </c>
      <c r="CV188" s="103">
        <v>19615348.342244789</v>
      </c>
      <c r="CW188" s="171">
        <f t="shared" si="1453"/>
        <v>0</v>
      </c>
      <c r="CX188" s="171">
        <f t="shared" si="1454"/>
        <v>778.5</v>
      </c>
      <c r="CY188" s="171">
        <f t="shared" si="1455"/>
        <v>277.875</v>
      </c>
      <c r="CZ188" s="171">
        <f t="shared" si="1456"/>
        <v>5625</v>
      </c>
      <c r="DA188" s="172">
        <f t="shared" si="1457"/>
        <v>4846.5</v>
      </c>
      <c r="DB188" s="172">
        <f t="shared" si="1458"/>
        <v>5347.125</v>
      </c>
      <c r="DC188" s="34">
        <v>100</v>
      </c>
      <c r="DD188" s="34">
        <v>86.16</v>
      </c>
      <c r="DE188" s="34">
        <v>95.06</v>
      </c>
      <c r="DF188" s="29">
        <v>3.2568664699992005</v>
      </c>
      <c r="DG188" s="46">
        <f>IF(OR(ISBLANK(CT188), ISBLANK(DH188)), "", 100*((CT188-DH188)/DH188))</f>
        <v>9.8847180530361248E-2</v>
      </c>
      <c r="DH188" s="25">
        <f>MIN(H188,T188,AB188,AP188,BD188,BR188,CF188,CT188)</f>
        <v>19406910.202185601</v>
      </c>
      <c r="DI188" s="85" t="str">
        <f>IF(DH188=H188, $H$2, IF(DH188=T188, $T$2, IF(DH188=AB188, $AB$2, IF(DH188=AP188, $AP$2, IF(DH188=BD188, $BD$2, IF(DH188=BR188, $BR$2, IF(DH188=CF188, $CF$2, $CT$2)))))))</f>
        <v>RKSDDP++ (AllEnhancements + RQMC + Kmeans++)</v>
      </c>
      <c r="DJ188" s="39">
        <f>IF(OR(ISBLANK(H188), ISBLANK(AP188)), "", IFERROR(((H188-AP188)/H188)*100, ""))</f>
        <v>3.1579167155241228</v>
      </c>
      <c r="DK188" s="20" t="str">
        <f>IF(OR(ISBLANK(AP188), ISBLANK(T188)), "", IFERROR(((T188-AP188)/T188)*100, ""))</f>
        <v/>
      </c>
      <c r="DL188" s="18">
        <f t="shared" si="1105"/>
        <v>0</v>
      </c>
    </row>
    <row r="189" spans="1:116" hidden="1" x14ac:dyDescent="0.25">
      <c r="A189" s="269"/>
      <c r="B189" s="269"/>
      <c r="C189" s="269"/>
      <c r="D189" s="269"/>
      <c r="E189" s="166">
        <f>3 * ($C$113*'Data for KPI'!$B$1)</f>
        <v>5625</v>
      </c>
      <c r="F189" s="166">
        <v>5</v>
      </c>
      <c r="G189" s="166">
        <v>12</v>
      </c>
      <c r="H189" s="115">
        <v>24108317.665138081</v>
      </c>
      <c r="I189" s="62">
        <v>23596778.87000788</v>
      </c>
      <c r="J189" s="62">
        <v>24619856.460268289</v>
      </c>
      <c r="K189" s="171">
        <f t="shared" si="1421"/>
        <v>57.9375</v>
      </c>
      <c r="L189" s="171">
        <f t="shared" si="1422"/>
        <v>845.12013750000006</v>
      </c>
      <c r="M189" s="171">
        <f t="shared" si="1423"/>
        <v>250.00115624999944</v>
      </c>
      <c r="N189" s="171">
        <f t="shared" si="1424"/>
        <v>5567.0625</v>
      </c>
      <c r="O189" s="172">
        <f t="shared" si="1425"/>
        <v>4779.8798624999999</v>
      </c>
      <c r="P189" s="172">
        <f t="shared" si="1426"/>
        <v>5374.9988437500006</v>
      </c>
      <c r="Q189" s="67">
        <v>98.97</v>
      </c>
      <c r="R189" s="67">
        <v>85.86</v>
      </c>
      <c r="S189" s="67">
        <v>96.55</v>
      </c>
      <c r="T189" s="208"/>
      <c r="U189" s="208"/>
      <c r="V189" s="208"/>
      <c r="W189" s="14"/>
      <c r="X189" s="14"/>
      <c r="Y189" s="14"/>
      <c r="Z189" s="14"/>
      <c r="AA189" s="153" t="str">
        <f>IF(OR(ISBLANK(T189), ISBLANK(DH189)), "", 100*((T189-DH189)/DH189))</f>
        <v/>
      </c>
      <c r="AB189" s="115">
        <v>19443076.54785246</v>
      </c>
      <c r="AC189" s="62">
        <v>19252444.928093329</v>
      </c>
      <c r="AD189" s="62">
        <v>19633708.167611599</v>
      </c>
      <c r="AE189" s="171">
        <f t="shared" si="1427"/>
        <v>0.56250000000090949</v>
      </c>
      <c r="AF189" s="171">
        <f t="shared" si="1428"/>
        <v>787.98375000000124</v>
      </c>
      <c r="AG189" s="171">
        <f t="shared" si="1429"/>
        <v>179.98205625000082</v>
      </c>
      <c r="AH189" s="171">
        <f t="shared" si="1430"/>
        <v>5624.4374999999991</v>
      </c>
      <c r="AI189" s="172">
        <f t="shared" si="1431"/>
        <v>4837.0162499999988</v>
      </c>
      <c r="AJ189" s="172">
        <f t="shared" si="1432"/>
        <v>5445.0179437499992</v>
      </c>
      <c r="AK189" s="64">
        <v>99.99</v>
      </c>
      <c r="AL189" s="64">
        <v>86</v>
      </c>
      <c r="AM189" s="64">
        <v>96.81</v>
      </c>
      <c r="AN189" s="67">
        <v>0.50170837169555615</v>
      </c>
      <c r="AO189" s="153">
        <f>IF(OR(ISBLANK(AB189), ISBLANK(DH189)), "", 100*((AB189-DH189)/DH189))</f>
        <v>3.1327523682737918E-2</v>
      </c>
      <c r="AP189" s="116">
        <v>19438799.41700257</v>
      </c>
      <c r="AQ189" s="61">
        <v>19248693.815890931</v>
      </c>
      <c r="AR189" s="61">
        <v>19628905.018114202</v>
      </c>
      <c r="AS189" s="171">
        <f t="shared" si="1433"/>
        <v>0.56250000000090949</v>
      </c>
      <c r="AT189" s="171">
        <f t="shared" si="1434"/>
        <v>789.6710812500005</v>
      </c>
      <c r="AU189" s="171">
        <f t="shared" si="1435"/>
        <v>170.42051250000077</v>
      </c>
      <c r="AV189" s="171">
        <f t="shared" si="1436"/>
        <v>5624.4374999999991</v>
      </c>
      <c r="AW189" s="172">
        <f t="shared" si="1437"/>
        <v>4835.3289187499995</v>
      </c>
      <c r="AX189" s="172">
        <f t="shared" si="1438"/>
        <v>5454.5794874999992</v>
      </c>
      <c r="AY189" s="63">
        <v>99.99</v>
      </c>
      <c r="AZ189" s="63">
        <v>85.97</v>
      </c>
      <c r="BA189" s="63">
        <v>96.98</v>
      </c>
      <c r="BB189" s="66">
        <v>1.0029701438557024</v>
      </c>
      <c r="BC189" s="153">
        <f>IF(OR(ISBLANK(AP189), ISBLANK(DH189)), "", 100*((AP189-DH189)/DH189))</f>
        <v>9.3224116906086632E-3</v>
      </c>
      <c r="BD189" s="115">
        <v>19447474.824423019</v>
      </c>
      <c r="BE189" s="115">
        <v>19257357.179547079</v>
      </c>
      <c r="BF189" s="155">
        <v>19637592.469298959</v>
      </c>
      <c r="BG189" s="171">
        <f t="shared" si="1439"/>
        <v>0.56250000000090949</v>
      </c>
      <c r="BH189" s="171">
        <f t="shared" si="1417"/>
        <v>789.10863750000044</v>
      </c>
      <c r="BI189" s="171">
        <f t="shared" si="1418"/>
        <v>267.72328125000058</v>
      </c>
      <c r="BJ189" s="171">
        <f t="shared" si="1440"/>
        <v>5624.4374999999991</v>
      </c>
      <c r="BK189" s="172">
        <f t="shared" si="1441"/>
        <v>4835.8913624999996</v>
      </c>
      <c r="BL189" s="172">
        <f t="shared" si="1442"/>
        <v>5357.2767187499994</v>
      </c>
      <c r="BM189" s="34">
        <v>99.99</v>
      </c>
      <c r="BN189" s="34">
        <v>85.98</v>
      </c>
      <c r="BO189" s="34">
        <v>95.25</v>
      </c>
      <c r="BP189" s="29">
        <v>22.333174325246883</v>
      </c>
      <c r="BQ189" s="46">
        <f>IF(OR(ISBLANK(BD189), ISBLANK(DH189)), "", 100*((BD189-DH189)/DH189))</f>
        <v>5.39559098379052E-2</v>
      </c>
      <c r="BR189" s="103">
        <v>19436987.421014931</v>
      </c>
      <c r="BS189" s="43">
        <v>19246880.88007563</v>
      </c>
      <c r="BT189" s="43">
        <v>19627093.96195424</v>
      </c>
      <c r="BU189" s="171">
        <f t="shared" si="1443"/>
        <v>0.56250000000090949</v>
      </c>
      <c r="BV189" s="171">
        <f t="shared" si="1419"/>
        <v>789.6710812500005</v>
      </c>
      <c r="BW189" s="171">
        <f t="shared" si="1420"/>
        <v>169.85806875000071</v>
      </c>
      <c r="BX189" s="171">
        <f t="shared" si="1444"/>
        <v>5624.4374999999991</v>
      </c>
      <c r="BY189" s="172">
        <f t="shared" si="1445"/>
        <v>4835.3289187499995</v>
      </c>
      <c r="BZ189" s="172">
        <f t="shared" si="1446"/>
        <v>5455.1419312499993</v>
      </c>
      <c r="CA189" s="34">
        <v>99.99</v>
      </c>
      <c r="CB189" s="34">
        <v>85.97</v>
      </c>
      <c r="CC189" s="34">
        <v>96.99</v>
      </c>
      <c r="CD189" s="29">
        <v>0.72266966086451256</v>
      </c>
      <c r="CE189" s="46">
        <f>IF(OR(ISBLANK(BR189), ISBLANK(DH189)), "", 100*((BR189-DH189)/DH189))</f>
        <v>0</v>
      </c>
      <c r="CF189" s="103">
        <v>19608515.20178692</v>
      </c>
      <c r="CG189" s="43">
        <v>19396315.962984901</v>
      </c>
      <c r="CH189" s="43">
        <v>19820714.440588929</v>
      </c>
      <c r="CI189" s="171">
        <f t="shared" si="1447"/>
        <v>2.25</v>
      </c>
      <c r="CJ189" s="171">
        <f t="shared" si="1448"/>
        <v>777.06494999999995</v>
      </c>
      <c r="CK189" s="171">
        <f t="shared" si="1449"/>
        <v>175.99297500000011</v>
      </c>
      <c r="CL189" s="171">
        <f t="shared" si="1450"/>
        <v>5622.75</v>
      </c>
      <c r="CM189" s="172">
        <f t="shared" si="1451"/>
        <v>4847.93505</v>
      </c>
      <c r="CN189" s="172">
        <f t="shared" si="1452"/>
        <v>5449.0070249999999</v>
      </c>
      <c r="CO189" s="34">
        <v>99.96</v>
      </c>
      <c r="CP189" s="34">
        <v>86.22</v>
      </c>
      <c r="CQ189" s="34">
        <v>96.91</v>
      </c>
      <c r="CR189" s="29">
        <v>0.89316015290171347</v>
      </c>
      <c r="CS189" s="46">
        <f>IF(OR(ISBLANK(CF189), ISBLANK(DH189)), "", 100*((CF189-DH189)/DH189))</f>
        <v>0.88248130770788358</v>
      </c>
      <c r="CT189" s="102">
        <v>19447666.310639922</v>
      </c>
      <c r="CU189" s="102">
        <v>19257573.501224279</v>
      </c>
      <c r="CV189" s="102">
        <v>19637759.12005556</v>
      </c>
      <c r="CW189" s="171">
        <f t="shared" si="1453"/>
        <v>0.56250000000090949</v>
      </c>
      <c r="CX189" s="171">
        <f t="shared" si="1454"/>
        <v>788.54619375000038</v>
      </c>
      <c r="CY189" s="171">
        <f t="shared" si="1455"/>
        <v>244.10064375000093</v>
      </c>
      <c r="CZ189" s="171">
        <f t="shared" si="1456"/>
        <v>5624.4374999999991</v>
      </c>
      <c r="DA189" s="172">
        <f t="shared" si="1457"/>
        <v>4836.4538062499996</v>
      </c>
      <c r="DB189" s="172">
        <f t="shared" si="1458"/>
        <v>5380.8993562499991</v>
      </c>
      <c r="DC189" s="32">
        <v>99.99</v>
      </c>
      <c r="DD189" s="32">
        <v>85.99</v>
      </c>
      <c r="DE189" s="32">
        <v>95.67</v>
      </c>
      <c r="DF189" s="28">
        <v>3.087666618136681</v>
      </c>
      <c r="DG189" s="46">
        <f>IF(OR(ISBLANK(CT189), ISBLANK(DH189)), "", 100*((CT189-DH189)/DH189))</f>
        <v>5.4941073910685839E-2</v>
      </c>
      <c r="DH189" s="25">
        <f>MIN(H189,T189,AB189,AP189,BD189,BR189,CF189,CT189)</f>
        <v>19436987.421014931</v>
      </c>
      <c r="DI189" s="85" t="str">
        <f>IF(DH189=H189, $H$2, IF(DH189=T189, $T$2, IF(DH189=AB189, $AB$2, IF(DH189=AP189, $AP$2, IF(DH189=BD189, $BD$2, IF(DH189=BR189, $BR$2, IF(DH189=CF189, $CF$2, $CT$2)))))))</f>
        <v>RSSDDP (AllEnhancements + RQMC + SOM)</v>
      </c>
      <c r="DJ189" s="39">
        <f>IF(OR(ISBLANK(H189), ISBLANK(AP189)), "", IFERROR(((H189-AP189)/H189)*100, ""))</f>
        <v>19.368909573013816</v>
      </c>
      <c r="DK189" s="20" t="str">
        <f>IF(OR(ISBLANK(AP189), ISBLANK(T189)), "", IFERROR(((T189-AP189)/T189)*100, ""))</f>
        <v/>
      </c>
      <c r="DL189" s="18">
        <f t="shared" si="1105"/>
        <v>0</v>
      </c>
    </row>
    <row r="190" spans="1:116" x14ac:dyDescent="0.25">
      <c r="A190" s="269"/>
      <c r="B190" s="269"/>
      <c r="C190" s="269"/>
      <c r="D190" s="269"/>
      <c r="E190" s="166">
        <f>3 * ($C$113*'Data for KPI'!$B$1)</f>
        <v>5625</v>
      </c>
      <c r="F190" s="166" t="s">
        <v>23</v>
      </c>
      <c r="G190" s="166"/>
      <c r="H190" s="113">
        <f>AVERAGE(H185:H189)</f>
        <v>22975752.777456217</v>
      </c>
      <c r="I190" s="82">
        <f t="shared" ref="I190:DH190" si="1459">AVERAGE(I185:I189)</f>
        <v>22537370.27066227</v>
      </c>
      <c r="J190" s="82">
        <f t="shared" si="1459"/>
        <v>23414135.284250155</v>
      </c>
      <c r="K190" s="159">
        <f t="shared" si="1459"/>
        <v>43.762499999999818</v>
      </c>
      <c r="L190" s="159">
        <f t="shared" si="1459"/>
        <v>833.04210374999968</v>
      </c>
      <c r="M190" s="159">
        <f t="shared" si="1459"/>
        <v>215.53235999999961</v>
      </c>
      <c r="N190" s="159">
        <f t="shared" si="1459"/>
        <v>5581.2375000000002</v>
      </c>
      <c r="O190" s="159">
        <f t="shared" si="1459"/>
        <v>4791.95789625</v>
      </c>
      <c r="P190" s="159">
        <f t="shared" si="1459"/>
        <v>5409.4676400000008</v>
      </c>
      <c r="Q190" s="106">
        <f t="shared" si="1459"/>
        <v>99.222000000000008</v>
      </c>
      <c r="R190" s="106">
        <f t="shared" si="1459"/>
        <v>85.858000000000004</v>
      </c>
      <c r="S190" s="106">
        <f t="shared" si="1459"/>
        <v>96.921999999999997</v>
      </c>
      <c r="T190" s="113" t="e">
        <f t="shared" si="1459"/>
        <v>#DIV/0!</v>
      </c>
      <c r="U190" s="113" t="e">
        <f t="shared" si="1459"/>
        <v>#DIV/0!</v>
      </c>
      <c r="V190" s="113" t="e">
        <f t="shared" si="1459"/>
        <v>#DIV/0!</v>
      </c>
      <c r="W190" s="82" t="e">
        <f t="shared" si="1459"/>
        <v>#DIV/0!</v>
      </c>
      <c r="X190" s="82" t="e">
        <f t="shared" si="1459"/>
        <v>#DIV/0!</v>
      </c>
      <c r="Y190" s="82" t="e">
        <f t="shared" si="1459"/>
        <v>#DIV/0!</v>
      </c>
      <c r="Z190" s="82" t="e">
        <f t="shared" si="1459"/>
        <v>#DIV/0!</v>
      </c>
      <c r="AA190" s="82" t="str">
        <f>IFERROR(AVERAGE(AA185:AA189), "")</f>
        <v/>
      </c>
      <c r="AB190" s="113">
        <f t="shared" si="1459"/>
        <v>19475402.660297692</v>
      </c>
      <c r="AC190" s="82">
        <f t="shared" si="1459"/>
        <v>19284185.241553508</v>
      </c>
      <c r="AD190" s="82">
        <f t="shared" si="1459"/>
        <v>19666620.07904188</v>
      </c>
      <c r="AE190" s="159">
        <f t="shared" si="1459"/>
        <v>0.3375000000005457</v>
      </c>
      <c r="AF190" s="159">
        <f t="shared" si="1459"/>
        <v>786.32772750000061</v>
      </c>
      <c r="AG190" s="159">
        <f t="shared" si="1459"/>
        <v>183.3644250000003</v>
      </c>
      <c r="AH190" s="159">
        <f t="shared" si="1459"/>
        <v>5624.6625000000004</v>
      </c>
      <c r="AI190" s="159">
        <f t="shared" si="1459"/>
        <v>4838.6722725</v>
      </c>
      <c r="AJ190" s="159">
        <f t="shared" si="1459"/>
        <v>5441.6355750000002</v>
      </c>
      <c r="AK190" s="82">
        <f t="shared" si="1459"/>
        <v>99.994</v>
      </c>
      <c r="AL190" s="82">
        <f t="shared" si="1459"/>
        <v>86.025999999999996</v>
      </c>
      <c r="AM190" s="82">
        <f t="shared" si="1459"/>
        <v>96.746000000000009</v>
      </c>
      <c r="AN190" s="82">
        <f t="shared" si="1459"/>
        <v>0.5753439969279579</v>
      </c>
      <c r="AO190" s="106">
        <f>IFERROR(AVERAGE(AO185:AO189), "")</f>
        <v>3.842290813372734E-2</v>
      </c>
      <c r="AP190" s="113">
        <f t="shared" si="1459"/>
        <v>19468923.951080196</v>
      </c>
      <c r="AQ190" s="82">
        <f t="shared" si="1459"/>
        <v>19278196.00455495</v>
      </c>
      <c r="AR190" s="82">
        <f t="shared" si="1459"/>
        <v>19659651.897605438</v>
      </c>
      <c r="AS190" s="159">
        <f t="shared" si="1459"/>
        <v>0.3375000000005457</v>
      </c>
      <c r="AT190" s="159">
        <f t="shared" si="1459"/>
        <v>789.59014875000025</v>
      </c>
      <c r="AU190" s="159">
        <f t="shared" si="1459"/>
        <v>171.32711625000084</v>
      </c>
      <c r="AV190" s="159">
        <f t="shared" si="1459"/>
        <v>5624.6625000000004</v>
      </c>
      <c r="AW190" s="159">
        <f t="shared" si="1459"/>
        <v>4835.4098512500004</v>
      </c>
      <c r="AX190" s="159">
        <f t="shared" si="1459"/>
        <v>5453.6728837499995</v>
      </c>
      <c r="AY190" s="82">
        <f t="shared" si="1459"/>
        <v>99.994</v>
      </c>
      <c r="AZ190" s="82">
        <f t="shared" si="1459"/>
        <v>85.968000000000004</v>
      </c>
      <c r="BA190" s="82">
        <f t="shared" si="1459"/>
        <v>96.960000000000008</v>
      </c>
      <c r="BB190" s="82">
        <f t="shared" si="1459"/>
        <v>1.0571635302493836</v>
      </c>
      <c r="BC190" s="106">
        <f>IFERROR(AVERAGE(BC185:BC189), "")</f>
        <v>5.1758358725750905E-3</v>
      </c>
      <c r="BD190" s="113">
        <f>IFERROR(AVERAGE(BD185:BD189), "")</f>
        <v>19480321.808868732</v>
      </c>
      <c r="BE190" s="82">
        <f t="shared" si="1459"/>
        <v>19289538.469168276</v>
      </c>
      <c r="BF190" s="198">
        <f t="shared" si="1459"/>
        <v>19671105.148569196</v>
      </c>
      <c r="BG190" s="159">
        <f t="shared" si="1459"/>
        <v>0.3375000000005457</v>
      </c>
      <c r="BH190" s="159">
        <f t="shared" si="1459"/>
        <v>787.00261500000033</v>
      </c>
      <c r="BI190" s="159">
        <f t="shared" si="1459"/>
        <v>266.72136750000061</v>
      </c>
      <c r="BJ190" s="159">
        <f t="shared" si="1459"/>
        <v>5624.6625000000004</v>
      </c>
      <c r="BK190" s="159">
        <f t="shared" si="1459"/>
        <v>4837.9973849999997</v>
      </c>
      <c r="BL190" s="159">
        <f t="shared" si="1459"/>
        <v>5358.2786324999997</v>
      </c>
      <c r="BM190" s="82">
        <f t="shared" si="1459"/>
        <v>99.994</v>
      </c>
      <c r="BN190" s="82">
        <f t="shared" si="1459"/>
        <v>86.013999999999996</v>
      </c>
      <c r="BO190" s="82">
        <f t="shared" si="1459"/>
        <v>95.263999999999996</v>
      </c>
      <c r="BP190" s="82">
        <f t="shared" si="1459"/>
        <v>21.895375896509947</v>
      </c>
      <c r="BQ190" s="226">
        <f>IFERROR(AVERAGE(BQ185:BQ189), "")</f>
        <v>6.3709785536339408E-2</v>
      </c>
      <c r="BR190" s="118">
        <f t="shared" si="1459"/>
        <v>19479191.765601169</v>
      </c>
      <c r="BS190" s="99">
        <f t="shared" si="1459"/>
        <v>19287313.308517911</v>
      </c>
      <c r="BT190" s="99">
        <f t="shared" si="1459"/>
        <v>19671070.222684428</v>
      </c>
      <c r="BU190" s="183">
        <f t="shared" si="1459"/>
        <v>0.4500000000007276</v>
      </c>
      <c r="BV190" s="183">
        <f t="shared" si="1459"/>
        <v>788.67445500000053</v>
      </c>
      <c r="BW190" s="183">
        <f t="shared" si="1459"/>
        <v>184.59833625000084</v>
      </c>
      <c r="BX190" s="183">
        <f t="shared" si="1459"/>
        <v>5624.55</v>
      </c>
      <c r="BY190" s="183">
        <f t="shared" si="1459"/>
        <v>4836.3255449999997</v>
      </c>
      <c r="BZ190" s="183">
        <f t="shared" si="1459"/>
        <v>5440.4016637499999</v>
      </c>
      <c r="CA190" s="99">
        <f t="shared" si="1459"/>
        <v>99.992000000000004</v>
      </c>
      <c r="CB190" s="99">
        <f t="shared" si="1459"/>
        <v>85.98599999999999</v>
      </c>
      <c r="CC190" s="99">
        <f t="shared" si="1459"/>
        <v>96.725999999999999</v>
      </c>
      <c r="CD190" s="99">
        <f t="shared" si="1459"/>
        <v>0.81716122708606476</v>
      </c>
      <c r="CE190" s="100">
        <f t="shared" si="1459"/>
        <v>5.8015774860468029E-2</v>
      </c>
      <c r="CF190" s="118">
        <f t="shared" si="1459"/>
        <v>19765832.375740688</v>
      </c>
      <c r="CG190" s="99">
        <f t="shared" si="1459"/>
        <v>19545983.220095139</v>
      </c>
      <c r="CH190" s="99">
        <f t="shared" si="1459"/>
        <v>19985681.531386238</v>
      </c>
      <c r="CI190" s="159">
        <f t="shared" si="1459"/>
        <v>3.9375000000001821</v>
      </c>
      <c r="CJ190" s="159">
        <f t="shared" si="1459"/>
        <v>785.94353999999998</v>
      </c>
      <c r="CK190" s="159">
        <f t="shared" si="1459"/>
        <v>183.57985125000033</v>
      </c>
      <c r="CL190" s="159">
        <f t="shared" si="1459"/>
        <v>5621.0625</v>
      </c>
      <c r="CM190" s="159">
        <f t="shared" si="1459"/>
        <v>4839.0564599999998</v>
      </c>
      <c r="CN190" s="159">
        <f t="shared" si="1459"/>
        <v>5441.4201487499995</v>
      </c>
      <c r="CO190" s="99">
        <f t="shared" si="1459"/>
        <v>99.929999999999993</v>
      </c>
      <c r="CP190" s="99">
        <f t="shared" si="1459"/>
        <v>86.088000000000008</v>
      </c>
      <c r="CQ190" s="99">
        <f t="shared" si="1459"/>
        <v>96.804000000000002</v>
      </c>
      <c r="CR190" s="99">
        <f t="shared" si="1459"/>
        <v>0.91743133309449565</v>
      </c>
      <c r="CS190" s="100">
        <f t="shared" si="1459"/>
        <v>1.5259797442450256</v>
      </c>
      <c r="CT190" s="118">
        <f t="shared" si="1459"/>
        <v>19480891.325566575</v>
      </c>
      <c r="CU190" s="99">
        <f t="shared" si="1459"/>
        <v>19290104.155054804</v>
      </c>
      <c r="CV190" s="99">
        <f t="shared" si="1459"/>
        <v>19671678.496078338</v>
      </c>
      <c r="CW190" s="159">
        <f t="shared" si="1459"/>
        <v>0.3375000000005457</v>
      </c>
      <c r="CX190" s="159">
        <f t="shared" si="1459"/>
        <v>785.09034000000031</v>
      </c>
      <c r="CY190" s="159">
        <f t="shared" si="1459"/>
        <v>243.54859500000038</v>
      </c>
      <c r="CZ190" s="159">
        <f t="shared" si="1459"/>
        <v>5624.6625000000004</v>
      </c>
      <c r="DA190" s="159">
        <f t="shared" si="1459"/>
        <v>4839.9096599999993</v>
      </c>
      <c r="DB190" s="159">
        <f t="shared" si="1459"/>
        <v>5381.4514049999998</v>
      </c>
      <c r="DC190" s="99">
        <f t="shared" si="1459"/>
        <v>99.994</v>
      </c>
      <c r="DD190" s="99">
        <f t="shared" si="1459"/>
        <v>86.048000000000002</v>
      </c>
      <c r="DE190" s="99">
        <f t="shared" si="1459"/>
        <v>95.676000000000002</v>
      </c>
      <c r="DF190" s="99">
        <f t="shared" si="1459"/>
        <v>3.1574385539242278</v>
      </c>
      <c r="DG190" s="100">
        <f t="shared" si="1459"/>
        <v>6.6664541069693745E-2</v>
      </c>
      <c r="DH190" s="118">
        <f t="shared" si="1459"/>
        <v>19467916.675963931</v>
      </c>
      <c r="DI190" s="99"/>
      <c r="DJ190" s="100">
        <f t="shared" ref="DJ190:DK190" si="1460">AVERAGE(DJ185:DJ189)</f>
        <v>14.752001845179944</v>
      </c>
      <c r="DK190" s="99" t="e">
        <f t="shared" si="1460"/>
        <v>#DIV/0!</v>
      </c>
      <c r="DL190" s="18">
        <f t="shared" si="1105"/>
        <v>5.1758358725750905E-3</v>
      </c>
    </row>
    <row r="191" spans="1:116" hidden="1" x14ac:dyDescent="0.25">
      <c r="A191" s="269"/>
      <c r="B191" s="269"/>
      <c r="C191" s="269">
        <v>20</v>
      </c>
      <c r="D191" s="269">
        <v>100</v>
      </c>
      <c r="E191" s="166">
        <f>3 * ($C$119*'Data for KPI'!$B$1)</f>
        <v>7500</v>
      </c>
      <c r="F191" s="166">
        <v>1</v>
      </c>
      <c r="G191" s="166">
        <v>12</v>
      </c>
      <c r="H191" s="116">
        <v>47625211.482435197</v>
      </c>
      <c r="I191" s="63">
        <v>46904464.171136767</v>
      </c>
      <c r="J191" s="63">
        <v>48345958.793733619</v>
      </c>
      <c r="K191" s="171">
        <f>E191-N191</f>
        <v>119.25</v>
      </c>
      <c r="L191" s="171">
        <f>E191-O191</f>
        <v>1515.6878999999999</v>
      </c>
      <c r="M191" s="171">
        <f>E191-P191</f>
        <v>429.97957499999939</v>
      </c>
      <c r="N191" s="171">
        <f>(Q191/100)*E191</f>
        <v>7380.75</v>
      </c>
      <c r="O191" s="172">
        <f>(R191/100)*N191</f>
        <v>5984.3121000000001</v>
      </c>
      <c r="P191" s="172">
        <f>(S191/100)*N191</f>
        <v>7070.0204250000006</v>
      </c>
      <c r="Q191" s="66">
        <v>98.41</v>
      </c>
      <c r="R191" s="66">
        <v>81.08</v>
      </c>
      <c r="S191" s="66">
        <v>95.79</v>
      </c>
      <c r="T191" s="208"/>
      <c r="U191" s="208"/>
      <c r="V191" s="208"/>
      <c r="W191" s="14"/>
      <c r="X191" s="14"/>
      <c r="Y191" s="14"/>
      <c r="Z191" s="14"/>
      <c r="AA191" s="153" t="str">
        <f>IF(OR(ISBLANK(T191), ISBLANK(DH191)), "", 100*((T191-DH191)/DH191))</f>
        <v/>
      </c>
      <c r="AB191" s="115">
        <v>38240039.642344981</v>
      </c>
      <c r="AC191" s="62">
        <v>37955108.680591598</v>
      </c>
      <c r="AD191" s="62">
        <v>38524970.604098357</v>
      </c>
      <c r="AE191" s="171">
        <f>$E191-AH191</f>
        <v>0.75000000000090949</v>
      </c>
      <c r="AF191" s="171">
        <f>$E191-AI191</f>
        <v>1402.3598250000005</v>
      </c>
      <c r="AG191" s="171">
        <f>$E191-AJ191</f>
        <v>303.71970000000147</v>
      </c>
      <c r="AH191" s="171">
        <f>(AK191/100)*E191</f>
        <v>7499.2499999999991</v>
      </c>
      <c r="AI191" s="172">
        <f>(AL191/100)*AH191</f>
        <v>6097.6401749999995</v>
      </c>
      <c r="AJ191" s="172">
        <f>(AM191/100)*AH191</f>
        <v>7196.2802999999985</v>
      </c>
      <c r="AK191" s="64">
        <v>99.99</v>
      </c>
      <c r="AL191" s="64">
        <v>81.31</v>
      </c>
      <c r="AM191" s="64">
        <v>95.96</v>
      </c>
      <c r="AN191" s="67">
        <v>0.49643258788508138</v>
      </c>
      <c r="AO191" s="153">
        <f>IF(OR(ISBLANK(AB191), ISBLANK(DH191)), "", 100*((AB191-DH191)/DH191))</f>
        <v>0</v>
      </c>
      <c r="AP191" s="116">
        <v>38244664.093424991</v>
      </c>
      <c r="AQ191" s="61">
        <v>37959698.000013947</v>
      </c>
      <c r="AR191" s="61">
        <v>38529630.186836027</v>
      </c>
      <c r="AS191" s="171">
        <f>$E191-AV191</f>
        <v>0.75000000000090949</v>
      </c>
      <c r="AT191" s="171">
        <f>$E191-AW191</f>
        <v>1401.6099000000013</v>
      </c>
      <c r="AU191" s="171">
        <f>$E191-AX191</f>
        <v>331.46692500000063</v>
      </c>
      <c r="AV191" s="171">
        <f>(AY191/100)*E191</f>
        <v>7499.2499999999991</v>
      </c>
      <c r="AW191" s="172">
        <f>(AZ191/100)*AV191</f>
        <v>6098.3900999999987</v>
      </c>
      <c r="AX191" s="172">
        <f>(BA191/100)*AV191</f>
        <v>7168.5330749999994</v>
      </c>
      <c r="AY191" s="63">
        <v>99.99</v>
      </c>
      <c r="AZ191" s="63">
        <v>81.319999999999993</v>
      </c>
      <c r="BA191" s="63">
        <v>95.59</v>
      </c>
      <c r="BB191" s="66">
        <v>0.55673518206188988</v>
      </c>
      <c r="BC191" s="153">
        <f>IF(OR(ISBLANK(AP191), ISBLANK(DH191)), "", 100*((AP191-DH191)/DH191))</f>
        <v>1.2093217275037734E-2</v>
      </c>
      <c r="BD191" s="116">
        <v>50205492.035289742</v>
      </c>
      <c r="BE191" s="116">
        <v>49408047.632991381</v>
      </c>
      <c r="BF191" s="199">
        <v>51002936.437588103</v>
      </c>
      <c r="BG191" s="171">
        <f>IF(BJ191=0, " ", $E191-BJ191)</f>
        <v>150</v>
      </c>
      <c r="BH191" s="171">
        <f t="shared" ref="BH191:BH195" si="1461">IF(BK191=0, " ", $E191-BK191)</f>
        <v>1541.3550000000005</v>
      </c>
      <c r="BI191" s="171">
        <f t="shared" ref="BI191:BI195" si="1462">IF(BL191=0, " ", $E191-BL191)</f>
        <v>581.44500000000062</v>
      </c>
      <c r="BJ191" s="171">
        <f>(BM191/100)*$E191</f>
        <v>7350</v>
      </c>
      <c r="BK191" s="172">
        <f>(BN191/100)*BJ191</f>
        <v>5958.6449999999995</v>
      </c>
      <c r="BL191" s="172">
        <f>(BO191/100)*BJ191</f>
        <v>6918.5549999999994</v>
      </c>
      <c r="BM191" s="32">
        <v>98</v>
      </c>
      <c r="BN191" s="32">
        <v>81.069999999999993</v>
      </c>
      <c r="BO191" s="32">
        <v>94.13</v>
      </c>
      <c r="BP191" s="28">
        <v>13.446135241892051</v>
      </c>
      <c r="BQ191" s="46">
        <f>IF(OR(ISBLANK(BD191), ISBLANK(DH191)), "", 100*((BD191-DH191)/DH191))</f>
        <v>31.290376539502475</v>
      </c>
      <c r="BR191" s="102">
        <v>38250479.870859168</v>
      </c>
      <c r="BS191" s="42">
        <v>37965466.900149487</v>
      </c>
      <c r="BT191" s="42">
        <v>38535492.841568843</v>
      </c>
      <c r="BU191" s="171">
        <f>IF(BX191 = 0, " ", $E191-BX191)</f>
        <v>0.75000000000090949</v>
      </c>
      <c r="BV191" s="171">
        <f t="shared" ref="BV191:BV195" si="1463">IF(BY191=0, " ", $E191-BY191)</f>
        <v>1403.1097500000014</v>
      </c>
      <c r="BW191" s="171">
        <f t="shared" ref="BW191:BW195" si="1464">IF(BZ191=0, " ", $E191-BZ191)</f>
        <v>308.2192500000001</v>
      </c>
      <c r="BX191" s="171">
        <f>IF(ISBLANK(CA191),"",(CA191/100)*$E191)</f>
        <v>7499.2499999999991</v>
      </c>
      <c r="BY191" s="172">
        <f>(CB191/100)*BX191</f>
        <v>6096.8902499999986</v>
      </c>
      <c r="BZ191" s="172">
        <f>(CC191/100)*BX191</f>
        <v>7191.7807499999999</v>
      </c>
      <c r="CA191" s="32">
        <v>99.99</v>
      </c>
      <c r="CB191" s="32">
        <v>81.3</v>
      </c>
      <c r="CC191" s="32">
        <v>95.9</v>
      </c>
      <c r="CD191" s="28">
        <v>0.61356256665118869</v>
      </c>
      <c r="CE191" s="46">
        <f>IF(OR(ISBLANK(BR191), ISBLANK(DH191)), "", 100*((BR191-DH191)/DH191))</f>
        <v>2.730182450602401E-2</v>
      </c>
      <c r="CF191" s="102">
        <v>38240541.53744524</v>
      </c>
      <c r="CG191" s="42">
        <v>37955608.313374609</v>
      </c>
      <c r="CH191" s="42">
        <v>38525474.761515871</v>
      </c>
      <c r="CI191" s="171">
        <f>IF(ISBLANK(CL191), " ", $E191-CL191)</f>
        <v>0.75000000000090949</v>
      </c>
      <c r="CJ191" s="171">
        <f>IF(ISBLANK(CM191), " ", $E191-CM191)</f>
        <v>1403.8596750000006</v>
      </c>
      <c r="CK191" s="171">
        <f>IF(ISBLANK(CN191), " ", $E191-CN191)</f>
        <v>350.2150500000007</v>
      </c>
      <c r="CL191" s="171">
        <f>IF(ISBLANK(CO191),"",(CO191/100)*$E191)</f>
        <v>7499.2499999999991</v>
      </c>
      <c r="CM191" s="172">
        <f>IF(ISBLANK(CL191),"",(CP191/100)*CL191)</f>
        <v>6096.1403249999994</v>
      </c>
      <c r="CN191" s="172">
        <f>IF(ISBLANK(CL191),"",(CQ191/100)*CL191)</f>
        <v>7149.7849499999993</v>
      </c>
      <c r="CO191" s="32">
        <v>99.99</v>
      </c>
      <c r="CP191" s="32">
        <v>81.290000000000006</v>
      </c>
      <c r="CQ191" s="32">
        <v>95.34</v>
      </c>
      <c r="CR191" s="28">
        <v>0.58508026215364828</v>
      </c>
      <c r="CS191" s="46">
        <f>IF(OR(ISBLANK(CF191), ISBLANK(DH191)), "", 100*((CF191-DH191)/DH191))</f>
        <v>1.3124858262503444E-3</v>
      </c>
      <c r="CT191" s="101">
        <v>38278077.058565453</v>
      </c>
      <c r="CU191" s="101">
        <v>37992928.269482583</v>
      </c>
      <c r="CV191" s="101">
        <v>38563225.847648323</v>
      </c>
      <c r="CW191" s="171">
        <f>IF(ISNUMBER(CZ191), $E191-CZ191,"")</f>
        <v>0.75000000000090949</v>
      </c>
      <c r="CX191" s="171">
        <f>IF(ISNUMBER(DA191), $E191-DA191,"")</f>
        <v>1391.8608750000003</v>
      </c>
      <c r="CY191" s="171">
        <f>IF(ISNUMBER(DB191), $E191-DB191,"")</f>
        <v>621.68790000000081</v>
      </c>
      <c r="CZ191" s="171">
        <f>IF(ISBLANK(DC191),"",(DC191/100)*$E191)</f>
        <v>7499.2499999999991</v>
      </c>
      <c r="DA191" s="172">
        <f>IF(ISNUMBER(CZ191), (DD191/100) * CZ191, "")</f>
        <v>6108.1391249999997</v>
      </c>
      <c r="DB191" s="172">
        <f>IF(ISNUMBER(CZ191),(DE191/100)*CZ191,"")</f>
        <v>6878.3120999999992</v>
      </c>
      <c r="DC191" s="36">
        <v>99.99</v>
      </c>
      <c r="DD191" s="36">
        <v>81.45</v>
      </c>
      <c r="DE191" s="36">
        <v>91.72</v>
      </c>
      <c r="DF191" s="30">
        <v>2.7873794168327897</v>
      </c>
      <c r="DG191" s="46">
        <f>IF(OR(ISBLANK(CT191), ISBLANK(DH191)), "", 100*((CT191-DH191)/DH191))</f>
        <v>9.9470127584153051E-2</v>
      </c>
      <c r="DH191" s="25">
        <f>MIN(H191,T191,AB191,AP191,BD191,BR191,CF191,CT191)</f>
        <v>38240039.642344981</v>
      </c>
      <c r="DI191" s="85" t="str">
        <f>IF(DH191=H191, $H$2, IF(DH191=T191, $T$2, IF(DH191=AB191, $AB$2, IF(DH191=AP191, $AP$2, IF(DH191=BD191, $BD$2, IF(DH191=BR191, $BR$2, IF(DH191=CF191, $CF$2, $CT$2)))))))</f>
        <v>RNSDDP (AllEnhancements + RQMC + NoScenarioReduction)</v>
      </c>
      <c r="DJ191" s="39">
        <f>IF(OR(ISBLANK(H191), ISBLANK(AP191)), "", IFERROR(((H191-AP191)/H191)*100, ""))</f>
        <v>19.696599966742141</v>
      </c>
      <c r="DK191" s="20" t="str">
        <f>IF(OR(ISBLANK(AP191), ISBLANK(T191)), "", IFERROR(((T191-AP191)/T191)*100, ""))</f>
        <v/>
      </c>
      <c r="DL191" s="18">
        <f t="shared" si="1105"/>
        <v>0</v>
      </c>
    </row>
    <row r="192" spans="1:116" hidden="1" x14ac:dyDescent="0.25">
      <c r="A192" s="269"/>
      <c r="B192" s="269"/>
      <c r="C192" s="269"/>
      <c r="D192" s="269"/>
      <c r="E192" s="166">
        <f>3 * ($C$119*'Data for KPI'!$B$1)</f>
        <v>7500</v>
      </c>
      <c r="F192" s="166">
        <v>2</v>
      </c>
      <c r="G192" s="166"/>
      <c r="H192" s="116">
        <v>45628023.670486741</v>
      </c>
      <c r="I192" s="63">
        <v>44967900.423310131</v>
      </c>
      <c r="J192" s="63">
        <v>46288146.917663351</v>
      </c>
      <c r="K192" s="171">
        <f t="shared" ref="K192:K195" si="1465">E192-N192</f>
        <v>93</v>
      </c>
      <c r="L192" s="171">
        <f t="shared" ref="L192:L195" si="1466">E192-O192</f>
        <v>1499.5892999999996</v>
      </c>
      <c r="M192" s="171">
        <f t="shared" ref="M192:M195" si="1467">E192-P192</f>
        <v>428.53710000000046</v>
      </c>
      <c r="N192" s="171">
        <f t="shared" ref="N192:N195" si="1468">(Q192/100)*E192</f>
        <v>7407</v>
      </c>
      <c r="O192" s="172">
        <f t="shared" ref="O192:O195" si="1469">(R192/100)*N192</f>
        <v>6000.4107000000004</v>
      </c>
      <c r="P192" s="172">
        <f t="shared" ref="P192:P195" si="1470">(S192/100)*N192</f>
        <v>7071.4628999999995</v>
      </c>
      <c r="Q192" s="66">
        <v>98.76</v>
      </c>
      <c r="R192" s="66">
        <v>81.010000000000005</v>
      </c>
      <c r="S192" s="66">
        <v>95.47</v>
      </c>
      <c r="T192" s="208"/>
      <c r="U192" s="208"/>
      <c r="V192" s="208"/>
      <c r="W192" s="14"/>
      <c r="X192" s="14"/>
      <c r="Y192" s="14"/>
      <c r="Z192" s="14"/>
      <c r="AA192" s="153" t="str">
        <f>IF(OR(ISBLANK(T192), ISBLANK(DH192)), "", 100*((T192-DH192)/DH192))</f>
        <v/>
      </c>
      <c r="AB192" s="116">
        <v>38423547.917894289</v>
      </c>
      <c r="AC192" s="63">
        <v>38120877.906024419</v>
      </c>
      <c r="AD192" s="63">
        <v>38726217.929764159</v>
      </c>
      <c r="AE192" s="171">
        <f t="shared" ref="AE192:AE195" si="1471">$E192-AH192</f>
        <v>2.25</v>
      </c>
      <c r="AF192" s="171">
        <f t="shared" ref="AF192:AF195" si="1472">$E192-AI192</f>
        <v>1410.3274499999998</v>
      </c>
      <c r="AG192" s="171">
        <f t="shared" ref="AG192:AG195" si="1473">$E192-AJ192</f>
        <v>320.90437500000007</v>
      </c>
      <c r="AH192" s="171">
        <f t="shared" ref="AH192:AH195" si="1474">(AK192/100)*E192</f>
        <v>7497.75</v>
      </c>
      <c r="AI192" s="172">
        <f t="shared" ref="AI192:AI195" si="1475">(AL192/100)*AH192</f>
        <v>6089.6725500000002</v>
      </c>
      <c r="AJ192" s="172">
        <f t="shared" ref="AJ192:AJ195" si="1476">(AM192/100)*AH192</f>
        <v>7179.0956249999999</v>
      </c>
      <c r="AK192" s="63">
        <v>99.97</v>
      </c>
      <c r="AL192" s="63">
        <v>81.22</v>
      </c>
      <c r="AM192" s="63">
        <v>95.75</v>
      </c>
      <c r="AN192" s="66">
        <v>0.40933565993464677</v>
      </c>
      <c r="AO192" s="153">
        <f>IF(OR(ISBLANK(AB192), ISBLANK(DH192)), "", 100*((AB192-DH192)/DH192))</f>
        <v>1.1782386871511639E-3</v>
      </c>
      <c r="AP192" s="116">
        <v>38437283.773926407</v>
      </c>
      <c r="AQ192" s="63">
        <v>38134427.676838212</v>
      </c>
      <c r="AR192" s="63">
        <v>38740139.871014602</v>
      </c>
      <c r="AS192" s="171">
        <f t="shared" ref="AS192:AS195" si="1477">$E192-AV192</f>
        <v>2.25</v>
      </c>
      <c r="AT192" s="171">
        <f t="shared" ref="AT192:AT195" si="1478">$E192-AW192</f>
        <v>1406.5785750000005</v>
      </c>
      <c r="AU192" s="171">
        <f t="shared" ref="AU192:AU195" si="1479">$E192-AX192</f>
        <v>340.39852500000052</v>
      </c>
      <c r="AV192" s="171">
        <f t="shared" ref="AV192:AV195" si="1480">(AY192/100)*E192</f>
        <v>7497.75</v>
      </c>
      <c r="AW192" s="172">
        <f t="shared" ref="AW192:AW195" si="1481">(AZ192/100)*AV192</f>
        <v>6093.4214249999995</v>
      </c>
      <c r="AX192" s="172">
        <f t="shared" ref="AX192:AX195" si="1482">(BA192/100)*AV192</f>
        <v>7159.6014749999995</v>
      </c>
      <c r="AY192" s="63">
        <v>99.97</v>
      </c>
      <c r="AZ192" s="63">
        <v>81.27</v>
      </c>
      <c r="BA192" s="63">
        <v>95.49</v>
      </c>
      <c r="BB192" s="66">
        <v>0.5561434212108527</v>
      </c>
      <c r="BC192" s="153">
        <f>IF(OR(ISBLANK(AP192), ISBLANK(DH192)), "", 100*((AP192-DH192)/DH192))</f>
        <v>3.6927196338432923E-2</v>
      </c>
      <c r="BD192" s="115">
        <v>38513980.311066739</v>
      </c>
      <c r="BE192" s="115">
        <v>38208073.90149802</v>
      </c>
      <c r="BF192" s="155">
        <v>38819886.720635459</v>
      </c>
      <c r="BG192" s="171">
        <f t="shared" ref="BG192:BG195" si="1483">IF(BJ192=0, " ", $E192-BJ192)</f>
        <v>2.25</v>
      </c>
      <c r="BH192" s="171">
        <f t="shared" si="1461"/>
        <v>1401.3301499999998</v>
      </c>
      <c r="BI192" s="171">
        <f t="shared" si="1462"/>
        <v>742.27792500000032</v>
      </c>
      <c r="BJ192" s="171">
        <f t="shared" ref="BJ192:BJ195" si="1484">(BM192/100)*$E192</f>
        <v>7497.75</v>
      </c>
      <c r="BK192" s="172">
        <f t="shared" ref="BK192:BK195" si="1485">(BN192/100)*BJ192</f>
        <v>6098.6698500000002</v>
      </c>
      <c r="BL192" s="172">
        <f t="shared" ref="BL192:BL195" si="1486">(BO192/100)*BJ192</f>
        <v>6757.7220749999997</v>
      </c>
      <c r="BM192" s="34">
        <v>99.97</v>
      </c>
      <c r="BN192" s="34">
        <v>81.34</v>
      </c>
      <c r="BO192" s="34">
        <v>90.13</v>
      </c>
      <c r="BP192" s="29">
        <v>8.7278433594382712</v>
      </c>
      <c r="BQ192" s="46">
        <f>IF(OR(ISBLANK(BD192), ISBLANK(DH192)), "", 100*((BD192-DH192)/DH192))</f>
        <v>0.23653770854958034</v>
      </c>
      <c r="BR192" s="102">
        <v>45110925.309616633</v>
      </c>
      <c r="BS192" s="32">
        <v>44473037.221619189</v>
      </c>
      <c r="BT192" s="32">
        <v>45748813.397614062</v>
      </c>
      <c r="BU192" s="171">
        <f t="shared" ref="BU192:BU195" si="1487">IF(BX192 = 0, " ", $E192-BX192)</f>
        <v>87</v>
      </c>
      <c r="BV192" s="171">
        <f t="shared" si="1463"/>
        <v>1482.8679000000002</v>
      </c>
      <c r="BW192" s="171">
        <f t="shared" si="1464"/>
        <v>480.63030000000072</v>
      </c>
      <c r="BX192" s="171">
        <f t="shared" ref="BX192:BX195" si="1488">IF(ISBLANK(CA192),"",(CA192/100)*$E192)</f>
        <v>7413</v>
      </c>
      <c r="BY192" s="172">
        <f t="shared" ref="BY192:BY195" si="1489">(CB192/100)*BX192</f>
        <v>6017.1320999999998</v>
      </c>
      <c r="BZ192" s="172">
        <f t="shared" ref="BZ192:BZ195" si="1490">(CC192/100)*BX192</f>
        <v>7019.3696999999993</v>
      </c>
      <c r="CA192" s="32">
        <v>98.84</v>
      </c>
      <c r="CB192" s="32">
        <v>81.17</v>
      </c>
      <c r="CC192" s="32">
        <v>94.69</v>
      </c>
      <c r="CD192" s="28">
        <v>6.0590808762493849</v>
      </c>
      <c r="CE192" s="46">
        <f>IF(OR(ISBLANK(BR192), ISBLANK(DH192)), "", 100*((BR192-DH192)/DH192))</f>
        <v>17.405755763074229</v>
      </c>
      <c r="CF192" s="102">
        <v>38423095.202121817</v>
      </c>
      <c r="CG192" s="42">
        <v>38120444.6915121</v>
      </c>
      <c r="CH192" s="42">
        <v>38725745.712731548</v>
      </c>
      <c r="CI192" s="171">
        <f t="shared" ref="CI192:CI195" si="1491">IF(ISBLANK(CL192), " ", $E192-CL192)</f>
        <v>2.25</v>
      </c>
      <c r="CJ192" s="171">
        <f t="shared" ref="CJ192:CJ195" si="1492">IF(ISBLANK(CM192), " ", $E192-CM192)</f>
        <v>1409.5776749999995</v>
      </c>
      <c r="CK192" s="171">
        <f t="shared" ref="CK192:CK195" si="1493">IF(ISBLANK(CN192), " ", $E192-CN192)</f>
        <v>320.15459999999985</v>
      </c>
      <c r="CL192" s="171">
        <f t="shared" ref="CL192:CL195" si="1494">IF(ISBLANK(CO192),"",(CO192/100)*$E192)</f>
        <v>7497.75</v>
      </c>
      <c r="CM192" s="172">
        <f t="shared" ref="CM192:CM195" si="1495">IF(ISBLANK(CL192),"",(CP192/100)*CL192)</f>
        <v>6090.4223250000005</v>
      </c>
      <c r="CN192" s="172">
        <f t="shared" ref="CN192:CN195" si="1496">IF(ISBLANK(CL192),"",(CQ192/100)*CL192)</f>
        <v>7179.8454000000002</v>
      </c>
      <c r="CO192" s="32">
        <v>99.97</v>
      </c>
      <c r="CP192" s="32">
        <v>81.23</v>
      </c>
      <c r="CQ192" s="32">
        <v>95.76</v>
      </c>
      <c r="CR192" s="28">
        <v>0.48154074605789315</v>
      </c>
      <c r="CS192" s="46">
        <f>IF(OR(ISBLANK(CF192), ISBLANK(DH192)), "", 100*((CF192-DH192)/DH192))</f>
        <v>0</v>
      </c>
      <c r="CT192" s="103">
        <v>38470411.751945034</v>
      </c>
      <c r="CU192" s="103">
        <v>38167073.647906363</v>
      </c>
      <c r="CV192" s="103">
        <v>38773749.855983712</v>
      </c>
      <c r="CW192" s="171">
        <f t="shared" ref="CW192:CW195" si="1497">IF(ISNUMBER(CZ192), $E192-CZ192,"")</f>
        <v>2.25</v>
      </c>
      <c r="CX192" s="171">
        <f t="shared" ref="CX192:CX195" si="1498">IF(ISNUMBER(DA192), $E192-DA192,"")</f>
        <v>1404.3292500000007</v>
      </c>
      <c r="CY192" s="171">
        <f t="shared" ref="CY192:CY195" si="1499">IF(ISNUMBER(DB192), $E192-DB192,"")</f>
        <v>682.29592499999944</v>
      </c>
      <c r="CZ192" s="171">
        <f t="shared" ref="CZ192:CZ195" si="1500">IF(ISBLANK(DC192),"",(DC192/100)*$E192)</f>
        <v>7497.75</v>
      </c>
      <c r="DA192" s="172">
        <f t="shared" ref="DA192:DA195" si="1501">IF(ISNUMBER(CZ192), (DD192/100) * CZ192, "")</f>
        <v>6095.6707499999993</v>
      </c>
      <c r="DB192" s="172">
        <f t="shared" ref="DB192:DB195" si="1502">IF(ISNUMBER(CZ192),(DE192/100)*CZ192,"")</f>
        <v>6817.7040750000006</v>
      </c>
      <c r="DC192" s="34">
        <v>99.97</v>
      </c>
      <c r="DD192" s="34">
        <v>81.3</v>
      </c>
      <c r="DE192" s="34">
        <v>90.93</v>
      </c>
      <c r="DF192" s="29">
        <v>2.8811164234314304</v>
      </c>
      <c r="DG192" s="46">
        <f>IF(OR(ISBLANK(CT192), ISBLANK(DH192)), "", 100*((CT192-DH192)/DH192))</f>
        <v>0.12314611713166762</v>
      </c>
      <c r="DH192" s="25">
        <f>MIN(H192,T192,AB192,AP192,BD192,BR192,CF192,CT192)</f>
        <v>38423095.202121817</v>
      </c>
      <c r="DI192" s="85" t="str">
        <f>IF(DH192=H192, $H$2, IF(DH192=T192, $T$2, IF(DH192=AB192, $AB$2, IF(DH192=AP192, $AP$2, IF(DH192=BD192, $BD$2, IF(DH192=BR192, $BR$2, IF(DH192=CF192, $CF$2, $CT$2)))))))</f>
        <v>RKSDDP (AllEnhancements + RQMC + Kmeans)</v>
      </c>
      <c r="DJ192" s="39">
        <f>IF(OR(ISBLANK(H192), ISBLANK(AP192)), "", IFERROR(((H192-AP192)/H192)*100, ""))</f>
        <v>15.759481384707597</v>
      </c>
      <c r="DK192" s="20" t="str">
        <f>IF(OR(ISBLANK(AP192), ISBLANK(T192)), "", IFERROR(((T192-AP192)/T192)*100, ""))</f>
        <v/>
      </c>
      <c r="DL192" s="18">
        <f t="shared" si="1105"/>
        <v>0</v>
      </c>
    </row>
    <row r="193" spans="1:116" hidden="1" x14ac:dyDescent="0.25">
      <c r="A193" s="269"/>
      <c r="B193" s="269"/>
      <c r="C193" s="269"/>
      <c r="D193" s="269"/>
      <c r="E193" s="166">
        <f>3 * ($C$119*'Data for KPI'!$B$1)</f>
        <v>7500</v>
      </c>
      <c r="F193" s="166">
        <v>3</v>
      </c>
      <c r="G193" s="166"/>
      <c r="H193" s="116">
        <v>41770174.621445522</v>
      </c>
      <c r="I193" s="63">
        <v>41261592.63454283</v>
      </c>
      <c r="J193" s="63">
        <v>42278756.608348213</v>
      </c>
      <c r="K193" s="171">
        <f t="shared" si="1465"/>
        <v>45.75</v>
      </c>
      <c r="L193" s="171">
        <f t="shared" si="1466"/>
        <v>1449.3852750000005</v>
      </c>
      <c r="M193" s="171">
        <f t="shared" si="1467"/>
        <v>351.37424999999985</v>
      </c>
      <c r="N193" s="171">
        <f t="shared" si="1468"/>
        <v>7454.25</v>
      </c>
      <c r="O193" s="172">
        <f t="shared" si="1469"/>
        <v>6050.6147249999995</v>
      </c>
      <c r="P193" s="172">
        <f t="shared" si="1470"/>
        <v>7148.6257500000002</v>
      </c>
      <c r="Q193" s="66">
        <v>99.39</v>
      </c>
      <c r="R193" s="66">
        <v>81.17</v>
      </c>
      <c r="S193" s="66">
        <v>95.9</v>
      </c>
      <c r="T193" s="208"/>
      <c r="U193" s="208"/>
      <c r="V193" s="208"/>
      <c r="W193" s="14"/>
      <c r="X193" s="14"/>
      <c r="Y193" s="14"/>
      <c r="Z193" s="14"/>
      <c r="AA193" s="153" t="str">
        <f>IF(OR(ISBLANK(T193), ISBLANK(DH193)), "", 100*((T193-DH193)/DH193))</f>
        <v/>
      </c>
      <c r="AB193" s="115">
        <v>38930619.553843871</v>
      </c>
      <c r="AC193" s="64">
        <v>38591024.105102211</v>
      </c>
      <c r="AD193" s="64">
        <v>39270215.00258553</v>
      </c>
      <c r="AE193" s="171">
        <f t="shared" si="1471"/>
        <v>9.0000000000009095</v>
      </c>
      <c r="AF193" s="171">
        <f t="shared" si="1472"/>
        <v>1400.8278000000009</v>
      </c>
      <c r="AG193" s="171">
        <f t="shared" si="1473"/>
        <v>365.57160000000113</v>
      </c>
      <c r="AH193" s="171">
        <f t="shared" si="1474"/>
        <v>7490.9999999999991</v>
      </c>
      <c r="AI193" s="172">
        <f t="shared" si="1475"/>
        <v>6099.1721999999991</v>
      </c>
      <c r="AJ193" s="172">
        <f t="shared" si="1476"/>
        <v>7134.4283999999989</v>
      </c>
      <c r="AK193" s="64">
        <v>99.88</v>
      </c>
      <c r="AL193" s="64">
        <v>81.42</v>
      </c>
      <c r="AM193" s="64">
        <v>95.24</v>
      </c>
      <c r="AN193" s="67">
        <v>0.42822037861373369</v>
      </c>
      <c r="AO193" s="153">
        <f>IF(OR(ISBLANK(AB193), ISBLANK(DH193)), "", 100*((AB193-DH193)/DH193))</f>
        <v>1.5944553033074489</v>
      </c>
      <c r="AP193" s="115">
        <v>38326198.262377717</v>
      </c>
      <c r="AQ193" s="64">
        <v>38035178.987761647</v>
      </c>
      <c r="AR193" s="64">
        <v>38617217.536993787</v>
      </c>
      <c r="AS193" s="171">
        <f t="shared" si="1477"/>
        <v>1.5</v>
      </c>
      <c r="AT193" s="171">
        <f t="shared" si="1478"/>
        <v>1401.4699499999997</v>
      </c>
      <c r="AU193" s="171">
        <f t="shared" si="1479"/>
        <v>335.18325000000004</v>
      </c>
      <c r="AV193" s="171">
        <f t="shared" si="1480"/>
        <v>7498.5</v>
      </c>
      <c r="AW193" s="172">
        <f t="shared" si="1481"/>
        <v>6098.5300500000003</v>
      </c>
      <c r="AX193" s="172">
        <f t="shared" si="1482"/>
        <v>7164.81675</v>
      </c>
      <c r="AY193" s="64">
        <v>99.98</v>
      </c>
      <c r="AZ193" s="64">
        <v>81.33</v>
      </c>
      <c r="BA193" s="64">
        <v>95.55</v>
      </c>
      <c r="BB193" s="67">
        <v>0.62626269479037389</v>
      </c>
      <c r="BC193" s="153">
        <f>IF(OR(ISBLANK(AP193), ISBLANK(DH193)), "", 100*((AP193-DH193)/DH193))</f>
        <v>1.7140259674587693E-2</v>
      </c>
      <c r="BD193" s="116">
        <v>38345476.861915767</v>
      </c>
      <c r="BE193" s="116">
        <v>38054342.418105587</v>
      </c>
      <c r="BF193" s="199">
        <v>38636611.305725947</v>
      </c>
      <c r="BG193" s="171">
        <f t="shared" si="1483"/>
        <v>1.5</v>
      </c>
      <c r="BH193" s="171">
        <f t="shared" si="1461"/>
        <v>1396.9708500000006</v>
      </c>
      <c r="BI193" s="171">
        <f t="shared" si="1462"/>
        <v>626.12504999999965</v>
      </c>
      <c r="BJ193" s="171">
        <f t="shared" si="1484"/>
        <v>7498.5</v>
      </c>
      <c r="BK193" s="172">
        <f t="shared" si="1485"/>
        <v>6103.0291499999994</v>
      </c>
      <c r="BL193" s="172">
        <f t="shared" si="1486"/>
        <v>6873.8749500000004</v>
      </c>
      <c r="BM193" s="32">
        <v>99.98</v>
      </c>
      <c r="BN193" s="32">
        <v>81.39</v>
      </c>
      <c r="BO193" s="32">
        <v>91.67</v>
      </c>
      <c r="BP193" s="28">
        <v>7.3670593703757952</v>
      </c>
      <c r="BQ193" s="46">
        <f>IF(OR(ISBLANK(BD193), ISBLANK(DH193)), "", 100*((BD193-DH193)/DH193))</f>
        <v>6.7450242960878842E-2</v>
      </c>
      <c r="BR193" s="104">
        <v>38330207.946980037</v>
      </c>
      <c r="BS193" s="41">
        <v>38039181.034535863</v>
      </c>
      <c r="BT193" s="41">
        <v>38621234.859424233</v>
      </c>
      <c r="BU193" s="171">
        <f t="shared" si="1487"/>
        <v>1.5</v>
      </c>
      <c r="BV193" s="171">
        <f t="shared" si="1463"/>
        <v>1396.9708500000006</v>
      </c>
      <c r="BW193" s="171">
        <f t="shared" si="1464"/>
        <v>318.68655000000035</v>
      </c>
      <c r="BX193" s="171">
        <f t="shared" si="1488"/>
        <v>7498.5</v>
      </c>
      <c r="BY193" s="172">
        <f t="shared" si="1489"/>
        <v>6103.0291499999994</v>
      </c>
      <c r="BZ193" s="172">
        <f t="shared" si="1490"/>
        <v>7181.3134499999996</v>
      </c>
      <c r="CA193" s="41">
        <v>99.98</v>
      </c>
      <c r="CB193" s="41">
        <v>81.39</v>
      </c>
      <c r="CC193" s="41">
        <v>95.77</v>
      </c>
      <c r="CD193" s="31">
        <v>0.63258501183726967</v>
      </c>
      <c r="CE193" s="46">
        <f>IF(OR(ISBLANK(BR193), ISBLANK(DH193)), "", 100*((BR193-DH193)/DH193))</f>
        <v>2.760404699108206E-2</v>
      </c>
      <c r="CF193" s="101">
        <v>38319630.178258821</v>
      </c>
      <c r="CG193" s="44">
        <v>38028773.593092456</v>
      </c>
      <c r="CH193" s="44">
        <v>38610486.763425186</v>
      </c>
      <c r="CI193" s="171">
        <f t="shared" si="1491"/>
        <v>1.5</v>
      </c>
      <c r="CJ193" s="171">
        <f t="shared" si="1492"/>
        <v>1402.96965</v>
      </c>
      <c r="CK193" s="171">
        <f t="shared" si="1493"/>
        <v>358.4286000000011</v>
      </c>
      <c r="CL193" s="171">
        <f t="shared" si="1494"/>
        <v>7498.5</v>
      </c>
      <c r="CM193" s="172">
        <f t="shared" si="1495"/>
        <v>6097.03035</v>
      </c>
      <c r="CN193" s="172">
        <f t="shared" si="1496"/>
        <v>7141.5713999999989</v>
      </c>
      <c r="CO193" s="36">
        <v>99.98</v>
      </c>
      <c r="CP193" s="36">
        <v>81.31</v>
      </c>
      <c r="CQ193" s="36">
        <v>95.24</v>
      </c>
      <c r="CR193" s="30">
        <v>0.47047928932953642</v>
      </c>
      <c r="CS193" s="46">
        <f>IF(OR(ISBLANK(CF193), ISBLANK(DH193)), "", 100*((CF193-DH193)/DH193))</f>
        <v>0</v>
      </c>
      <c r="CT193" s="102">
        <v>38346585.676473454</v>
      </c>
      <c r="CU193" s="102">
        <v>38055415.277010217</v>
      </c>
      <c r="CV193" s="102">
        <v>38637756.075936683</v>
      </c>
      <c r="CW193" s="171">
        <f t="shared" si="1497"/>
        <v>1.5</v>
      </c>
      <c r="CX193" s="171">
        <f t="shared" si="1498"/>
        <v>1396.9708500000006</v>
      </c>
      <c r="CY193" s="171">
        <f t="shared" si="1499"/>
        <v>645.62115000000085</v>
      </c>
      <c r="CZ193" s="171">
        <f t="shared" si="1500"/>
        <v>7498.5</v>
      </c>
      <c r="DA193" s="172">
        <f t="shared" si="1501"/>
        <v>6103.0291499999994</v>
      </c>
      <c r="DB193" s="172">
        <f t="shared" si="1502"/>
        <v>6854.3788499999991</v>
      </c>
      <c r="DC193" s="32">
        <v>99.98</v>
      </c>
      <c r="DD193" s="32">
        <v>81.39</v>
      </c>
      <c r="DE193" s="32">
        <v>91.41</v>
      </c>
      <c r="DF193" s="28">
        <v>2.9052787689596475</v>
      </c>
      <c r="DG193" s="46">
        <f>IF(OR(ISBLANK(CT193), ISBLANK(DH193)), "", 100*((CT193-DH193)/DH193))</f>
        <v>7.0343837060113004E-2</v>
      </c>
      <c r="DH193" s="25">
        <f>MIN(H193,T193,AB193,AP193,BD193,BR193,CF193,CT193)</f>
        <v>38319630.178258821</v>
      </c>
      <c r="DI193" s="85" t="str">
        <f>IF(DH193=H193, $H$2, IF(DH193=T193, $T$2, IF(DH193=AB193, $AB$2, IF(DH193=AP193, $AP$2, IF(DH193=BD193, $BD$2, IF(DH193=BR193, $BR$2, IF(DH193=CF193, $CF$2, $CT$2)))))))</f>
        <v>RKSDDP (AllEnhancements + RQMC + Kmeans)</v>
      </c>
      <c r="DJ193" s="39">
        <f>IF(OR(ISBLANK(H193), ISBLANK(AP193)), "", IFERROR(((H193-AP193)/H193)*100, ""))</f>
        <v>8.2450609562441457</v>
      </c>
      <c r="DK193" s="20" t="str">
        <f>IF(OR(ISBLANK(AP193), ISBLANK(T193)), "", IFERROR(((T193-AP193)/T193)*100, ""))</f>
        <v/>
      </c>
      <c r="DL193" s="18">
        <f t="shared" si="1105"/>
        <v>0</v>
      </c>
    </row>
    <row r="194" spans="1:116" hidden="1" x14ac:dyDescent="0.25">
      <c r="A194" s="269"/>
      <c r="B194" s="269"/>
      <c r="C194" s="269"/>
      <c r="D194" s="269"/>
      <c r="E194" s="166">
        <f>3 * ($C$119*'Data for KPI'!$B$1)</f>
        <v>7500</v>
      </c>
      <c r="F194" s="166">
        <v>4</v>
      </c>
      <c r="G194" s="166">
        <v>14</v>
      </c>
      <c r="H194" s="116">
        <v>44586960.633860357</v>
      </c>
      <c r="I194" s="63">
        <v>43964729.585412197</v>
      </c>
      <c r="J194" s="63">
        <v>45209191.68230851</v>
      </c>
      <c r="K194" s="171">
        <f t="shared" si="1465"/>
        <v>81.75</v>
      </c>
      <c r="L194" s="171">
        <f t="shared" si="1466"/>
        <v>1480.8319499999998</v>
      </c>
      <c r="M194" s="171">
        <f t="shared" si="1467"/>
        <v>359.93437499999982</v>
      </c>
      <c r="N194" s="171">
        <f t="shared" si="1468"/>
        <v>7418.25</v>
      </c>
      <c r="O194" s="172">
        <f t="shared" si="1469"/>
        <v>6019.1680500000002</v>
      </c>
      <c r="P194" s="172">
        <f t="shared" si="1470"/>
        <v>7140.0656250000002</v>
      </c>
      <c r="Q194" s="66">
        <v>98.91</v>
      </c>
      <c r="R194" s="66">
        <v>81.14</v>
      </c>
      <c r="S194" s="66">
        <v>96.25</v>
      </c>
      <c r="T194" s="208"/>
      <c r="U194" s="208"/>
      <c r="V194" s="208"/>
      <c r="W194" s="14"/>
      <c r="X194" s="14"/>
      <c r="Y194" s="14"/>
      <c r="Z194" s="14"/>
      <c r="AA194" s="153" t="str">
        <f>IF(OR(ISBLANK(T194), ISBLANK(DH194)), "", 100*((T194-DH194)/DH194))</f>
        <v/>
      </c>
      <c r="AB194" s="116">
        <v>38179752.23729942</v>
      </c>
      <c r="AC194" s="61">
        <v>37904490.682040513</v>
      </c>
      <c r="AD194" s="61">
        <v>38455013.792558327</v>
      </c>
      <c r="AE194" s="171">
        <f t="shared" si="1471"/>
        <v>0.75000000000090949</v>
      </c>
      <c r="AF194" s="171">
        <f t="shared" si="1472"/>
        <v>1401.6099000000013</v>
      </c>
      <c r="AG194" s="171">
        <f t="shared" si="1473"/>
        <v>315.71850000000086</v>
      </c>
      <c r="AH194" s="171">
        <f t="shared" si="1474"/>
        <v>7499.2499999999991</v>
      </c>
      <c r="AI194" s="172">
        <f t="shared" si="1475"/>
        <v>6098.3900999999987</v>
      </c>
      <c r="AJ194" s="172">
        <f t="shared" si="1476"/>
        <v>7184.2814999999991</v>
      </c>
      <c r="AK194" s="63">
        <v>99.99</v>
      </c>
      <c r="AL194" s="63">
        <v>81.319999999999993</v>
      </c>
      <c r="AM194" s="63">
        <v>95.8</v>
      </c>
      <c r="AN194" s="66">
        <v>0.39746402725908281</v>
      </c>
      <c r="AO194" s="153">
        <f>IF(OR(ISBLANK(AB194), ISBLANK(DH194)), "", 100*((AB194-DH194)/DH194))</f>
        <v>7.0223045086677859E-3</v>
      </c>
      <c r="AP194" s="115">
        <v>38177071.32709834</v>
      </c>
      <c r="AQ194" s="62">
        <v>37901797.452557757</v>
      </c>
      <c r="AR194" s="62">
        <v>38452345.201638922</v>
      </c>
      <c r="AS194" s="171">
        <f t="shared" si="1477"/>
        <v>0.75000000000090949</v>
      </c>
      <c r="AT194" s="171">
        <f t="shared" si="1478"/>
        <v>1403.1097500000014</v>
      </c>
      <c r="AU194" s="171">
        <f t="shared" si="1479"/>
        <v>270.72299999999996</v>
      </c>
      <c r="AV194" s="171">
        <f t="shared" si="1480"/>
        <v>7499.2499999999991</v>
      </c>
      <c r="AW194" s="172">
        <f t="shared" si="1481"/>
        <v>6096.8902499999986</v>
      </c>
      <c r="AX194" s="172">
        <f t="shared" si="1482"/>
        <v>7229.277</v>
      </c>
      <c r="AY194" s="64">
        <v>99.99</v>
      </c>
      <c r="AZ194" s="64">
        <v>81.3</v>
      </c>
      <c r="BA194" s="64">
        <v>96.4</v>
      </c>
      <c r="BB194" s="67">
        <v>0.48534285126651683</v>
      </c>
      <c r="BC194" s="153">
        <f>IF(OR(ISBLANK(AP194), ISBLANK(DH194)), "", 100*((AP194-DH194)/DH194))</f>
        <v>0</v>
      </c>
      <c r="BD194" s="115">
        <v>38219258.20813036</v>
      </c>
      <c r="BE194" s="115">
        <v>37943602.445154063</v>
      </c>
      <c r="BF194" s="201">
        <v>38494913.971106663</v>
      </c>
      <c r="BG194" s="171">
        <f t="shared" si="1483"/>
        <v>0.75000000000090949</v>
      </c>
      <c r="BH194" s="171">
        <f t="shared" si="1461"/>
        <v>1395.6105000000007</v>
      </c>
      <c r="BI194" s="171">
        <f t="shared" si="1462"/>
        <v>596.19045000000096</v>
      </c>
      <c r="BJ194" s="171">
        <f t="shared" si="1484"/>
        <v>7499.2499999999991</v>
      </c>
      <c r="BK194" s="172">
        <f t="shared" si="1485"/>
        <v>6104.3894999999993</v>
      </c>
      <c r="BL194" s="172">
        <f t="shared" si="1486"/>
        <v>6903.809549999999</v>
      </c>
      <c r="BM194" s="41">
        <v>99.99</v>
      </c>
      <c r="BN194" s="41">
        <v>81.400000000000006</v>
      </c>
      <c r="BO194" s="41">
        <v>92.06</v>
      </c>
      <c r="BP194" s="31">
        <v>8.539272961014948</v>
      </c>
      <c r="BQ194" s="46">
        <f>IF(OR(ISBLANK(BD194), ISBLANK(DH194)), "", 100*((BD194-DH194)/DH194))</f>
        <v>0.11050318834193895</v>
      </c>
      <c r="BR194" s="103">
        <v>38181300.515823551</v>
      </c>
      <c r="BS194" s="43">
        <v>37905945.239879757</v>
      </c>
      <c r="BT194" s="43">
        <v>38456655.791767336</v>
      </c>
      <c r="BU194" s="171">
        <f t="shared" si="1487"/>
        <v>0.75000000000090949</v>
      </c>
      <c r="BV194" s="171">
        <f t="shared" si="1463"/>
        <v>1397.1103500000008</v>
      </c>
      <c r="BW194" s="171">
        <f t="shared" si="1464"/>
        <v>308.2192500000001</v>
      </c>
      <c r="BX194" s="171">
        <f t="shared" si="1488"/>
        <v>7499.2499999999991</v>
      </c>
      <c r="BY194" s="172">
        <f t="shared" si="1489"/>
        <v>6102.8896499999992</v>
      </c>
      <c r="BZ194" s="172">
        <f t="shared" si="1490"/>
        <v>7191.7807499999999</v>
      </c>
      <c r="CA194" s="34">
        <v>99.99</v>
      </c>
      <c r="CB194" s="34">
        <v>81.38</v>
      </c>
      <c r="CC194" s="34">
        <v>95.9</v>
      </c>
      <c r="CD194" s="29">
        <v>0.9468965803066437</v>
      </c>
      <c r="CE194" s="46">
        <f>IF(OR(ISBLANK(BR194), ISBLANK(DH194)), "", 100*((BR194-DH194)/DH194))</f>
        <v>1.1077823882757659E-2</v>
      </c>
      <c r="CF194" s="102">
        <v>38182743.230087139</v>
      </c>
      <c r="CG194" s="42">
        <v>37907446.152972147</v>
      </c>
      <c r="CH194" s="42">
        <v>38458040.307202131</v>
      </c>
      <c r="CI194" s="171">
        <f t="shared" si="1491"/>
        <v>0.75000000000090949</v>
      </c>
      <c r="CJ194" s="171">
        <f t="shared" si="1492"/>
        <v>1402.3598250000005</v>
      </c>
      <c r="CK194" s="171">
        <f t="shared" si="1493"/>
        <v>319.46812500000033</v>
      </c>
      <c r="CL194" s="171">
        <f t="shared" si="1494"/>
        <v>7499.2499999999991</v>
      </c>
      <c r="CM194" s="172">
        <f t="shared" si="1495"/>
        <v>6097.6401749999995</v>
      </c>
      <c r="CN194" s="172">
        <f t="shared" si="1496"/>
        <v>7180.5318749999997</v>
      </c>
      <c r="CO194" s="32">
        <v>99.99</v>
      </c>
      <c r="CP194" s="32">
        <v>81.31</v>
      </c>
      <c r="CQ194" s="32">
        <v>95.75</v>
      </c>
      <c r="CR194" s="28">
        <v>0.59319732703377448</v>
      </c>
      <c r="CS194" s="46">
        <f>IF(OR(ISBLANK(CF194), ISBLANK(DH194)), "", 100*((CF194-DH194)/DH194))</f>
        <v>1.4856831054960891E-2</v>
      </c>
      <c r="CT194" s="103">
        <v>38203228.916922741</v>
      </c>
      <c r="CU194" s="103">
        <v>37927798.904319927</v>
      </c>
      <c r="CV194" s="103">
        <v>38478658.929525547</v>
      </c>
      <c r="CW194" s="171">
        <f t="shared" si="1497"/>
        <v>0.75000000000090949</v>
      </c>
      <c r="CX194" s="171">
        <f t="shared" si="1498"/>
        <v>1399.360125000002</v>
      </c>
      <c r="CY194" s="171">
        <f t="shared" si="1499"/>
        <v>563.19375000000036</v>
      </c>
      <c r="CZ194" s="171">
        <f t="shared" si="1500"/>
        <v>7499.2499999999991</v>
      </c>
      <c r="DA194" s="172">
        <f t="shared" si="1501"/>
        <v>6100.639874999998</v>
      </c>
      <c r="DB194" s="172">
        <f t="shared" si="1502"/>
        <v>6936.8062499999996</v>
      </c>
      <c r="DC194" s="34">
        <v>99.99</v>
      </c>
      <c r="DD194" s="34">
        <v>81.349999999999994</v>
      </c>
      <c r="DE194" s="34">
        <v>92.5</v>
      </c>
      <c r="DF194" s="29">
        <v>2.7833631807189465</v>
      </c>
      <c r="DG194" s="46">
        <f>IF(OR(ISBLANK(CT194), ISBLANK(DH194)), "", 100*((CT194-DH194)/DH194))</f>
        <v>6.8516491483289893E-2</v>
      </c>
      <c r="DH194" s="25">
        <f>MIN(H194,T194,AB194,AP194,BD194,BR194,CF194,CT194)</f>
        <v>38177071.32709834</v>
      </c>
      <c r="DI194" s="85" t="str">
        <f>IF(DH194=H194, $H$2, IF(DH194=T194, $T$2, IF(DH194=AB194, $AB$2, IF(DH194=AP194, $AP$2, IF(DH194=BD194, $BD$2, IF(DH194=BR194, $BR$2, IF(DH194=CF194, $CF$2, $CT$2)))))))</f>
        <v>RKSDDP++ (AllEnhancements + RQMC + Kmeans++)</v>
      </c>
      <c r="DJ194" s="39">
        <f>IF(OR(ISBLANK(H194), ISBLANK(AP194)), "", IFERROR(((H194-AP194)/H194)*100, ""))</f>
        <v>14.376152165649525</v>
      </c>
      <c r="DK194" s="20" t="str">
        <f>IF(OR(ISBLANK(AP194), ISBLANK(T194)), "", IFERROR(((T194-AP194)/T194)*100, ""))</f>
        <v/>
      </c>
      <c r="DL194" s="18">
        <f t="shared" si="1105"/>
        <v>0</v>
      </c>
    </row>
    <row r="195" spans="1:116" hidden="1" x14ac:dyDescent="0.25">
      <c r="A195" s="269"/>
      <c r="B195" s="269"/>
      <c r="C195" s="269"/>
      <c r="D195" s="269"/>
      <c r="E195" s="166">
        <f>3 * ($C$119*'Data for KPI'!$B$1)</f>
        <v>7500</v>
      </c>
      <c r="F195" s="166">
        <v>5</v>
      </c>
      <c r="G195" s="166">
        <v>18</v>
      </c>
      <c r="H195" s="116">
        <v>44705862.204322897</v>
      </c>
      <c r="I195" s="63">
        <v>44072538.790060751</v>
      </c>
      <c r="J195" s="63">
        <v>45339185.618585043</v>
      </c>
      <c r="K195" s="171">
        <f t="shared" si="1465"/>
        <v>81</v>
      </c>
      <c r="L195" s="171">
        <f t="shared" si="1466"/>
        <v>1472.8044000000009</v>
      </c>
      <c r="M195" s="171">
        <f t="shared" si="1467"/>
        <v>431.91870000000017</v>
      </c>
      <c r="N195" s="171">
        <f t="shared" si="1468"/>
        <v>7419</v>
      </c>
      <c r="O195" s="172">
        <f t="shared" si="1469"/>
        <v>6027.1955999999991</v>
      </c>
      <c r="P195" s="172">
        <f t="shared" si="1470"/>
        <v>7068.0812999999998</v>
      </c>
      <c r="Q195" s="66">
        <v>98.92</v>
      </c>
      <c r="R195" s="66">
        <v>81.239999999999995</v>
      </c>
      <c r="S195" s="66">
        <v>95.27</v>
      </c>
      <c r="T195" s="208"/>
      <c r="U195" s="208"/>
      <c r="V195" s="208"/>
      <c r="W195" s="14"/>
      <c r="X195" s="14"/>
      <c r="Y195" s="14"/>
      <c r="Z195" s="14"/>
      <c r="AA195" s="153" t="str">
        <f>IF(OR(ISBLANK(T195), ISBLANK(DH195)), "", 100*((T195-DH195)/DH195))</f>
        <v/>
      </c>
      <c r="AB195" s="115">
        <v>38694191.577247068</v>
      </c>
      <c r="AC195" s="62">
        <v>38364593.872410953</v>
      </c>
      <c r="AD195" s="62">
        <v>39023789.282083191</v>
      </c>
      <c r="AE195" s="171">
        <f t="shared" si="1471"/>
        <v>3.75</v>
      </c>
      <c r="AF195" s="171">
        <f t="shared" si="1472"/>
        <v>1394.3043749999997</v>
      </c>
      <c r="AG195" s="171">
        <f t="shared" si="1473"/>
        <v>344.82937500000025</v>
      </c>
      <c r="AH195" s="171">
        <f t="shared" si="1474"/>
        <v>7496.25</v>
      </c>
      <c r="AI195" s="172">
        <f t="shared" si="1475"/>
        <v>6105.6956250000003</v>
      </c>
      <c r="AJ195" s="172">
        <f t="shared" si="1476"/>
        <v>7155.1706249999997</v>
      </c>
      <c r="AK195" s="64">
        <v>99.95</v>
      </c>
      <c r="AL195" s="64">
        <v>81.45</v>
      </c>
      <c r="AM195" s="64">
        <v>95.45</v>
      </c>
      <c r="AN195" s="67">
        <v>0.45125388991614884</v>
      </c>
      <c r="AO195" s="153">
        <f>IF(OR(ISBLANK(AB195), ISBLANK(DH195)), "", 100*((AB195-DH195)/DH195))</f>
        <v>3.7892261839840714E-2</v>
      </c>
      <c r="AP195" s="116">
        <v>38692290.943044223</v>
      </c>
      <c r="AQ195" s="61">
        <v>38362719.114550076</v>
      </c>
      <c r="AR195" s="61">
        <v>39021862.771538347</v>
      </c>
      <c r="AS195" s="171">
        <f t="shared" si="1477"/>
        <v>3.75</v>
      </c>
      <c r="AT195" s="171">
        <f t="shared" si="1478"/>
        <v>1398.8021250000002</v>
      </c>
      <c r="AU195" s="171">
        <f t="shared" si="1479"/>
        <v>369.56700000000001</v>
      </c>
      <c r="AV195" s="171">
        <f t="shared" si="1480"/>
        <v>7496.25</v>
      </c>
      <c r="AW195" s="172">
        <f t="shared" si="1481"/>
        <v>6101.1978749999998</v>
      </c>
      <c r="AX195" s="172">
        <f t="shared" si="1482"/>
        <v>7130.433</v>
      </c>
      <c r="AY195" s="63">
        <v>99.95</v>
      </c>
      <c r="AZ195" s="63">
        <v>81.39</v>
      </c>
      <c r="BA195" s="63">
        <v>95.12</v>
      </c>
      <c r="BB195" s="66">
        <v>0.55404840054080651</v>
      </c>
      <c r="BC195" s="153">
        <f>IF(OR(ISBLANK(AP195), ISBLANK(DH195)), "", 100*((AP195-DH195)/DH195))</f>
        <v>3.2978463880427633E-2</v>
      </c>
      <c r="BD195" s="115">
        <v>38721661.113849789</v>
      </c>
      <c r="BE195" s="115">
        <v>38391850.26838889</v>
      </c>
      <c r="BF195" s="201">
        <v>39051471.959310688</v>
      </c>
      <c r="BG195" s="171">
        <f t="shared" si="1483"/>
        <v>3.75</v>
      </c>
      <c r="BH195" s="171">
        <f t="shared" si="1461"/>
        <v>1392.0554999999995</v>
      </c>
      <c r="BI195" s="171">
        <f t="shared" si="1462"/>
        <v>711.39599999999973</v>
      </c>
      <c r="BJ195" s="171">
        <f t="shared" si="1484"/>
        <v>7496.25</v>
      </c>
      <c r="BK195" s="172">
        <f t="shared" si="1485"/>
        <v>6107.9445000000005</v>
      </c>
      <c r="BL195" s="172">
        <f t="shared" si="1486"/>
        <v>6788.6040000000003</v>
      </c>
      <c r="BM195" s="41">
        <v>99.95</v>
      </c>
      <c r="BN195" s="41">
        <v>81.48</v>
      </c>
      <c r="BO195" s="41">
        <v>90.56</v>
      </c>
      <c r="BP195" s="31">
        <v>8.18</v>
      </c>
      <c r="BQ195" s="46">
        <f>IF(OR(ISBLANK(BD195), ISBLANK(DH195)), "", 100*((BD195-DH195)/DH195))</f>
        <v>0.10891053179541475</v>
      </c>
      <c r="BR195" s="102">
        <v>38679535.026556373</v>
      </c>
      <c r="BS195" s="42">
        <v>38350063.15626879</v>
      </c>
      <c r="BT195" s="42">
        <v>39009006.896843947</v>
      </c>
      <c r="BU195" s="171">
        <f t="shared" si="1487"/>
        <v>3.75</v>
      </c>
      <c r="BV195" s="171">
        <f t="shared" si="1463"/>
        <v>1396.5532499999999</v>
      </c>
      <c r="BW195" s="171">
        <f t="shared" si="1464"/>
        <v>334.33462499999951</v>
      </c>
      <c r="BX195" s="171">
        <f t="shared" si="1488"/>
        <v>7496.25</v>
      </c>
      <c r="BY195" s="172">
        <f t="shared" si="1489"/>
        <v>6103.4467500000001</v>
      </c>
      <c r="BZ195" s="172">
        <f t="shared" si="1490"/>
        <v>7165.6653750000005</v>
      </c>
      <c r="CA195" s="32">
        <v>99.95</v>
      </c>
      <c r="CB195" s="32">
        <v>81.42</v>
      </c>
      <c r="CC195" s="32">
        <v>95.59</v>
      </c>
      <c r="CD195" s="28">
        <v>0.71159885587093086</v>
      </c>
      <c r="CE195" s="46">
        <f>IF(OR(ISBLANK(BR195), ISBLANK(DH195)), "", 100*((BR195-DH195)/DH195))</f>
        <v>0</v>
      </c>
      <c r="CF195" s="101">
        <v>38680682.082937457</v>
      </c>
      <c r="CG195" s="101">
        <v>38351204.40443068</v>
      </c>
      <c r="CH195" s="101">
        <v>39010159.761444233</v>
      </c>
      <c r="CI195" s="171">
        <f t="shared" si="1491"/>
        <v>3.75</v>
      </c>
      <c r="CJ195" s="171">
        <f t="shared" si="1492"/>
        <v>1395.8036249999996</v>
      </c>
      <c r="CK195" s="171">
        <f t="shared" si="1493"/>
        <v>383.06024999999954</v>
      </c>
      <c r="CL195" s="171">
        <f t="shared" si="1494"/>
        <v>7496.25</v>
      </c>
      <c r="CM195" s="172">
        <f t="shared" si="1495"/>
        <v>6104.1963750000004</v>
      </c>
      <c r="CN195" s="172">
        <f t="shared" si="1496"/>
        <v>7116.9397500000005</v>
      </c>
      <c r="CO195" s="36">
        <v>99.95</v>
      </c>
      <c r="CP195" s="36">
        <v>81.430000000000007</v>
      </c>
      <c r="CQ195" s="36">
        <v>94.94</v>
      </c>
      <c r="CR195" s="30">
        <v>0.73960884552513728</v>
      </c>
      <c r="CS195" s="46">
        <f>IF(OR(ISBLANK(CF195), ISBLANK(DH195)), "", 100*((CF195-DH195)/DH195))</f>
        <v>2.965538185235385E-3</v>
      </c>
      <c r="CT195" s="102">
        <v>38706321.809921958</v>
      </c>
      <c r="CU195" s="102">
        <v>38376655.779346652</v>
      </c>
      <c r="CV195" s="102">
        <v>39035987.840497263</v>
      </c>
      <c r="CW195" s="171">
        <f t="shared" si="1497"/>
        <v>3.75</v>
      </c>
      <c r="CX195" s="171">
        <f t="shared" si="1498"/>
        <v>1392.8051249999999</v>
      </c>
      <c r="CY195" s="171">
        <f t="shared" si="1499"/>
        <v>585.45899999999983</v>
      </c>
      <c r="CZ195" s="171">
        <f t="shared" si="1500"/>
        <v>7496.25</v>
      </c>
      <c r="DA195" s="172">
        <f t="shared" si="1501"/>
        <v>6107.1948750000001</v>
      </c>
      <c r="DB195" s="172">
        <f t="shared" si="1502"/>
        <v>6914.5410000000002</v>
      </c>
      <c r="DC195" s="32">
        <v>99.95</v>
      </c>
      <c r="DD195" s="32">
        <v>81.47</v>
      </c>
      <c r="DE195" s="32">
        <v>92.24</v>
      </c>
      <c r="DF195" s="28">
        <v>2.9043190515541886</v>
      </c>
      <c r="DG195" s="46">
        <f>IF(OR(ISBLANK(CT195), ISBLANK(DH195)), "", 100*((CT195-DH195)/DH195))</f>
        <v>6.9253116272452078E-2</v>
      </c>
      <c r="DH195" s="25">
        <f>MIN(H195,T195,AB195,AP195,BD195,BR195,CF195,CT195)</f>
        <v>38679535.026556373</v>
      </c>
      <c r="DI195" s="85" t="str">
        <f>IF(DH195=H195, $H$2, IF(DH195=T195, $T$2, IF(DH195=AB195, $AB$2, IF(DH195=AP195, $AP$2, IF(DH195=BD195, $BD$2, IF(DH195=BR195, $BR$2, IF(DH195=CF195, $CF$2, $CT$2)))))))</f>
        <v>RSSDDP (AllEnhancements + RQMC + SOM)</v>
      </c>
      <c r="DJ195" s="39">
        <f>IF(OR(ISBLANK(H195), ISBLANK(AP195)), "", IFERROR(((H195-AP195)/H195)*100, ""))</f>
        <v>13.451415462684407</v>
      </c>
      <c r="DK195" s="20" t="str">
        <f>IF(OR(ISBLANK(AP195), ISBLANK(T195)), "", IFERROR(((T195-AP195)/T195)*100, ""))</f>
        <v/>
      </c>
      <c r="DL195" s="18">
        <f t="shared" si="1105"/>
        <v>0</v>
      </c>
    </row>
    <row r="196" spans="1:116" x14ac:dyDescent="0.25">
      <c r="A196" s="269"/>
      <c r="B196" s="269"/>
      <c r="C196" s="269"/>
      <c r="D196" s="269"/>
      <c r="E196" s="166">
        <f>3 * ($C$119*'Data for KPI'!$B$1)</f>
        <v>7500</v>
      </c>
      <c r="F196" s="166" t="s">
        <v>23</v>
      </c>
      <c r="G196" s="166"/>
      <c r="H196" s="113">
        <f>AVERAGE(H191:H195)</f>
        <v>44863246.522510141</v>
      </c>
      <c r="I196" s="82">
        <f t="shared" ref="I196:DH196" si="1503">AVERAGE(I191:I195)</f>
        <v>44234245.12089254</v>
      </c>
      <c r="J196" s="82">
        <f t="shared" si="1503"/>
        <v>45492247.924127743</v>
      </c>
      <c r="K196" s="159">
        <f t="shared" si="1503"/>
        <v>84.15</v>
      </c>
      <c r="L196" s="159">
        <f t="shared" si="1503"/>
        <v>1483.6597650000001</v>
      </c>
      <c r="M196" s="159">
        <f t="shared" si="1503"/>
        <v>400.34879999999993</v>
      </c>
      <c r="N196" s="159">
        <f t="shared" si="1503"/>
        <v>7415.85</v>
      </c>
      <c r="O196" s="159">
        <f t="shared" si="1503"/>
        <v>6016.3402349999997</v>
      </c>
      <c r="P196" s="159">
        <f t="shared" si="1503"/>
        <v>7099.6512000000002</v>
      </c>
      <c r="Q196" s="106">
        <f t="shared" si="1503"/>
        <v>98.878000000000014</v>
      </c>
      <c r="R196" s="106">
        <f t="shared" si="1503"/>
        <v>81.128</v>
      </c>
      <c r="S196" s="106">
        <f t="shared" si="1503"/>
        <v>95.73599999999999</v>
      </c>
      <c r="T196" s="113" t="e">
        <f t="shared" si="1503"/>
        <v>#DIV/0!</v>
      </c>
      <c r="U196" s="113" t="e">
        <f t="shared" si="1503"/>
        <v>#DIV/0!</v>
      </c>
      <c r="V196" s="113" t="e">
        <f t="shared" si="1503"/>
        <v>#DIV/0!</v>
      </c>
      <c r="W196" s="82" t="e">
        <f t="shared" si="1503"/>
        <v>#DIV/0!</v>
      </c>
      <c r="X196" s="82" t="e">
        <f t="shared" si="1503"/>
        <v>#DIV/0!</v>
      </c>
      <c r="Y196" s="82" t="e">
        <f t="shared" si="1503"/>
        <v>#DIV/0!</v>
      </c>
      <c r="Z196" s="82" t="e">
        <f t="shared" si="1503"/>
        <v>#DIV/0!</v>
      </c>
      <c r="AA196" s="82" t="str">
        <f>IFERROR(AVERAGE(AA191:AA195), "")</f>
        <v/>
      </c>
      <c r="AB196" s="113">
        <f t="shared" si="1503"/>
        <v>38493630.185725927</v>
      </c>
      <c r="AC196" s="82">
        <f t="shared" si="1503"/>
        <v>38187219.049233936</v>
      </c>
      <c r="AD196" s="82">
        <f t="shared" si="1503"/>
        <v>38800041.322217911</v>
      </c>
      <c r="AE196" s="159">
        <f t="shared" si="1503"/>
        <v>3.3000000000005456</v>
      </c>
      <c r="AF196" s="159">
        <f t="shared" si="1503"/>
        <v>1401.8858700000005</v>
      </c>
      <c r="AG196" s="159">
        <f t="shared" si="1503"/>
        <v>330.14871000000073</v>
      </c>
      <c r="AH196" s="159">
        <f t="shared" si="1503"/>
        <v>7496.7</v>
      </c>
      <c r="AI196" s="159">
        <f t="shared" si="1503"/>
        <v>6098.114129999999</v>
      </c>
      <c r="AJ196" s="159">
        <f t="shared" si="1503"/>
        <v>7169.8512899999987</v>
      </c>
      <c r="AK196" s="82">
        <f t="shared" si="1503"/>
        <v>99.955999999999989</v>
      </c>
      <c r="AL196" s="82">
        <f t="shared" si="1503"/>
        <v>81.343999999999994</v>
      </c>
      <c r="AM196" s="82">
        <f t="shared" si="1503"/>
        <v>95.64</v>
      </c>
      <c r="AN196" s="82">
        <f t="shared" si="1503"/>
        <v>0.43654130872173874</v>
      </c>
      <c r="AO196" s="106">
        <f>IFERROR(AVERAGE(AO191:AO195), "")</f>
        <v>0.32810962166862168</v>
      </c>
      <c r="AP196" s="113">
        <f t="shared" si="1503"/>
        <v>38375501.679974332</v>
      </c>
      <c r="AQ196" s="82">
        <f t="shared" si="1503"/>
        <v>38078764.246344335</v>
      </c>
      <c r="AR196" s="82">
        <f t="shared" si="1503"/>
        <v>38672239.113604337</v>
      </c>
      <c r="AS196" s="159">
        <f t="shared" si="1503"/>
        <v>1.8000000000003638</v>
      </c>
      <c r="AT196" s="159">
        <f t="shared" si="1503"/>
        <v>1402.3140600000006</v>
      </c>
      <c r="AU196" s="159">
        <f t="shared" si="1503"/>
        <v>329.46774000000022</v>
      </c>
      <c r="AV196" s="159">
        <f t="shared" si="1503"/>
        <v>7498.2</v>
      </c>
      <c r="AW196" s="159">
        <f t="shared" si="1503"/>
        <v>6097.6859399999985</v>
      </c>
      <c r="AX196" s="159">
        <f t="shared" si="1503"/>
        <v>7170.53226</v>
      </c>
      <c r="AY196" s="82">
        <f t="shared" si="1503"/>
        <v>99.975999999999999</v>
      </c>
      <c r="AZ196" s="82">
        <f t="shared" si="1503"/>
        <v>81.321999999999989</v>
      </c>
      <c r="BA196" s="82">
        <f t="shared" si="1503"/>
        <v>95.63</v>
      </c>
      <c r="BB196" s="82">
        <f t="shared" si="1503"/>
        <v>0.55570650997408799</v>
      </c>
      <c r="BC196" s="106">
        <f>IFERROR(AVERAGE(BC191:BC195), "")</f>
        <v>1.9827827433697195E-2</v>
      </c>
      <c r="BD196" s="113">
        <f>IFERROR(AVERAGE(BD191:BD195), "")</f>
        <v>40801173.706050478</v>
      </c>
      <c r="BE196" s="82">
        <f t="shared" si="1503"/>
        <v>40401183.33322759</v>
      </c>
      <c r="BF196" s="198">
        <f t="shared" si="1503"/>
        <v>41201164.078873374</v>
      </c>
      <c r="BG196" s="159">
        <f t="shared" si="1503"/>
        <v>31.650000000000183</v>
      </c>
      <c r="BH196" s="159">
        <f t="shared" si="1503"/>
        <v>1425.4644000000003</v>
      </c>
      <c r="BI196" s="159">
        <f t="shared" si="1503"/>
        <v>651.48688500000026</v>
      </c>
      <c r="BJ196" s="159">
        <f t="shared" si="1503"/>
        <v>7468.35</v>
      </c>
      <c r="BK196" s="159">
        <f t="shared" si="1503"/>
        <v>6074.5355999999992</v>
      </c>
      <c r="BL196" s="159">
        <f t="shared" si="1503"/>
        <v>6848.5131149999997</v>
      </c>
      <c r="BM196" s="82">
        <f t="shared" si="1503"/>
        <v>99.578000000000003</v>
      </c>
      <c r="BN196" s="82">
        <f t="shared" si="1503"/>
        <v>81.336000000000013</v>
      </c>
      <c r="BO196" s="82">
        <f t="shared" si="1503"/>
        <v>91.710000000000008</v>
      </c>
      <c r="BP196" s="82">
        <f t="shared" si="1503"/>
        <v>9.2520621865442116</v>
      </c>
      <c r="BQ196" s="226">
        <f>IFERROR(AVERAGE(BQ191:BQ195), "")</f>
        <v>6.3627556422300575</v>
      </c>
      <c r="BR196" s="118">
        <f t="shared" si="1503"/>
        <v>39710489.733967148</v>
      </c>
      <c r="BS196" s="99">
        <f t="shared" si="1503"/>
        <v>39346738.710490622</v>
      </c>
      <c r="BT196" s="99">
        <f t="shared" si="1503"/>
        <v>40074240.757443681</v>
      </c>
      <c r="BU196" s="183">
        <f t="shared" si="1503"/>
        <v>18.750000000000362</v>
      </c>
      <c r="BV196" s="183">
        <f t="shared" si="1503"/>
        <v>1415.3224200000006</v>
      </c>
      <c r="BW196" s="183">
        <f t="shared" si="1503"/>
        <v>350.01799500000016</v>
      </c>
      <c r="BX196" s="183">
        <f t="shared" si="1503"/>
        <v>7481.25</v>
      </c>
      <c r="BY196" s="183">
        <f t="shared" si="1503"/>
        <v>6084.6775799999996</v>
      </c>
      <c r="BZ196" s="183">
        <f t="shared" si="1503"/>
        <v>7149.9820050000008</v>
      </c>
      <c r="CA196" s="99">
        <f t="shared" si="1503"/>
        <v>99.75</v>
      </c>
      <c r="CB196" s="99">
        <f t="shared" si="1503"/>
        <v>81.332000000000008</v>
      </c>
      <c r="CC196" s="99">
        <f t="shared" si="1503"/>
        <v>95.570000000000007</v>
      </c>
      <c r="CD196" s="99">
        <f t="shared" si="1503"/>
        <v>1.7927447781830836</v>
      </c>
      <c r="CE196" s="100">
        <f>IFERROR(AVERAGE(CE191:CE195), "")</f>
        <v>3.4943478916908193</v>
      </c>
      <c r="CF196" s="118">
        <f t="shared" si="1503"/>
        <v>38369338.446170092</v>
      </c>
      <c r="CG196" s="99">
        <f t="shared" si="1503"/>
        <v>38072695.4310764</v>
      </c>
      <c r="CH196" s="99">
        <f t="shared" si="1503"/>
        <v>38665981.461263791</v>
      </c>
      <c r="CI196" s="159">
        <f t="shared" si="1503"/>
        <v>1.8000000000003638</v>
      </c>
      <c r="CJ196" s="159">
        <f t="shared" si="1503"/>
        <v>1402.91409</v>
      </c>
      <c r="CK196" s="159">
        <f t="shared" si="1503"/>
        <v>346.2653250000003</v>
      </c>
      <c r="CL196" s="159">
        <f t="shared" si="1503"/>
        <v>7498.2</v>
      </c>
      <c r="CM196" s="159">
        <f t="shared" si="1503"/>
        <v>6097.0859099999998</v>
      </c>
      <c r="CN196" s="159">
        <f t="shared" si="1503"/>
        <v>7153.7346749999997</v>
      </c>
      <c r="CO196" s="99">
        <f t="shared" si="1503"/>
        <v>99.975999999999999</v>
      </c>
      <c r="CP196" s="99">
        <f t="shared" si="1503"/>
        <v>81.313999999999993</v>
      </c>
      <c r="CQ196" s="99">
        <f t="shared" si="1503"/>
        <v>95.406000000000006</v>
      </c>
      <c r="CR196" s="99">
        <f t="shared" si="1503"/>
        <v>0.57398129401999787</v>
      </c>
      <c r="CS196" s="100">
        <f>IFERROR(AVERAGE(CS191:CS195), "")</f>
        <v>3.8269710132893243E-3</v>
      </c>
      <c r="CT196" s="118">
        <f t="shared" si="1503"/>
        <v>38400925.042765722</v>
      </c>
      <c r="CU196" s="99">
        <f t="shared" si="1503"/>
        <v>38103974.375613146</v>
      </c>
      <c r="CV196" s="99">
        <f t="shared" si="1503"/>
        <v>38697875.709918305</v>
      </c>
      <c r="CW196" s="159">
        <f t="shared" si="1503"/>
        <v>1.8000000000003638</v>
      </c>
      <c r="CX196" s="159">
        <f t="shared" si="1503"/>
        <v>1397.0652450000007</v>
      </c>
      <c r="CY196" s="159">
        <f t="shared" si="1503"/>
        <v>619.65154500000028</v>
      </c>
      <c r="CZ196" s="159">
        <f t="shared" si="1503"/>
        <v>7498.2</v>
      </c>
      <c r="DA196" s="159">
        <f t="shared" si="1503"/>
        <v>6102.9347549999993</v>
      </c>
      <c r="DB196" s="159">
        <f t="shared" si="1503"/>
        <v>6880.3484549999994</v>
      </c>
      <c r="DC196" s="99">
        <f t="shared" si="1503"/>
        <v>99.975999999999999</v>
      </c>
      <c r="DD196" s="99">
        <f t="shared" si="1503"/>
        <v>81.39200000000001</v>
      </c>
      <c r="DE196" s="99">
        <f t="shared" si="1503"/>
        <v>91.76</v>
      </c>
      <c r="DF196" s="99">
        <f t="shared" si="1503"/>
        <v>2.8522913682994009</v>
      </c>
      <c r="DG196" s="100">
        <f t="shared" si="1503"/>
        <v>8.6145937906335124E-2</v>
      </c>
      <c r="DH196" s="118">
        <f t="shared" si="1503"/>
        <v>38367874.275276065</v>
      </c>
      <c r="DI196" s="99"/>
      <c r="DJ196" s="100">
        <f t="shared" ref="DJ196:DK196" si="1504">AVERAGE(DJ191:DJ195)</f>
        <v>14.305741987205565</v>
      </c>
      <c r="DK196" s="99" t="e">
        <f t="shared" si="1504"/>
        <v>#DIV/0!</v>
      </c>
      <c r="DL196" s="18">
        <f t="shared" si="1105"/>
        <v>3.8269710132893243E-3</v>
      </c>
    </row>
    <row r="197" spans="1:116" s="168" customFormat="1" x14ac:dyDescent="0.25">
      <c r="A197" s="290" t="s">
        <v>19</v>
      </c>
      <c r="B197" s="290"/>
      <c r="C197" s="290"/>
      <c r="D197" s="290"/>
      <c r="E197" s="290"/>
      <c r="F197" s="290"/>
      <c r="G197" s="206"/>
      <c r="H197" s="114">
        <f t="shared" ref="H197" si="1505">AVERAGE(H106,H112,H118,H124,H130,H136,H142,H148,H154,H160,H166,H172,H178,H184,H190,H196)</f>
        <v>21583145.059123389</v>
      </c>
      <c r="I197" s="114">
        <f t="shared" ref="I197" si="1506">AVERAGE(I106,I112,I118,I124,I130,I136,I142,I148,I154,I160,I166,I172,I178,I184,I190,I196)</f>
        <v>21123573.223809708</v>
      </c>
      <c r="J197" s="114">
        <f t="shared" ref="J197" si="1507">AVERAGE(J106,J112,J118,J124,J130,J136,J142,J148,J154,J160,J166,J172,J178,J184,J190,J196)</f>
        <v>22042716.894437052</v>
      </c>
      <c r="K197" s="160">
        <f>AVERAGE(K106,K112,K118,K124,K130,K136,K142,K148,K154,K160,K166,K172,K178,K184,K190,K196)</f>
        <v>65.976562499999972</v>
      </c>
      <c r="L197" s="160">
        <f t="shared" ref="L197" si="1508">AVERAGE(L106,L112,L118,L124,L130,L136,L142,L148,L154,L160,L166,L172,L178,L184,L190,L196)</f>
        <v>687.07929609375003</v>
      </c>
      <c r="M197" s="160">
        <f t="shared" ref="M197" si="1509">AVERAGE(M106,M112,M118,M124,M130,M136,M142,M148,M154,M160,M166,M172,M178,M184,M190,M196)</f>
        <v>218.52577874999994</v>
      </c>
      <c r="N197" s="160">
        <f t="shared" ref="N197" si="1510">AVERAGE(N106,N112,N118,N124,N130,N136,N142,N148,N154,N160,N166,N172,N178,N184,N190,N196)</f>
        <v>4621.5234375</v>
      </c>
      <c r="O197" s="160">
        <f t="shared" ref="O197" si="1511">AVERAGE(O106,O112,O118,O124,O130,O136,O142,O148,O154,O160,O166,O172,O178,O184,O190,O196)</f>
        <v>4000.4207039062503</v>
      </c>
      <c r="P197" s="160">
        <f t="shared" ref="P197" si="1512">AVERAGE(P106,P112,P118,P124,P130,P136,P142,P148,P154,P160,P166,P172,P178,P184,P190,P196)</f>
        <v>4468.9742212499996</v>
      </c>
      <c r="Q197" s="107">
        <f t="shared" ref="Q197" si="1513">AVERAGE(Q106,Q112,Q118,Q124,Q130,Q136,Q142,Q148,Q154,Q160,Q166,Q172,Q178,Q184,Q190,Q196)</f>
        <v>98.725999999999985</v>
      </c>
      <c r="R197" s="107">
        <f t="shared" ref="R197" si="1514">AVERAGE(R106,R112,R118,R124,R130,R136,R142,R148,R154,R160,R166,R172,R178,R184,R190,R196)</f>
        <v>89.676500000000004</v>
      </c>
      <c r="S197" s="107">
        <f t="shared" ref="S197" si="1515">AVERAGE(S106,S112,S118,S124,S130,S136,S142,S148,S154,S160,S166,S172,S178,S184,S190,S196)</f>
        <v>97.207000000000022</v>
      </c>
      <c r="T197" s="114" t="e">
        <f t="shared" ref="T197" si="1516">AVERAGE(T106,T112,T118,T124,T130,T136,T142,T148,T154,T160,T166,T172,T178,T184,T190,T196)</f>
        <v>#DIV/0!</v>
      </c>
      <c r="U197" s="114" t="e">
        <f t="shared" ref="U197" si="1517">AVERAGE(U106,U112,U118,U124,U130,U136,U142,U148,U154,U160,U166,U172,U178,U184,U190,U196)</f>
        <v>#DIV/0!</v>
      </c>
      <c r="V197" s="114" t="e">
        <f t="shared" ref="V197" si="1518">AVERAGE(V106,V112,V118,V124,V130,V136,V142,V148,V154,V160,V166,V172,V178,V184,V190,V196)</f>
        <v>#DIV/0!</v>
      </c>
      <c r="W197" s="107" t="e">
        <f t="shared" ref="W197" si="1519">AVERAGE(W106,W112,W118,W124,W130,W136,W142,W148,W154,W160,W166,W172,W178,W184,W190,W196)</f>
        <v>#DIV/0!</v>
      </c>
      <c r="X197" s="107" t="e">
        <f t="shared" ref="X197" si="1520">AVERAGE(X106,X112,X118,X124,X130,X136,X142,X148,X154,X160,X166,X172,X178,X184,X190,X196)</f>
        <v>#DIV/0!</v>
      </c>
      <c r="Y197" s="107" t="e">
        <f t="shared" ref="Y197" si="1521">AVERAGE(Y106,Y112,Y118,Y124,Y130,Y136,Y142,Y148,Y154,Y160,Y166,Y172,Y178,Y184,Y190,Y196)</f>
        <v>#DIV/0!</v>
      </c>
      <c r="Z197" s="107" t="e">
        <f t="shared" ref="Z197" si="1522">AVERAGE(Z106,Z112,Z118,Z124,Z130,Z136,Z142,Z148,Z154,Z160,Z166,Z172,Z178,Z184,Z190,Z196)</f>
        <v>#DIV/0!</v>
      </c>
      <c r="AA197" s="107" t="e">
        <f t="shared" ref="AA197" si="1523">AVERAGE(AA106,AA112,AA118,AA124,AA130,AA136,AA142,AA148,AA154,AA160,AA166,AA172,AA178,AA184,AA190,AA196)</f>
        <v>#DIV/0!</v>
      </c>
      <c r="AB197" s="114">
        <f t="shared" ref="AB197" si="1524">AVERAGE(AB106,AB112,AB118,AB124,AB130,AB136,AB142,AB148,AB154,AB160,AB166,AB172,AB178,AB184,AB190,AB196)</f>
        <v>17251412.066046622</v>
      </c>
      <c r="AC197" s="114">
        <f t="shared" ref="AC197" si="1525">AVERAGE(AC106,AC112,AC118,AC124,AC130,AC136,AC142,AC148,AC154,AC160,AC166,AC172,AC178,AC184,AC190,AC196)</f>
        <v>17030699.579930492</v>
      </c>
      <c r="AD197" s="114">
        <f t="shared" ref="AD197" si="1526">AVERAGE(AD106,AD112,AD118,AD124,AD130,AD136,AD142,AD148,AD154,AD160,AD166,AD172,AD178,AD184,AD190,AD196)</f>
        <v>17472124.552162752</v>
      </c>
      <c r="AE197" s="160">
        <f>AVERAGE(AE106,AE112,AE118,AE124,AE130,AE136,AE142,AE148,AE154,AE160,AE166,AE172,AE178,AE184,AE190,AE196)</f>
        <v>13.961718750000205</v>
      </c>
      <c r="AF197" s="160">
        <f t="shared" ref="AF197" si="1527">AVERAGE(AF106,AF112,AF118,AF124,AF130,AF136,AF142,AF148,AF154,AF160,AF166,AF172,AF178,AF184,AF190,AF196)</f>
        <v>637.72215421875012</v>
      </c>
      <c r="AG197" s="160">
        <f t="shared" ref="AG197" si="1528">AVERAGE(AG106,AG112,AG118,AG124,AG130,AG136,AG142,AG148,AG154,AG160,AG166,AG172,AG178,AG184,AG190,AG196)</f>
        <v>166.92181781250019</v>
      </c>
      <c r="AH197" s="160">
        <f t="shared" ref="AH197" si="1529">AVERAGE(AH106,AH112,AH118,AH124,AH130,AH136,AH142,AH148,AH154,AH160,AH166,AH172,AH178,AH184,AH190,AH196)</f>
        <v>4673.5382812500002</v>
      </c>
      <c r="AI197" s="160">
        <f t="shared" ref="AI197" si="1530">AVERAGE(AI106,AI112,AI118,AI124,AI130,AI136,AI142,AI148,AI154,AI160,AI166,AI172,AI178,AI184,AI190,AI196)</f>
        <v>4049.7778457812497</v>
      </c>
      <c r="AJ197" s="160">
        <f t="shared" ref="AJ197" si="1531">AVERAGE(AJ106,AJ112,AJ118,AJ124,AJ130,AJ136,AJ142,AJ148,AJ154,AJ160,AJ166,AJ172,AJ178,AJ184,AJ190,AJ196)</f>
        <v>4520.5781821874998</v>
      </c>
      <c r="AK197" s="107">
        <f t="shared" ref="AK197" si="1532">AVERAGE(AK106,AK112,AK118,AK124,AK130,AK136,AK142,AK148,AK154,AK160,AK166,AK172,AK178,AK184,AK190,AK196)</f>
        <v>99.783749999999998</v>
      </c>
      <c r="AL197" s="107">
        <f t="shared" ref="AL197" si="1533">AVERAGE(AL106,AL112,AL118,AL124,AL130,AL136,AL142,AL148,AL154,AL160,AL166,AL172,AL178,AL184,AL190,AL196)</f>
        <v>89.73237499999999</v>
      </c>
      <c r="AM197" s="107">
        <f t="shared" ref="AM197" si="1534">AVERAGE(AM106,AM112,AM118,AM124,AM130,AM136,AM142,AM148,AM154,AM160,AM166,AM172,AM178,AM184,AM190,AM196)</f>
        <v>97.299499999999995</v>
      </c>
      <c r="AN197" s="107">
        <f t="shared" ref="AN197" si="1535">AVERAGE(AN106,AN112,AN118,AN124,AN130,AN136,AN142,AN148,AN154,AN160,AN166,AN172,AN178,AN184,AN190,AN196)</f>
        <v>1.6254830570296113</v>
      </c>
      <c r="AO197" s="107">
        <f t="shared" ref="AO197" si="1536">AVERAGE(AO106,AO112,AO118,AO124,AO130,AO136,AO142,AO148,AO154,AO160,AO166,AO172,AO178,AO184,AO190,AO196)</f>
        <v>4.3394270168257876</v>
      </c>
      <c r="AP197" s="114">
        <f t="shared" ref="AP197" si="1537">AVERAGE(AP106,AP112,AP118,AP124,AP130,AP136,AP142,AP148,AP154,AP160,AP166,AP172,AP178,AP184,AP190,AP196)</f>
        <v>16596630.401734799</v>
      </c>
      <c r="AQ197" s="114">
        <f t="shared" ref="AQ197" si="1538">AVERAGE(AQ106,AQ112,AQ118,AQ124,AQ130,AQ136,AQ142,AQ148,AQ154,AQ160,AQ166,AQ172,AQ178,AQ184,AQ190,AQ196)</f>
        <v>16415639.547538618</v>
      </c>
      <c r="AR197" s="114">
        <f t="shared" ref="AR197" si="1539">AVERAGE(AR106,AR112,AR118,AR124,AR130,AR136,AR142,AR148,AR154,AR160,AR166,AR172,AR178,AR184,AR190,AR196)</f>
        <v>16777621.255930983</v>
      </c>
      <c r="AS197" s="160">
        <f>AVERAGE(AS106,AS112,AS118,AS124,AS130,AS136,AS142,AS148,AS154,AS160,AS166,AS172,AS178,AS184,AS190,AS196)</f>
        <v>5.7726562500002618</v>
      </c>
      <c r="AT197" s="160">
        <f t="shared" ref="AT197" si="1540">AVERAGE(AT106,AT112,AT118,AT124,AT130,AT136,AT142,AT148,AT154,AT160,AT166,AT172,AT178,AT184,AT190,AT196)</f>
        <v>630.2614614843751</v>
      </c>
      <c r="AU197" s="160">
        <f t="shared" ref="AU197" si="1541">AVERAGE(AU106,AU112,AU118,AU124,AU130,AU136,AU142,AU148,AU154,AU160,AU166,AU172,AU178,AU184,AU190,AU196)</f>
        <v>156.25280437500024</v>
      </c>
      <c r="AV197" s="160">
        <f t="shared" ref="AV197" si="1542">AVERAGE(AV106,AV112,AV118,AV124,AV130,AV136,AV142,AV148,AV154,AV160,AV166,AV172,AV178,AV184,AV190,AV196)</f>
        <v>4681.7273437499998</v>
      </c>
      <c r="AW197" s="160">
        <f t="shared" ref="AW197" si="1543">AVERAGE(AW106,AW112,AW118,AW124,AW130,AW136,AW142,AW148,AW154,AW160,AW166,AW172,AW178,AW184,AW190,AW196)</f>
        <v>4057.238538515624</v>
      </c>
      <c r="AX197" s="160">
        <f t="shared" ref="AX197" si="1544">AVERAGE(AX106,AX112,AX118,AX124,AX130,AX136,AX142,AX148,AX154,AX160,AX166,AX172,AX178,AX184,AX190,AX196)</f>
        <v>4531.2471956250001</v>
      </c>
      <c r="AY197" s="107">
        <f t="shared" ref="AY197" si="1545">AVERAGE(AY106,AY112,AY118,AY124,AY130,AY136,AY142,AY148,AY154,AY160,AY166,AY172,AY178,AY184,AY190,AY196)</f>
        <v>99.911624999999987</v>
      </c>
      <c r="AZ197" s="107">
        <f t="shared" ref="AZ197" si="1546">AVERAGE(AZ106,AZ112,AZ118,AZ124,AZ130,AZ136,AZ142,AZ148,AZ154,AZ160,AZ166,AZ172,AZ178,AZ184,AZ190,AZ196)</f>
        <v>89.741499999999988</v>
      </c>
      <c r="BA197" s="107">
        <f t="shared" ref="BA197" si="1547">AVERAGE(BA106,BA112,BA118,BA124,BA130,BA136,BA142,BA148,BA154,BA160,BA166,BA172,BA178,BA184,BA190,BA196)</f>
        <v>97.339500000000015</v>
      </c>
      <c r="BB197" s="107">
        <f t="shared" ref="BB197" si="1548">AVERAGE(BB106,BB112,BB118,BB124,BB130,BB136,BB142,BB148,BB154,BB160,BB166,BB172,BB178,BB184,BB190,BB196)</f>
        <v>1.24641456586211</v>
      </c>
      <c r="BC197" s="107">
        <f t="shared" ref="BC197" si="1549">AVERAGE(BC106,BC112,BC118,BC124,BC130,BC136,BC142,BC148,BC154,BC160,BC166,BC172,BC178,BC184,BC190,BC196)</f>
        <v>0.64339664895633308</v>
      </c>
      <c r="BD197" s="114">
        <f t="shared" ref="BD197" si="1550">AVERAGE(BD106,BD112,BD118,BD124,BD130,BD136,BD142,BD148,BD154,BD160,BD166,BD172,BD178,BD184,BD190,BD196)</f>
        <v>125632625.49223895</v>
      </c>
      <c r="BE197" s="114">
        <f t="shared" ref="BE197" si="1551">AVERAGE(BE106,BE112,BE118,BE124,BE130,BE136,BE142,BE148,BE154,BE160,BE166,BE172,BE178,BE184,BE190,BE196)</f>
        <v>123852704.75043236</v>
      </c>
      <c r="BF197" s="114">
        <f t="shared" ref="BF197" si="1552">AVERAGE(BF106,BF112,BF118,BF124,BF130,BF136,BF142,BF148,BF154,BF160,BF166,BF172,BF178,BF184,BF190,BF196)</f>
        <v>127412546.23404555</v>
      </c>
      <c r="BG197" s="160">
        <f>AVERAGE(BG106,BG112,BG118,BG124,BG130,BG136,BG142,BG148,BG154,BG160,BG166,BG172,BG178,BG184,BG190,BG196)</f>
        <v>896.8265624999998</v>
      </c>
      <c r="BH197" s="160">
        <f t="shared" ref="BH197" si="1553">AVERAGE(BH106,BH112,BH118,BH124,BH130,BH136,BH142,BH148,BH154,BH160,BH166,BH172,BH178,BH184,BH190,BH196)</f>
        <v>1414.9085107031251</v>
      </c>
      <c r="BI197" s="160">
        <f t="shared" ref="BI197" si="1554">AVERAGE(BI106,BI112,BI118,BI124,BI130,BI136,BI142,BI148,BI154,BI160,BI166,BI172,BI178,BI184,BI190,BI196)</f>
        <v>1140.4820442187502</v>
      </c>
      <c r="BJ197" s="160">
        <f t="shared" ref="BJ197" si="1555">AVERAGE(BJ106,BJ112,BJ118,BJ124,BJ130,BJ136,BJ142,BJ148,BJ154,BJ160,BJ166,BJ172,BJ178,BJ184,BJ190,BJ196)</f>
        <v>3790.6734374999996</v>
      </c>
      <c r="BK197" s="160">
        <f t="shared" ref="BK197" si="1556">AVERAGE(BK106,BK112,BK118,BK124,BK130,BK136,BK142,BK148,BK154,BK160,BK166,BK172,BK178,BK184,BK190,BK196)</f>
        <v>3272.5914892968749</v>
      </c>
      <c r="BL197" s="160">
        <f t="shared" ref="BL197" si="1557">AVERAGE(BL106,BL112,BL118,BL124,BL130,BL136,BL142,BL148,BL154,BL160,BL166,BL172,BL178,BL184,BL190,BL196)</f>
        <v>3547.0179557812498</v>
      </c>
      <c r="BM197" s="107">
        <f t="shared" ref="BM197" si="1558">AVERAGE(BM106,BM112,BM118,BM124,BM130,BM136,BM142,BM148,BM154,BM160,BM166,BM172,BM178,BM184,BM190,BM196)</f>
        <v>80.12524999999998</v>
      </c>
      <c r="BN197" s="107">
        <f t="shared" ref="BN197" si="1559">AVERAGE(BN106,BN112,BN118,BN124,BN130,BN136,BN142,BN148,BN154,BN160,BN166,BN172,BN178,BN184,BN190,BN196)</f>
        <v>89.546624999999992</v>
      </c>
      <c r="BO197" s="107">
        <f t="shared" ref="BO197" si="1560">AVERAGE(BO106,BO112,BO118,BO124,BO130,BO136,BO142,BO148,BO154,BO160,BO166,BO172,BO178,BO184,BO190,BO196)</f>
        <v>94.629374999999996</v>
      </c>
      <c r="BP197" s="107">
        <f t="shared" ref="BP197" si="1561">AVERAGE(BP106,BP112,BP118,BP124,BP130,BP136,BP142,BP148,BP154,BP160,BP166,BP172,BP178,BP184,BP190,BP196)</f>
        <v>5.1706637278093055</v>
      </c>
      <c r="BQ197" s="107">
        <f t="shared" ref="BQ197" si="1562">AVERAGE(BQ106,BQ112,BQ118,BQ124,BQ130,BQ136,BQ142,BQ148,BQ154,BQ160,BQ166,BQ172,BQ178,BQ184,BQ190,BQ196)</f>
        <v>6205.2622150558682</v>
      </c>
      <c r="BR197" s="114">
        <f t="shared" ref="BR197" si="1563">AVERAGE(BR106,BR112,BR118,BR124,BR130,BR136,BR142,BR148,BR154,BR160,BR166,BR172,BR178,BR184,BR190,BR196)</f>
        <v>16857186.0431653</v>
      </c>
      <c r="BS197" s="114">
        <f t="shared" ref="BS197" si="1564">AVERAGE(BS106,BS112,BS118,BS124,BS130,BS136,BS142,BS148,BS154,BS160,BS166,BS172,BS178,BS184,BS190,BS196)</f>
        <v>16662915.92331652</v>
      </c>
      <c r="BT197" s="114">
        <f t="shared" ref="BT197" si="1565">AVERAGE(BT106,BT112,BT118,BT124,BT130,BT136,BT142,BT148,BT154,BT160,BT166,BT172,BT178,BT184,BT190,BT196)</f>
        <v>17051456.163014084</v>
      </c>
      <c r="BU197" s="160">
        <f>AVERAGE(BU106,BU112,BU118,BU124,BU130,BU136,BU142,BU148,BU154,BU160,BU166,BU172,BU178,BU184,BU190,BU196)</f>
        <v>9.0984375000002746</v>
      </c>
      <c r="BV197" s="160">
        <f t="shared" ref="BV197" si="1566">AVERAGE(BV106,BV112,BV118,BV124,BV130,BV136,BV142,BV148,BV154,BV160,BV166,BV172,BV178,BV184,BV190,BV196)</f>
        <v>633.00903867187515</v>
      </c>
      <c r="BW197" s="160">
        <f t="shared" ref="BW197" si="1567">AVERAGE(BW106,BW112,BW118,BW124,BW130,BW136,BW142,BW148,BW154,BW160,BW166,BW172,BW178,BW184,BW190,BW196)</f>
        <v>158.84281195312525</v>
      </c>
      <c r="BX197" s="160">
        <f t="shared" ref="BX197" si="1568">AVERAGE(BX106,BX112,BX118,BX124,BX130,BX136,BX142,BX148,BX154,BX160,BX166,BX172,BX178,BX184,BX190,BX196)</f>
        <v>4678.4015624999993</v>
      </c>
      <c r="BY197" s="160">
        <f t="shared" ref="BY197" si="1569">AVERAGE(BY106,BY112,BY118,BY124,BY130,BY136,BY142,BY148,BY154,BY160,BY166,BY172,BY178,BY184,BY190,BY196)</f>
        <v>4054.4909613281243</v>
      </c>
      <c r="BZ197" s="160">
        <f t="shared" ref="BZ197" si="1570">AVERAGE(BZ106,BZ112,BZ118,BZ124,BZ130,BZ136,BZ142,BZ148,BZ154,BZ160,BZ166,BZ172,BZ178,BZ184,BZ190,BZ196)</f>
        <v>4528.6571880468755</v>
      </c>
      <c r="CA197" s="107">
        <f t="shared" ref="CA197" si="1571">AVERAGE(CA106,CA112,CA118,CA124,CA130,CA136,CA142,CA148,CA154,CA160,CA166,CA172,CA178,CA184,CA190,CA196)</f>
        <v>99.86862499999998</v>
      </c>
      <c r="CB197" s="107">
        <f t="shared" ref="CB197" si="1572">AVERAGE(CB106,CB112,CB118,CB124,CB130,CB136,CB142,CB148,CB154,CB160,CB166,CB172,CB178,CB184,CB190,CB196)</f>
        <v>89.740375000000014</v>
      </c>
      <c r="CC197" s="107">
        <f t="shared" ref="CC197" si="1573">AVERAGE(CC106,CC112,CC118,CC124,CC130,CC136,CC142,CC148,CC154,CC160,CC166,CC172,CC178,CC184,CC190,CC196)</f>
        <v>97.344749999999991</v>
      </c>
      <c r="CD197" s="107">
        <f t="shared" ref="CD197" si="1574">AVERAGE(CD106,CD112,CD118,CD124,CD130,CD136,CD142,CD148,CD154,CD160,CD166,CD172,CD178,CD184,CD190,CD196)</f>
        <v>1.7044708625024467</v>
      </c>
      <c r="CE197" s="107">
        <f t="shared" ref="CE197" si="1575">AVERAGE(CE106,CE112,CE118,CE124,CE130,CE136,CE142,CE148,CE154,CE160,CE166,CE172,CE178,CE184,CE190,CE196)</f>
        <v>1.2302357137577522</v>
      </c>
      <c r="CF197" s="114">
        <f t="shared" ref="CF197" si="1576">AVERAGE(CF106,CF112,CF118,CF124,CF130,CF136,CF142,CF148,CF154,CF160,CF166,CF172,CF178,CF184,CF190,CF196)</f>
        <v>16589074.31531995</v>
      </c>
      <c r="CG197" s="114">
        <f t="shared" ref="CG197" si="1577">AVERAGE(CG106,CG112,CG118,CG124,CG130,CG136,CG142,CG148,CG154,CG160,CG166,CG172,CG178,CG184,CG190,CG196)</f>
        <v>16408824.87174049</v>
      </c>
      <c r="CH197" s="114">
        <f t="shared" ref="CH197" si="1578">AVERAGE(CH106,CH112,CH118,CH124,CH130,CH136,CH142,CH148,CH154,CH160,CH166,CH172,CH178,CH184,CH190,CH196)</f>
        <v>16769323.758899413</v>
      </c>
      <c r="CI197" s="160">
        <f>AVERAGE(CI106,CI112,CI118,CI124,CI130,CI136,CI142,CI148,CI154,CI160,CI166,CI172,CI178,CI184,CI190,CI196)</f>
        <v>5.6859375000002315</v>
      </c>
      <c r="CJ197" s="160">
        <f t="shared" ref="CJ197" si="1579">AVERAGE(CJ106,CJ112,CJ118,CJ124,CJ130,CJ136,CJ142,CJ148,CJ154,CJ160,CJ166,CJ172,CJ178,CJ184,CJ190,CJ196)</f>
        <v>629.7493699218752</v>
      </c>
      <c r="CK197" s="160">
        <f t="shared" ref="CK197" si="1580">AVERAGE(CK106,CK112,CK118,CK124,CK130,CK136,CK142,CK148,CK154,CK160,CK166,CK172,CK178,CK184,CK190,CK196)</f>
        <v>154.67764546875026</v>
      </c>
      <c r="CL197" s="160">
        <f t="shared" ref="CL197" si="1581">AVERAGE(CL106,CL112,CL118,CL124,CL130,CL136,CL142,CL148,CL154,CL160,CL166,CL172,CL178,CL184,CL190,CL196)</f>
        <v>4681.8140625000005</v>
      </c>
      <c r="CM197" s="160">
        <f t="shared" ref="CM197" si="1582">AVERAGE(CM106,CM112,CM118,CM124,CM130,CM136,CM142,CM148,CM154,CM160,CM166,CM172,CM178,CM184,CM190,CM196)</f>
        <v>4057.7506300781247</v>
      </c>
      <c r="CN197" s="160">
        <f t="shared" ref="CN197" si="1583">AVERAGE(CN106,CN112,CN118,CN124,CN130,CN136,CN142,CN148,CN154,CN160,CN166,CN172,CN178,CN184,CN190,CN196)</f>
        <v>4532.8223545312494</v>
      </c>
      <c r="CO197" s="107">
        <f t="shared" ref="CO197" si="1584">AVERAGE(CO106,CO112,CO118,CO124,CO130,CO136,CO142,CO148,CO154,CO160,CO166,CO172,CO178,CO184,CO190,CO196)</f>
        <v>99.91</v>
      </c>
      <c r="CP197" s="107">
        <f t="shared" ref="CP197" si="1585">AVERAGE(CP106,CP112,CP118,CP124,CP130,CP136,CP142,CP148,CP154,CP160,CP166,CP172,CP178,CP184,CP190,CP196)</f>
        <v>89.749375000000001</v>
      </c>
      <c r="CQ197" s="107">
        <f t="shared" ref="CQ197" si="1586">AVERAGE(CQ106,CQ112,CQ118,CQ124,CQ130,CQ136,CQ142,CQ148,CQ154,CQ160,CQ166,CQ172,CQ178,CQ184,CQ190,CQ196)</f>
        <v>97.362375</v>
      </c>
      <c r="CR197" s="107">
        <f t="shared" ref="CR197" si="1587">AVERAGE(CR106,CR112,CR118,CR124,CR130,CR136,CR142,CR148,CR154,CR160,CR166,CR172,CR178,CR184,CR190,CR196)</f>
        <v>2.1213700459734901</v>
      </c>
      <c r="CS197" s="107">
        <f t="shared" ref="CS197" si="1588">AVERAGE(CS106,CS112,CS118,CS124,CS130,CS136,CS142,CS148,CS154,CS160,CS166,CS172,CS178,CS184,CS190,CS196)</f>
        <v>3.032519348849624</v>
      </c>
      <c r="CT197" s="114">
        <f t="shared" ref="CT197" si="1589">AVERAGE(CT106,CT112,CT118,CT124,CT130,CT136,CT142,CT148,CT154,CT160,CT166,CT172,CT178,CT184,CT190,CT196)</f>
        <v>53203582.364677995</v>
      </c>
      <c r="CU197" s="114">
        <f t="shared" ref="CU197" si="1590">AVERAGE(CU106,CU112,CU118,CU124,CU130,CU136,CU142,CU148,CU154,CU160,CU166,CU172,CU178,CU184,CU190,CU196)</f>
        <v>52466098.733148441</v>
      </c>
      <c r="CV197" s="114">
        <f t="shared" ref="CV197" si="1591">AVERAGE(CV106,CV112,CV118,CV124,CV130,CV136,CV142,CV148,CV154,CV160,CV166,CV172,CV178,CV184,CV190,CV196)</f>
        <v>53941065.996207543</v>
      </c>
      <c r="CW197" s="160">
        <f>AVERAGE(CW106,CW112,CW118,CW124,CW130,CW136,CW142,CW148,CW154,CW160,CW166,CW172,CW178,CW184,CW190,CW196)</f>
        <v>319.35468750000018</v>
      </c>
      <c r="CX197" s="160">
        <f t="shared" ref="CX197" si="1592">AVERAGE(CX106,CX112,CX118,CX124,CX130,CX136,CX142,CX148,CX154,CX160,CX166,CX172,CX178,CX184,CX190,CX196)</f>
        <v>895.5737367187503</v>
      </c>
      <c r="CY197" s="160">
        <f t="shared" ref="CY197" si="1593">AVERAGE(CY106,CY112,CY118,CY124,CY130,CY136,CY142,CY148,CY154,CY160,CY166,CY172,CY178,CY184,CY190,CY196)</f>
        <v>545.82542179687528</v>
      </c>
      <c r="CZ197" s="160">
        <f t="shared" ref="CZ197" si="1594">AVERAGE(CZ106,CZ112,CZ118,CZ124,CZ130,CZ136,CZ142,CZ148,CZ154,CZ160,CZ166,CZ172,CZ178,CZ184,CZ190,CZ196)</f>
        <v>4368.1453124999998</v>
      </c>
      <c r="DA197" s="160">
        <f t="shared" ref="DA197" si="1595">AVERAGE(DA106,DA112,DA118,DA124,DA130,DA136,DA142,DA148,DA154,DA160,DA166,DA172,DA178,DA184,DA190,DA196)</f>
        <v>3791.9262632812497</v>
      </c>
      <c r="DB197" s="160">
        <f t="shared" ref="DB197" si="1596">AVERAGE(DB106,DB112,DB118,DB124,DB130,DB136,DB142,DB148,DB154,DB160,DB166,DB172,DB178,DB184,DB190,DB196)</f>
        <v>4141.6745782031248</v>
      </c>
      <c r="DC197" s="107">
        <f t="shared" ref="DC197" si="1597">AVERAGE(DC106,DC112,DC118,DC124,DC130,DC136,DC142,DC148,DC154,DC160,DC166,DC172,DC178,DC184,DC190,DC196)</f>
        <v>95.059374999999989</v>
      </c>
      <c r="DD197" s="107">
        <f t="shared" ref="DD197" si="1598">AVERAGE(DD106,DD112,DD118,DD124,DD130,DD136,DD142,DD148,DD154,DD160,DD166,DD172,DD178,DD184,DD190,DD196)</f>
        <v>89.667874999999995</v>
      </c>
      <c r="DE197" s="107">
        <f t="shared" ref="DE197" si="1599">AVERAGE(DE106,DE112,DE118,DE124,DE130,DE136,DE142,DE148,DE154,DE160,DE166,DE172,DE178,DE184,DE190,DE196)</f>
        <v>95.830250000000007</v>
      </c>
      <c r="DF197" s="107">
        <f t="shared" ref="DF197" si="1600">AVERAGE(DF106,DF112,DF118,DF124,DF130,DF136,DF142,DF148,DF154,DF160,DF166,DF172,DF178,DF184,DF190,DF196)</f>
        <v>4.5645758953640492</v>
      </c>
      <c r="DG197" s="107">
        <f t="shared" ref="DG197" si="1601">AVERAGE(DG106,DG112,DG118,DG124,DG130,DG136,DG142,DG148,DG154,DG160,DG166,DG172,DG178,DG184,DG190,DG196)</f>
        <v>146.77149344452221</v>
      </c>
      <c r="DH197" s="114">
        <f t="shared" ref="DH197" si="1602">AVERAGE(DH106,DH112,DH118,DH124,DH130,DH136,DH142,DH148,DH154,DH160,DH166,DH172,DH178,DH184,DH190,DH196)</f>
        <v>16516989.659012981</v>
      </c>
      <c r="DI197" s="65" t="e">
        <f t="shared" ref="DI197:DK197" si="1603">AVERAGE(DI101:DI196)</f>
        <v>#DIV/0!</v>
      </c>
      <c r="DJ197" s="107">
        <f t="shared" si="1603"/>
        <v>34.486818323463915</v>
      </c>
      <c r="DK197" s="65" t="e">
        <f t="shared" si="1603"/>
        <v>#DIV/0!</v>
      </c>
      <c r="DL197" s="18">
        <f t="shared" si="1105"/>
        <v>0.64339664895633308</v>
      </c>
    </row>
    <row r="198" spans="1:116" hidden="1" x14ac:dyDescent="0.25">
      <c r="A198" s="256">
        <v>5</v>
      </c>
      <c r="B198" s="256">
        <v>5</v>
      </c>
      <c r="C198" s="256">
        <v>5</v>
      </c>
      <c r="D198" s="256">
        <v>75</v>
      </c>
      <c r="E198" s="164">
        <f>4 * ($C$198*'Data for KPI'!$B$1)</f>
        <v>2500</v>
      </c>
      <c r="F198" s="88">
        <v>1</v>
      </c>
      <c r="G198" s="88"/>
      <c r="H198" s="102">
        <v>1587436.6762100379</v>
      </c>
      <c r="I198" s="32">
        <v>1409825.746157052</v>
      </c>
      <c r="J198" s="32">
        <v>1765047.606263025</v>
      </c>
      <c r="K198" s="171">
        <f>E198-N198</f>
        <v>15.500000000000455</v>
      </c>
      <c r="L198" s="171">
        <f>E198-O198</f>
        <v>18.978300000000218</v>
      </c>
      <c r="M198" s="171">
        <f>E198-P198</f>
        <v>55.997350000000552</v>
      </c>
      <c r="N198" s="171">
        <f>(Q198/100)*E198</f>
        <v>2484.4999999999995</v>
      </c>
      <c r="O198" s="172">
        <f>(R198/100)*N198</f>
        <v>2481.0216999999998</v>
      </c>
      <c r="P198" s="172">
        <f>(S198/100)*N198</f>
        <v>2444.0026499999994</v>
      </c>
      <c r="Q198" s="123">
        <v>99.38</v>
      </c>
      <c r="R198" s="123">
        <v>99.86</v>
      </c>
      <c r="S198" s="123">
        <v>98.37</v>
      </c>
      <c r="T198" s="130"/>
      <c r="U198" s="208"/>
      <c r="V198" s="208"/>
      <c r="W198" s="14"/>
      <c r="X198" s="14"/>
      <c r="Y198" s="14"/>
      <c r="Z198" s="14"/>
      <c r="AA198" s="46" t="str">
        <f>IF(OR(ISBLANK(T198), ISBLANK(DH198)), "", 100*((T198-DH198)/DH198))</f>
        <v/>
      </c>
      <c r="AB198" s="102">
        <v>278352.17029866303</v>
      </c>
      <c r="AC198" s="32">
        <v>256761.6786497143</v>
      </c>
      <c r="AD198" s="32">
        <v>299942.66194761178</v>
      </c>
      <c r="AE198" s="171">
        <f>$E198-AH198</f>
        <v>0.25000000000045475</v>
      </c>
      <c r="AF198" s="171">
        <f>$E198-AI198</f>
        <v>3.9996250000003783</v>
      </c>
      <c r="AG198" s="171">
        <f>$E198-AJ198</f>
        <v>35.74645000000055</v>
      </c>
      <c r="AH198" s="171">
        <f>(AK198/100)*E198</f>
        <v>2499.7499999999995</v>
      </c>
      <c r="AI198" s="172">
        <f>(AL198/100)*AH198</f>
        <v>2496.0003749999996</v>
      </c>
      <c r="AJ198" s="172">
        <f>(AM198/100)*AH198</f>
        <v>2464.2535499999994</v>
      </c>
      <c r="AK198" s="32">
        <v>99.99</v>
      </c>
      <c r="AL198" s="32">
        <v>99.85</v>
      </c>
      <c r="AM198" s="32">
        <v>98.58</v>
      </c>
      <c r="AN198" s="28">
        <v>4.7197102870836485</v>
      </c>
      <c r="AO198" s="46">
        <f>IF(OR(ISBLANK(AB198), ISBLANK(DH198)), "", 100*((AB198-DH198)/DH198))</f>
        <v>0.66414455172130304</v>
      </c>
      <c r="AP198" s="102">
        <v>276532.53092700453</v>
      </c>
      <c r="AQ198" s="32">
        <v>255159.90173382821</v>
      </c>
      <c r="AR198" s="32">
        <v>297905.16012018092</v>
      </c>
      <c r="AS198" s="171">
        <f>$E198-AV198</f>
        <v>0.25000000000045475</v>
      </c>
      <c r="AT198" s="171">
        <f>$E198-AW198</f>
        <v>3.9996250000003783</v>
      </c>
      <c r="AU198" s="171">
        <f>$E198-AX198</f>
        <v>35.74645000000055</v>
      </c>
      <c r="AV198" s="171">
        <f>(AY198/100)*E198</f>
        <v>2499.7499999999995</v>
      </c>
      <c r="AW198" s="172">
        <f>(AZ198/100)*AV198</f>
        <v>2496.0003749999996</v>
      </c>
      <c r="AX198" s="172">
        <f>(BA198/100)*AV198</f>
        <v>2464.2535499999994</v>
      </c>
      <c r="AY198" s="32">
        <v>99.99</v>
      </c>
      <c r="AZ198" s="32">
        <v>99.85</v>
      </c>
      <c r="BA198" s="32">
        <v>98.58</v>
      </c>
      <c r="BB198" s="28">
        <v>8.2720484930860427E-2</v>
      </c>
      <c r="BC198" s="46">
        <f>IF(OR(ISBLANK(AP198), ISBLANK(DH198)), "", 100*((AP198-DH198)/DH198))</f>
        <v>6.0845102131070047E-3</v>
      </c>
      <c r="BD198" s="128">
        <v>86213024.494092315</v>
      </c>
      <c r="BE198" s="128">
        <v>84555527.295314893</v>
      </c>
      <c r="BF198" s="128">
        <v>87870521.692869738</v>
      </c>
      <c r="BG198" s="171">
        <f>IF(BJ198=0, " ", $E198-BJ198)</f>
        <v>596.5</v>
      </c>
      <c r="BH198" s="171">
        <f t="shared" ref="BH198:BH202" si="1604">IF(BK198=0, " ", $E198-BK198)</f>
        <v>597.83244999999988</v>
      </c>
      <c r="BI198" s="171">
        <f t="shared" ref="BI198:BI202" si="1605">IF(BL198=0, " ", $E198-BL198)</f>
        <v>645.99099999999976</v>
      </c>
      <c r="BJ198" s="171">
        <f>(BM198/100)*$E198</f>
        <v>1903.5</v>
      </c>
      <c r="BK198" s="172">
        <f>(BN198/100)*BJ198</f>
        <v>1902.1675500000001</v>
      </c>
      <c r="BL198" s="172">
        <f>(BO198/100)*BJ198</f>
        <v>1854.0090000000002</v>
      </c>
      <c r="BM198" s="124">
        <v>76.14</v>
      </c>
      <c r="BN198" s="124">
        <v>99.93</v>
      </c>
      <c r="BO198" s="124">
        <v>97.4</v>
      </c>
      <c r="BP198" s="29">
        <v>0.1853819153776804</v>
      </c>
      <c r="BQ198" s="46">
        <f>IF(OR(ISBLANK(BD198), ISBLANK(DH198)), "", 100*((BD198-DH198)/DH198))</f>
        <v>31078.346303542661</v>
      </c>
      <c r="BR198" s="102">
        <v>276515.70630061382</v>
      </c>
      <c r="BS198" s="32">
        <v>255140.13957024401</v>
      </c>
      <c r="BT198" s="32">
        <v>297891.27303098352</v>
      </c>
      <c r="BU198" s="171">
        <f>IF(BX198 = 0, " ", $E198-BX198)</f>
        <v>0.25000000000045475</v>
      </c>
      <c r="BV198" s="171">
        <f t="shared" ref="BV198:BV202" si="1606">IF(BY198=0, " ", $E198-BY198)</f>
        <v>3.9996250000003783</v>
      </c>
      <c r="BW198" s="171">
        <f t="shared" ref="BW198:BW202" si="1607">IF(BZ198=0, " ", $E198-BZ198)</f>
        <v>35.996425000000727</v>
      </c>
      <c r="BX198" s="171">
        <f>IF(ISBLANK(CA198),"",(CA198/100)*$E198)</f>
        <v>2499.7499999999995</v>
      </c>
      <c r="BY198" s="172">
        <f>(CB198/100)*BX198</f>
        <v>2496.0003749999996</v>
      </c>
      <c r="BZ198" s="172">
        <f>(CC198/100)*BX198</f>
        <v>2464.0035749999993</v>
      </c>
      <c r="CA198" s="32">
        <v>99.99</v>
      </c>
      <c r="CB198" s="32">
        <v>99.85</v>
      </c>
      <c r="CC198" s="32">
        <v>98.57</v>
      </c>
      <c r="CD198" s="28">
        <v>0.05</v>
      </c>
      <c r="CE198" s="46">
        <f>IF(OR(ISBLANK(BR198), ISBLANK(DH198)), "", 100*((BR198-DH198)/DH198))</f>
        <v>0</v>
      </c>
      <c r="CF198" s="127">
        <v>277087.40925888252</v>
      </c>
      <c r="CG198" s="127">
        <v>255712.1575198152</v>
      </c>
      <c r="CH198" s="127">
        <v>298462.66099794977</v>
      </c>
      <c r="CI198" s="171">
        <f>IF(ISBLANK(CL198), " ", $E198-CL198)</f>
        <v>0.25000000000045475</v>
      </c>
      <c r="CJ198" s="171">
        <f>IF(ISBLANK(CM198), " ", $E198-CM198)</f>
        <v>3.9996250000003783</v>
      </c>
      <c r="CK198" s="171">
        <f>IF(ISBLANK(CN198), " ", $E198-CN198)</f>
        <v>35.996425000000727</v>
      </c>
      <c r="CL198" s="171">
        <f>IF(ISBLANK(CO198),"",(CO198/100)*$E198)</f>
        <v>2499.7499999999995</v>
      </c>
      <c r="CM198" s="172">
        <f>IF(ISBLANK(CL198),"",(CP198/100)*CL198)</f>
        <v>2496.0003749999996</v>
      </c>
      <c r="CN198" s="172">
        <f>IF(ISBLANK(CL198),"",(CQ198/100)*CL198)</f>
        <v>2464.0035749999993</v>
      </c>
      <c r="CO198" s="122">
        <v>99.99</v>
      </c>
      <c r="CP198" s="122">
        <v>99.85</v>
      </c>
      <c r="CQ198" s="122">
        <v>98.57</v>
      </c>
      <c r="CR198" s="28">
        <v>20.760404799442455</v>
      </c>
      <c r="CS198" s="46">
        <f>IF(OR(ISBLANK(CF198), ISBLANK(DH198)), "", 100*((CF198-DH198)/DH198))</f>
        <v>0.20675243584433828</v>
      </c>
      <c r="CT198" s="128">
        <v>283321.00223684369</v>
      </c>
      <c r="CU198" s="128">
        <v>260000.37372482169</v>
      </c>
      <c r="CV198" s="128">
        <v>306641.63074886578</v>
      </c>
      <c r="CW198" s="171">
        <f>IF(ISNUMBER(CZ198), $E198-CZ198,"")</f>
        <v>0.25000000000045475</v>
      </c>
      <c r="CX198" s="171">
        <f>IF(ISNUMBER(DA198), $E198-DA198,"")</f>
        <v>3.9996250000003783</v>
      </c>
      <c r="CY198" s="171">
        <f>IF(ISNUMBER(DB198), $E198-DB198,"")</f>
        <v>35.496475000000373</v>
      </c>
      <c r="CZ198" s="171">
        <f>IF(ISBLANK(DC198),"",(DC198/100)*$E198)</f>
        <v>2499.7499999999995</v>
      </c>
      <c r="DA198" s="172">
        <f>IF(ISNUMBER(CZ198), (DD198/100) * CZ198, "")</f>
        <v>2496.0003749999996</v>
      </c>
      <c r="DB198" s="172">
        <f>IF(ISNUMBER(CZ198),(DE198/100)*CZ198,"")</f>
        <v>2464.5035249999996</v>
      </c>
      <c r="DC198" s="124">
        <v>99.99</v>
      </c>
      <c r="DD198" s="124">
        <v>99.85</v>
      </c>
      <c r="DE198" s="124">
        <v>98.59</v>
      </c>
      <c r="DF198" s="29">
        <v>0.32431241975729735</v>
      </c>
      <c r="DG198" s="46">
        <f>IF(OR(ISBLANK(CT198), ISBLANK(DH198)), "", 100*((CT198-DH198)/DH198))</f>
        <v>2.4610883870847826</v>
      </c>
      <c r="DH198" s="26">
        <f>MIN(H198,T198,AB198,AP198,BD198,BR198,CF198,CT198)</f>
        <v>276515.70630061382</v>
      </c>
      <c r="DI198" s="85" t="str">
        <f>IF(DH198=H198, $H$2, IF(DH198=T198, $T$2, IF(DH198=AB198, $AB$2, IF(DH198=AP198, $AP$2, IF(DH198=BD198, $BD$2, IF(DH198=BR198, $BR$2, IF(DH198=CF198, $CF$2, $CT$2)))))))</f>
        <v>RSSDDP (AllEnhancements + RQMC + SOM)</v>
      </c>
      <c r="DJ198" s="39">
        <f>IF(OR(ISBLANK(H198), ISBLANK(AP198)), "", IFERROR(((H198-AP198)/H198)*100, ""))</f>
        <v>82.579933104026651</v>
      </c>
      <c r="DK198" s="20" t="str">
        <f>IF(OR(ISBLANK(AP198), ISBLANK(T198)), "", IFERROR(((T198-AP198)/T198)*100, ""))</f>
        <v/>
      </c>
      <c r="DL198" s="18">
        <f t="shared" si="1105"/>
        <v>0</v>
      </c>
    </row>
    <row r="199" spans="1:116" hidden="1" x14ac:dyDescent="0.25">
      <c r="A199" s="257"/>
      <c r="B199" s="257"/>
      <c r="C199" s="257"/>
      <c r="D199" s="257"/>
      <c r="E199" s="164">
        <f>4 * ($C$198*'Data for KPI'!$B$1)</f>
        <v>2500</v>
      </c>
      <c r="F199" s="88">
        <v>2</v>
      </c>
      <c r="G199" s="88"/>
      <c r="H199" s="103">
        <v>4362752.199275732</v>
      </c>
      <c r="I199" s="34">
        <v>4012627.2414395651</v>
      </c>
      <c r="J199" s="34">
        <v>4712877.157111899</v>
      </c>
      <c r="K199" s="171">
        <f t="shared" ref="K199:K202" si="1608">E199-N199</f>
        <v>47.75</v>
      </c>
      <c r="L199" s="171">
        <f t="shared" ref="L199:L202" si="1609">E199-O199</f>
        <v>50.44747499999994</v>
      </c>
      <c r="M199" s="171">
        <f t="shared" ref="M199:M202" si="1610">E199-P199</f>
        <v>90.419149999999718</v>
      </c>
      <c r="N199" s="171">
        <f t="shared" ref="N199:N202" si="1611">(Q199/100)*E199</f>
        <v>2452.25</v>
      </c>
      <c r="O199" s="172">
        <f t="shared" ref="O199:O202" si="1612">(R199/100)*N199</f>
        <v>2449.5525250000001</v>
      </c>
      <c r="P199" s="172">
        <f t="shared" ref="P199:P202" si="1613">(S199/100)*N199</f>
        <v>2409.5808500000003</v>
      </c>
      <c r="Q199" s="125">
        <v>98.09</v>
      </c>
      <c r="R199" s="125">
        <v>99.89</v>
      </c>
      <c r="S199" s="125">
        <v>98.26</v>
      </c>
      <c r="T199" s="131"/>
      <c r="U199" s="208"/>
      <c r="V199" s="208"/>
      <c r="W199" s="14"/>
      <c r="X199" s="14"/>
      <c r="Y199" s="14"/>
      <c r="Z199" s="14"/>
      <c r="AA199" s="46" t="str">
        <f>IF(OR(ISBLANK(T199), ISBLANK(DH199)), "", 100*((T199-DH199)/DH199))</f>
        <v/>
      </c>
      <c r="AB199" s="103">
        <v>636790.06206766306</v>
      </c>
      <c r="AC199" s="34">
        <v>554447.46147468162</v>
      </c>
      <c r="AD199" s="34">
        <v>719132.66266064451</v>
      </c>
      <c r="AE199" s="171">
        <f t="shared" ref="AE199:AE202" si="1614">$E199-AH199</f>
        <v>4.75</v>
      </c>
      <c r="AF199" s="171">
        <f t="shared" ref="AF199:AF202" si="1615">$E199-AI199</f>
        <v>8.2433499999997366</v>
      </c>
      <c r="AG199" s="171">
        <f t="shared" ref="AG199:AG202" si="1616">$E199-AJ199</f>
        <v>44.424475000000257</v>
      </c>
      <c r="AH199" s="171">
        <f t="shared" ref="AH199:AH202" si="1617">(AK199/100)*E199</f>
        <v>2495.25</v>
      </c>
      <c r="AI199" s="172">
        <f t="shared" ref="AI199:AI202" si="1618">(AL199/100)*AH199</f>
        <v>2491.7566500000003</v>
      </c>
      <c r="AJ199" s="172">
        <f t="shared" ref="AJ199:AJ202" si="1619">(AM199/100)*AH199</f>
        <v>2455.5755249999997</v>
      </c>
      <c r="AK199" s="34">
        <v>99.81</v>
      </c>
      <c r="AL199" s="34">
        <v>99.86</v>
      </c>
      <c r="AM199" s="34">
        <v>98.41</v>
      </c>
      <c r="AN199" s="29">
        <v>1.8109774267715559</v>
      </c>
      <c r="AO199" s="46">
        <f>IF(OR(ISBLANK(AB199), ISBLANK(DH199)), "", 100*((AB199-DH199)/DH199))</f>
        <v>138.7047916892522</v>
      </c>
      <c r="AP199" s="129">
        <v>266768.86440413038</v>
      </c>
      <c r="AQ199" s="129">
        <v>245127.3342943911</v>
      </c>
      <c r="AR199" s="129">
        <v>288410.39451386977</v>
      </c>
      <c r="AS199" s="171">
        <f t="shared" ref="AS199:AS202" si="1620">$E199-AV199</f>
        <v>0.25000000000045475</v>
      </c>
      <c r="AT199" s="171">
        <f t="shared" ref="AT199:AT202" si="1621">$E199-AW199</f>
        <v>3.7496500000002015</v>
      </c>
      <c r="AU199" s="171">
        <f t="shared" ref="AU199:AU202" si="1622">$E199-AX199</f>
        <v>39.246100000000752</v>
      </c>
      <c r="AV199" s="171">
        <f t="shared" ref="AV199:AV202" si="1623">(AY199/100)*E199</f>
        <v>2499.7499999999995</v>
      </c>
      <c r="AW199" s="172">
        <f t="shared" ref="AW199:AW202" si="1624">(AZ199/100)*AV199</f>
        <v>2496.2503499999998</v>
      </c>
      <c r="AX199" s="172">
        <f t="shared" ref="AX199:AX202" si="1625">(BA199/100)*AV199</f>
        <v>2460.7538999999992</v>
      </c>
      <c r="AY199" s="41">
        <v>99.99</v>
      </c>
      <c r="AZ199" s="41">
        <v>99.86</v>
      </c>
      <c r="BA199" s="41">
        <v>98.44</v>
      </c>
      <c r="BB199" s="31">
        <v>0.18621618435446308</v>
      </c>
      <c r="BC199" s="46">
        <f>IF(OR(ISBLANK(AP199), ISBLANK(DH199)), "", 100*((AP199-DH199)/DH199))</f>
        <v>0</v>
      </c>
      <c r="BD199" s="127">
        <v>25970038.37098426</v>
      </c>
      <c r="BE199" s="127">
        <v>24923871.608969752</v>
      </c>
      <c r="BF199" s="127">
        <v>27016205.132998768</v>
      </c>
      <c r="BG199" s="171">
        <f t="shared" ref="BG199:BG202" si="1626">IF(BJ199=0, " ", $E199-BJ199)</f>
        <v>235.25</v>
      </c>
      <c r="BH199" s="171">
        <f t="shared" si="1604"/>
        <v>236.60885000000007</v>
      </c>
      <c r="BI199" s="171">
        <f t="shared" si="1605"/>
        <v>277.82729999999992</v>
      </c>
      <c r="BJ199" s="171">
        <f t="shared" ref="BJ199:BJ202" si="1627">(BM199/100)*$E199</f>
        <v>2264.75</v>
      </c>
      <c r="BK199" s="172">
        <f t="shared" ref="BK199:BK202" si="1628">(BN199/100)*BJ199</f>
        <v>2263.3911499999999</v>
      </c>
      <c r="BL199" s="172">
        <f t="shared" ref="BL199:BL202" si="1629">(BO199/100)*BJ199</f>
        <v>2222.1727000000001</v>
      </c>
      <c r="BM199" s="122">
        <v>90.59</v>
      </c>
      <c r="BN199" s="122">
        <v>99.94</v>
      </c>
      <c r="BO199" s="122">
        <v>98.12</v>
      </c>
      <c r="BP199" s="28">
        <v>0.18999802598146193</v>
      </c>
      <c r="BQ199" s="46">
        <f>IF(OR(ISBLANK(BD199), ISBLANK(DH199)), "", 100*((BD199-DH199)/DH199))</f>
        <v>9635.0335201195103</v>
      </c>
      <c r="BR199" s="128">
        <v>462990.72199476411</v>
      </c>
      <c r="BS199" s="128">
        <v>403512.88338756579</v>
      </c>
      <c r="BT199" s="128">
        <v>522468.56060196238</v>
      </c>
      <c r="BU199" s="171">
        <f t="shared" ref="BU199:BU202" si="1630">IF(BX199 = 0, " ", $E199-BX199)</f>
        <v>2.75</v>
      </c>
      <c r="BV199" s="171">
        <f t="shared" si="1606"/>
        <v>6.2461499999999432</v>
      </c>
      <c r="BW199" s="171">
        <f t="shared" si="1607"/>
        <v>41.457374999999956</v>
      </c>
      <c r="BX199" s="171">
        <f t="shared" ref="BX199:BX202" si="1631">IF(ISBLANK(CA199),"",(CA199/100)*$E199)</f>
        <v>2497.25</v>
      </c>
      <c r="BY199" s="172">
        <f t="shared" ref="BY199:BY202" si="1632">(CB199/100)*BX199</f>
        <v>2493.7538500000001</v>
      </c>
      <c r="BZ199" s="172">
        <f t="shared" ref="BZ199:BZ202" si="1633">(CC199/100)*BX199</f>
        <v>2458.542625</v>
      </c>
      <c r="CA199" s="124">
        <v>99.89</v>
      </c>
      <c r="CB199" s="124">
        <v>99.86</v>
      </c>
      <c r="CC199" s="124">
        <v>98.45</v>
      </c>
      <c r="CD199" s="29">
        <v>1.1570092437149726</v>
      </c>
      <c r="CE199" s="46">
        <f>IF(OR(ISBLANK(BR199), ISBLANK(DH199)), "", 100*((BR199-DH199)/DH199))</f>
        <v>73.555007264031985</v>
      </c>
      <c r="CF199" s="129">
        <v>644660.00981926208</v>
      </c>
      <c r="CG199" s="129">
        <v>561827.93320566032</v>
      </c>
      <c r="CH199" s="129">
        <v>727492.08643286384</v>
      </c>
      <c r="CI199" s="171">
        <f t="shared" ref="CI199:CI202" si="1634">IF(ISBLANK(CL199), " ", $E199-CL199)</f>
        <v>5</v>
      </c>
      <c r="CJ199" s="171">
        <f t="shared" ref="CJ199:CJ202" si="1635">IF(ISBLANK(CM199), " ", $E199-CM199)</f>
        <v>8.4929999999999382</v>
      </c>
      <c r="CK199" s="171">
        <f t="shared" ref="CK199:CK202" si="1636">IF(ISBLANK(CN199), " ", $E199-CN199)</f>
        <v>43.672499999999673</v>
      </c>
      <c r="CL199" s="171">
        <f t="shared" ref="CL199:CL202" si="1637">IF(ISBLANK(CO199),"",(CO199/100)*$E199)</f>
        <v>2495</v>
      </c>
      <c r="CM199" s="172">
        <f t="shared" ref="CM199:CM202" si="1638">IF(ISBLANK(CL199),"",(CP199/100)*CL199)</f>
        <v>2491.5070000000001</v>
      </c>
      <c r="CN199" s="172">
        <f t="shared" ref="CN199:CN202" si="1639">IF(ISBLANK(CL199),"",(CQ199/100)*CL199)</f>
        <v>2456.3275000000003</v>
      </c>
      <c r="CO199" s="41">
        <v>99.8</v>
      </c>
      <c r="CP199" s="41">
        <v>99.86</v>
      </c>
      <c r="CQ199" s="41">
        <v>98.45</v>
      </c>
      <c r="CR199" s="31">
        <v>1.3136982352027973</v>
      </c>
      <c r="CS199" s="46">
        <f>IF(OR(ISBLANK(CF199), ISBLANK(DH199)), "", 100*((CF199-DH199)/DH199))</f>
        <v>141.65489149538129</v>
      </c>
      <c r="CT199" s="127">
        <v>632355.83070531022</v>
      </c>
      <c r="CU199" s="127">
        <v>550254.21682735533</v>
      </c>
      <c r="CV199" s="127">
        <v>714457.44458326511</v>
      </c>
      <c r="CW199" s="171">
        <f t="shared" ref="CW199:CW202" si="1640">IF(ISNUMBER(CZ199), $E199-CZ199,"")</f>
        <v>4.75</v>
      </c>
      <c r="CX199" s="171">
        <f t="shared" ref="CX199:CX202" si="1641">IF(ISNUMBER(DA199), $E199-DA199,"")</f>
        <v>8.2433499999997366</v>
      </c>
      <c r="CY199" s="171">
        <f t="shared" ref="CY199:CY202" si="1642">IF(ISNUMBER(DB199), $E199-DB199,"")</f>
        <v>43.675900000000183</v>
      </c>
      <c r="CZ199" s="171">
        <f t="shared" ref="CZ199:CZ202" si="1643">IF(ISBLANK(DC199),"",(DC199/100)*$E199)</f>
        <v>2495.25</v>
      </c>
      <c r="DA199" s="172">
        <f t="shared" ref="DA199:DA202" si="1644">IF(ISNUMBER(CZ199), (DD199/100) * CZ199, "")</f>
        <v>2491.7566500000003</v>
      </c>
      <c r="DB199" s="172">
        <f t="shared" ref="DB199:DB202" si="1645">IF(ISNUMBER(CZ199),(DE199/100)*CZ199,"")</f>
        <v>2456.3240999999998</v>
      </c>
      <c r="DC199" s="122">
        <v>99.81</v>
      </c>
      <c r="DD199" s="122">
        <v>99.86</v>
      </c>
      <c r="DE199" s="122">
        <v>98.44</v>
      </c>
      <c r="DF199" s="28">
        <v>0.33795257678050861</v>
      </c>
      <c r="DG199" s="46">
        <f>IF(OR(ISBLANK(CT199), ISBLANK(DH199)), "", 100*((CT199-DH199)/DH199))</f>
        <v>137.04259195231609</v>
      </c>
      <c r="DH199" s="26">
        <f>MIN(H199,T199,AB199,AP199,BD199,BR199,CF199,CT199)</f>
        <v>266768.86440413038</v>
      </c>
      <c r="DI199" s="85" t="str">
        <f>IF(DH199=H199, $H$2, IF(DH199=T199, $T$2, IF(DH199=AB199, $AB$2, IF(DH199=AP199, $AP$2, IF(DH199=BD199, $BD$2, IF(DH199=BR199, $BR$2, IF(DH199=CF199, $CF$2, $CT$2)))))))</f>
        <v>RKSDDP++ (AllEnhancements + RQMC + Kmeans++)</v>
      </c>
      <c r="DJ199" s="39">
        <f>IF(OR(ISBLANK(H199), ISBLANK(AP199)), "", IFERROR(((H199-AP199)/H199)*100, ""))</f>
        <v>93.885307892380027</v>
      </c>
      <c r="DK199" s="20" t="str">
        <f>IF(OR(ISBLANK(AP199), ISBLANK(T199)), "", IFERROR(((T199-AP199)/T199)*100, ""))</f>
        <v/>
      </c>
      <c r="DL199" s="18">
        <f t="shared" si="1105"/>
        <v>0</v>
      </c>
    </row>
    <row r="200" spans="1:116" hidden="1" x14ac:dyDescent="0.25">
      <c r="A200" s="257"/>
      <c r="B200" s="257"/>
      <c r="C200" s="257"/>
      <c r="D200" s="257"/>
      <c r="E200" s="164">
        <f>4 * ($C$198*'Data for KPI'!$B$1)</f>
        <v>2500</v>
      </c>
      <c r="F200" s="88">
        <v>3</v>
      </c>
      <c r="G200" s="88">
        <v>12</v>
      </c>
      <c r="H200" s="101">
        <v>723026.45123462472</v>
      </c>
      <c r="I200" s="101">
        <v>632029.04525213223</v>
      </c>
      <c r="J200" s="101">
        <v>814023.85721711721</v>
      </c>
      <c r="K200" s="171">
        <f t="shared" si="1608"/>
        <v>5.75</v>
      </c>
      <c r="L200" s="171">
        <f t="shared" si="1609"/>
        <v>9.7408000000000357</v>
      </c>
      <c r="M200" s="171">
        <f t="shared" si="1610"/>
        <v>43.163750000000164</v>
      </c>
      <c r="N200" s="171">
        <f t="shared" si="1611"/>
        <v>2494.25</v>
      </c>
      <c r="O200" s="172">
        <f t="shared" si="1612"/>
        <v>2490.2592</v>
      </c>
      <c r="P200" s="172">
        <f t="shared" si="1613"/>
        <v>2456.8362499999998</v>
      </c>
      <c r="Q200" s="109">
        <v>99.77</v>
      </c>
      <c r="R200" s="109">
        <v>99.84</v>
      </c>
      <c r="S200" s="109">
        <v>98.5</v>
      </c>
      <c r="T200" s="130"/>
      <c r="U200" s="208"/>
      <c r="V200" s="208"/>
      <c r="W200" s="14"/>
      <c r="X200" s="14"/>
      <c r="Y200" s="14"/>
      <c r="Z200" s="14"/>
      <c r="AA200" s="46" t="str">
        <f>IF(OR(ISBLANK(T200), ISBLANK(DH200)), "", 100*((T200-DH200)/DH200))</f>
        <v/>
      </c>
      <c r="AB200" s="104">
        <v>277028.63068065542</v>
      </c>
      <c r="AC200" s="56">
        <v>254637.5683641902</v>
      </c>
      <c r="AD200" s="56">
        <v>299419.69299712061</v>
      </c>
      <c r="AE200" s="171">
        <f t="shared" si="1614"/>
        <v>0.25000000000045475</v>
      </c>
      <c r="AF200" s="171">
        <f t="shared" si="1615"/>
        <v>4.2496000000001004</v>
      </c>
      <c r="AG200" s="171">
        <f t="shared" si="1616"/>
        <v>35.996425000000727</v>
      </c>
      <c r="AH200" s="171">
        <f t="shared" si="1617"/>
        <v>2499.7499999999995</v>
      </c>
      <c r="AI200" s="172">
        <f t="shared" si="1618"/>
        <v>2495.7503999999999</v>
      </c>
      <c r="AJ200" s="172">
        <f t="shared" si="1619"/>
        <v>2464.0035749999993</v>
      </c>
      <c r="AK200" s="41">
        <v>99.99</v>
      </c>
      <c r="AL200" s="41">
        <v>99.84</v>
      </c>
      <c r="AM200" s="41">
        <v>98.57</v>
      </c>
      <c r="AN200" s="31">
        <v>7.2926403365410217E-2</v>
      </c>
      <c r="AO200" s="46">
        <f>IF(OR(ISBLANK(AB200), ISBLANK(DH200)), "", 100*((AB200-DH200)/DH200))</f>
        <v>7.7953384312482651E-2</v>
      </c>
      <c r="AP200" s="102">
        <v>276818.44535284833</v>
      </c>
      <c r="AQ200" s="42">
        <v>254434.78174247651</v>
      </c>
      <c r="AR200" s="42">
        <v>299202.10896322009</v>
      </c>
      <c r="AS200" s="171">
        <f t="shared" si="1620"/>
        <v>0.25000000000045475</v>
      </c>
      <c r="AT200" s="171">
        <f t="shared" si="1621"/>
        <v>4.2496000000001004</v>
      </c>
      <c r="AU200" s="171">
        <f t="shared" si="1622"/>
        <v>35.496475000000373</v>
      </c>
      <c r="AV200" s="171">
        <f t="shared" si="1623"/>
        <v>2499.7499999999995</v>
      </c>
      <c r="AW200" s="172">
        <f t="shared" si="1624"/>
        <v>2495.7503999999999</v>
      </c>
      <c r="AX200" s="172">
        <f t="shared" si="1625"/>
        <v>2464.5035249999996</v>
      </c>
      <c r="AY200" s="32">
        <v>99.99</v>
      </c>
      <c r="AZ200" s="32">
        <v>99.84</v>
      </c>
      <c r="BA200" s="32">
        <v>98.59</v>
      </c>
      <c r="BB200" s="28">
        <v>7.5517955916801327E-2</v>
      </c>
      <c r="BC200" s="46">
        <f>IF(OR(ISBLANK(AP200), ISBLANK(DH200)), "", 100*((AP200-DH200)/DH200))</f>
        <v>2.0229023739836991E-3</v>
      </c>
      <c r="BD200" s="128">
        <v>40230146.61117734</v>
      </c>
      <c r="BE200" s="128">
        <v>38949649.300115883</v>
      </c>
      <c r="BF200" s="128">
        <v>41510643.922238797</v>
      </c>
      <c r="BG200" s="171">
        <f t="shared" si="1626"/>
        <v>361.25</v>
      </c>
      <c r="BH200" s="171">
        <f t="shared" si="1604"/>
        <v>362.74712499999987</v>
      </c>
      <c r="BI200" s="171">
        <f t="shared" si="1605"/>
        <v>406.80537499999991</v>
      </c>
      <c r="BJ200" s="171">
        <f t="shared" si="1627"/>
        <v>2138.75</v>
      </c>
      <c r="BK200" s="172">
        <f t="shared" si="1628"/>
        <v>2137.2528750000001</v>
      </c>
      <c r="BL200" s="172">
        <f t="shared" si="1629"/>
        <v>2093.1946250000001</v>
      </c>
      <c r="BM200" s="124">
        <v>85.55</v>
      </c>
      <c r="BN200" s="124">
        <v>99.93</v>
      </c>
      <c r="BO200" s="124">
        <v>97.87</v>
      </c>
      <c r="BP200" s="29">
        <v>0.19207732460461494</v>
      </c>
      <c r="BQ200" s="46">
        <f>IF(OR(ISBLANK(BD200), ISBLANK(DH200)), "", 100*((BD200-DH200)/DH200))</f>
        <v>14433.338042733227</v>
      </c>
      <c r="BR200" s="101">
        <v>276828.17171673168</v>
      </c>
      <c r="BS200" s="101">
        <v>254444.1018551676</v>
      </c>
      <c r="BT200" s="101">
        <v>299212.24157829589</v>
      </c>
      <c r="BU200" s="171">
        <f t="shared" si="1630"/>
        <v>0.25000000000045475</v>
      </c>
      <c r="BV200" s="171">
        <f t="shared" si="1606"/>
        <v>4.2496000000001004</v>
      </c>
      <c r="BW200" s="171">
        <f t="shared" si="1607"/>
        <v>35.246500000000651</v>
      </c>
      <c r="BX200" s="171">
        <f t="shared" si="1631"/>
        <v>2499.7499999999995</v>
      </c>
      <c r="BY200" s="172">
        <f t="shared" si="1632"/>
        <v>2495.7503999999999</v>
      </c>
      <c r="BZ200" s="172">
        <f t="shared" si="1633"/>
        <v>2464.7534999999993</v>
      </c>
      <c r="CA200" s="36">
        <v>99.99</v>
      </c>
      <c r="CB200" s="36">
        <v>99.84</v>
      </c>
      <c r="CC200" s="36">
        <v>98.6</v>
      </c>
      <c r="CD200" s="30">
        <v>0.66231033544823892</v>
      </c>
      <c r="CE200" s="46">
        <f>IF(OR(ISBLANK(BR200), ISBLANK(DH200)), "", 100*((BR200-DH200)/DH200))</f>
        <v>5.5365990952414342E-3</v>
      </c>
      <c r="CF200" s="127">
        <v>276812.84569922119</v>
      </c>
      <c r="CG200" s="127">
        <v>254428.85802126251</v>
      </c>
      <c r="CH200" s="127">
        <v>299196.83337717992</v>
      </c>
      <c r="CI200" s="171">
        <f t="shared" si="1634"/>
        <v>0.25000000000045475</v>
      </c>
      <c r="CJ200" s="171">
        <f t="shared" si="1635"/>
        <v>4.2496000000001004</v>
      </c>
      <c r="CK200" s="171">
        <f t="shared" si="1636"/>
        <v>35.246500000000651</v>
      </c>
      <c r="CL200" s="171">
        <f t="shared" si="1637"/>
        <v>2499.7499999999995</v>
      </c>
      <c r="CM200" s="172">
        <f t="shared" si="1638"/>
        <v>2495.7503999999999</v>
      </c>
      <c r="CN200" s="172">
        <f t="shared" si="1639"/>
        <v>2464.7534999999993</v>
      </c>
      <c r="CO200" s="122">
        <v>99.99</v>
      </c>
      <c r="CP200" s="122">
        <v>99.84</v>
      </c>
      <c r="CQ200" s="122">
        <v>98.6</v>
      </c>
      <c r="CR200" s="28">
        <v>5.5018396946173886E-2</v>
      </c>
      <c r="CS200" s="46">
        <f>IF(OR(ISBLANK(CF200), ISBLANK(DH200)), "", 100*((CF200-DH200)/DH200))</f>
        <v>0</v>
      </c>
      <c r="CT200" s="128">
        <v>277128.88510325138</v>
      </c>
      <c r="CU200" s="128">
        <v>254741.80385253599</v>
      </c>
      <c r="CV200" s="128">
        <v>299515.96635396668</v>
      </c>
      <c r="CW200" s="171">
        <f t="shared" si="1640"/>
        <v>0.25000000000045475</v>
      </c>
      <c r="CX200" s="171">
        <f t="shared" si="1641"/>
        <v>4.2496000000001004</v>
      </c>
      <c r="CY200" s="171">
        <f t="shared" si="1642"/>
        <v>35.74645000000055</v>
      </c>
      <c r="CZ200" s="171">
        <f t="shared" si="1643"/>
        <v>2499.7499999999995</v>
      </c>
      <c r="DA200" s="172">
        <f t="shared" si="1644"/>
        <v>2495.7503999999999</v>
      </c>
      <c r="DB200" s="172">
        <f t="shared" si="1645"/>
        <v>2464.2535499999994</v>
      </c>
      <c r="DC200" s="124">
        <v>99.99</v>
      </c>
      <c r="DD200" s="124">
        <v>99.84</v>
      </c>
      <c r="DE200" s="124">
        <v>98.58</v>
      </c>
      <c r="DF200" s="29">
        <v>0.32434705992516255</v>
      </c>
      <c r="DG200" s="46">
        <f t="shared" ref="DG200:DG202" si="1646">IF(OR(ISBLANK(CT200), ISBLANK(DH200)), "", 100*((CT200-DH200)/DH200))</f>
        <v>0.11417078684765675</v>
      </c>
      <c r="DH200" s="26">
        <f>MIN(H200,T200,AB200,AP200,BD200,BR200,CF200,CT200)</f>
        <v>276812.84569922119</v>
      </c>
      <c r="DI200" s="85" t="str">
        <f>IF(DH200=H200, $H$2, IF(DH200=T200, $T$2, IF(DH200=AB200, $AB$2, IF(DH200=AP200, $AP$2, IF(DH200=BD200, $BD$2, IF(DH200=BR200, $BR$2, IF(DH200=CF200, $CF$2, $CT$2)))))))</f>
        <v>RKSDDP (AllEnhancements + RQMC + Kmeans)</v>
      </c>
      <c r="DJ200" s="39">
        <f>IF(OR(ISBLANK(H200), ISBLANK(AP200)), "", IFERROR(((H200-AP200)/H200)*100, ""))</f>
        <v>61.713925558303018</v>
      </c>
      <c r="DK200" s="20" t="str">
        <f>IF(OR(ISBLANK(AP200), ISBLANK(T200)), "", IFERROR(((T200-AP200)/T200)*100, ""))</f>
        <v/>
      </c>
      <c r="DL200" s="18">
        <f t="shared" si="1105"/>
        <v>0</v>
      </c>
    </row>
    <row r="201" spans="1:116" hidden="1" x14ac:dyDescent="0.25">
      <c r="A201" s="257"/>
      <c r="B201" s="257"/>
      <c r="C201" s="257"/>
      <c r="D201" s="257"/>
      <c r="E201" s="164">
        <f>4 * ($C$198*'Data for KPI'!$B$1)</f>
        <v>2500</v>
      </c>
      <c r="F201" s="88">
        <v>4</v>
      </c>
      <c r="G201" s="88"/>
      <c r="H201" s="103">
        <v>1759101.492616903</v>
      </c>
      <c r="I201" s="34">
        <v>1566042.164884866</v>
      </c>
      <c r="J201" s="34">
        <v>1952160.8203489389</v>
      </c>
      <c r="K201" s="171">
        <f t="shared" si="1608"/>
        <v>18</v>
      </c>
      <c r="L201" s="171">
        <f t="shared" si="1609"/>
        <v>21.971199999999953</v>
      </c>
      <c r="M201" s="171">
        <f t="shared" si="1610"/>
        <v>59.449399999999969</v>
      </c>
      <c r="N201" s="171">
        <f t="shared" si="1611"/>
        <v>2482</v>
      </c>
      <c r="O201" s="172">
        <f t="shared" si="1612"/>
        <v>2478.0288</v>
      </c>
      <c r="P201" s="172">
        <f t="shared" si="1613"/>
        <v>2440.5506</v>
      </c>
      <c r="Q201" s="125">
        <v>99.28</v>
      </c>
      <c r="R201" s="125">
        <v>99.84</v>
      </c>
      <c r="S201" s="125">
        <v>98.33</v>
      </c>
      <c r="T201" s="131"/>
      <c r="U201" s="208"/>
      <c r="V201" s="208"/>
      <c r="W201" s="14"/>
      <c r="X201" s="14"/>
      <c r="Y201" s="14"/>
      <c r="Z201" s="14"/>
      <c r="AA201" s="46" t="str">
        <f>IF(OR(ISBLANK(T201), ISBLANK(DH201)), "", 100*((T201-DH201)/DH201))</f>
        <v/>
      </c>
      <c r="AB201" s="103">
        <v>271796.66596526158</v>
      </c>
      <c r="AC201" s="34">
        <v>252619.0321234146</v>
      </c>
      <c r="AD201" s="34">
        <v>290974.29980710859</v>
      </c>
      <c r="AE201" s="171">
        <f t="shared" si="1614"/>
        <v>0.25000000000045475</v>
      </c>
      <c r="AF201" s="171">
        <f t="shared" si="1615"/>
        <v>4.499575000000732</v>
      </c>
      <c r="AG201" s="171">
        <f t="shared" si="1616"/>
        <v>39.246100000000752</v>
      </c>
      <c r="AH201" s="171">
        <f t="shared" si="1617"/>
        <v>2499.7499999999995</v>
      </c>
      <c r="AI201" s="172">
        <f t="shared" si="1618"/>
        <v>2495.5004249999993</v>
      </c>
      <c r="AJ201" s="172">
        <f t="shared" si="1619"/>
        <v>2460.7538999999992</v>
      </c>
      <c r="AK201" s="34">
        <v>99.99</v>
      </c>
      <c r="AL201" s="34">
        <v>99.83</v>
      </c>
      <c r="AM201" s="34">
        <v>98.44</v>
      </c>
      <c r="AN201" s="29">
        <v>7.822259757596553E-2</v>
      </c>
      <c r="AO201" s="46">
        <f>IF(OR(ISBLANK(AB201), ISBLANK(DH201)), "", 100*((AB201-DH201)/DH201))</f>
        <v>0</v>
      </c>
      <c r="AP201" s="103">
        <v>272413.41865133628</v>
      </c>
      <c r="AQ201" s="34">
        <v>252872.39552716579</v>
      </c>
      <c r="AR201" s="34">
        <v>291954.44177550689</v>
      </c>
      <c r="AS201" s="171">
        <f t="shared" si="1620"/>
        <v>0.25000000000045475</v>
      </c>
      <c r="AT201" s="171">
        <f t="shared" si="1621"/>
        <v>4.499575000000732</v>
      </c>
      <c r="AU201" s="171">
        <f t="shared" si="1622"/>
        <v>38.246200000000499</v>
      </c>
      <c r="AV201" s="171">
        <f t="shared" si="1623"/>
        <v>2499.7499999999995</v>
      </c>
      <c r="AW201" s="172">
        <f t="shared" si="1624"/>
        <v>2495.5004249999993</v>
      </c>
      <c r="AX201" s="172">
        <f t="shared" si="1625"/>
        <v>2461.7537999999995</v>
      </c>
      <c r="AY201" s="34">
        <v>99.99</v>
      </c>
      <c r="AZ201" s="34">
        <v>99.83</v>
      </c>
      <c r="BA201" s="34">
        <v>98.48</v>
      </c>
      <c r="BB201" s="29">
        <v>0.55349331717184347</v>
      </c>
      <c r="BC201" s="46">
        <f>IF(OR(ISBLANK(AP201), ISBLANK(DH201)), "", 100*((AP201-DH201)/DH201))</f>
        <v>0.22691694318043235</v>
      </c>
      <c r="BD201" s="127">
        <v>82966220.032972217</v>
      </c>
      <c r="BE201" s="127">
        <v>81285812.763009191</v>
      </c>
      <c r="BF201" s="127">
        <v>84646627.302935243</v>
      </c>
      <c r="BG201" s="171">
        <f t="shared" si="1626"/>
        <v>593</v>
      </c>
      <c r="BH201" s="171">
        <f t="shared" si="1604"/>
        <v>594.52559999999994</v>
      </c>
      <c r="BI201" s="171">
        <f t="shared" si="1605"/>
        <v>646.20530000000008</v>
      </c>
      <c r="BJ201" s="171">
        <f t="shared" si="1627"/>
        <v>1907</v>
      </c>
      <c r="BK201" s="172">
        <f t="shared" si="1628"/>
        <v>1905.4744000000001</v>
      </c>
      <c r="BL201" s="172">
        <f t="shared" si="1629"/>
        <v>1853.7946999999999</v>
      </c>
      <c r="BM201" s="122">
        <v>76.28</v>
      </c>
      <c r="BN201" s="122">
        <v>99.92</v>
      </c>
      <c r="BO201" s="122">
        <v>97.21</v>
      </c>
      <c r="BP201" s="28">
        <v>0.18961381859358786</v>
      </c>
      <c r="BQ201" s="46">
        <f>IF(OR(ISBLANK(BD201), ISBLANK(DH201)), "", 100*((BD201-DH201)/DH201))</f>
        <v>30425.105868508392</v>
      </c>
      <c r="BR201" s="103">
        <v>271819.21610643202</v>
      </c>
      <c r="BS201" s="34">
        <v>252641.46182864421</v>
      </c>
      <c r="BT201" s="34">
        <v>290996.97038421972</v>
      </c>
      <c r="BU201" s="171">
        <f t="shared" si="1630"/>
        <v>0.25000000000045475</v>
      </c>
      <c r="BV201" s="171">
        <f t="shared" si="1606"/>
        <v>4.499575000000732</v>
      </c>
      <c r="BW201" s="171">
        <f t="shared" si="1607"/>
        <v>38.246200000000499</v>
      </c>
      <c r="BX201" s="171">
        <f t="shared" si="1631"/>
        <v>2499.7499999999995</v>
      </c>
      <c r="BY201" s="172">
        <f t="shared" si="1632"/>
        <v>2495.5004249999993</v>
      </c>
      <c r="BZ201" s="172">
        <f t="shared" si="1633"/>
        <v>2461.7537999999995</v>
      </c>
      <c r="CA201" s="34">
        <v>99.99</v>
      </c>
      <c r="CB201" s="34">
        <v>99.83</v>
      </c>
      <c r="CC201" s="34">
        <v>98.48</v>
      </c>
      <c r="CD201" s="29">
        <v>0.06</v>
      </c>
      <c r="CE201" s="46">
        <f>IF(OR(ISBLANK(BR201), ISBLANK(DH201)), "", 100*((BR201-DH201)/DH201))</f>
        <v>8.296695285191039E-3</v>
      </c>
      <c r="CF201" s="128">
        <v>281223.36241654149</v>
      </c>
      <c r="CG201" s="128">
        <v>259118.00123694949</v>
      </c>
      <c r="CH201" s="128">
        <v>303328.72359613352</v>
      </c>
      <c r="CI201" s="171">
        <f t="shared" si="1634"/>
        <v>0.25000000000045475</v>
      </c>
      <c r="CJ201" s="171">
        <f t="shared" si="1635"/>
        <v>4.499575000000732</v>
      </c>
      <c r="CK201" s="171">
        <f t="shared" si="1636"/>
        <v>37.7462500000006</v>
      </c>
      <c r="CL201" s="171">
        <f t="shared" si="1637"/>
        <v>2499.7499999999995</v>
      </c>
      <c r="CM201" s="172">
        <f t="shared" si="1638"/>
        <v>2495.5004249999993</v>
      </c>
      <c r="CN201" s="172">
        <f t="shared" si="1639"/>
        <v>2462.2537499999994</v>
      </c>
      <c r="CO201" s="124">
        <v>99.99</v>
      </c>
      <c r="CP201" s="124">
        <v>99.83</v>
      </c>
      <c r="CQ201" s="124">
        <v>98.5</v>
      </c>
      <c r="CR201" s="29">
        <v>6.3894666860429203E-2</v>
      </c>
      <c r="CS201" s="46">
        <f>IF(OR(ISBLANK(CF201), ISBLANK(DH201)), "", 100*((CF201-DH201)/DH201))</f>
        <v>3.4682899504310867</v>
      </c>
      <c r="CT201" s="127">
        <v>287988.56793920102</v>
      </c>
      <c r="CU201" s="127">
        <v>263674.04142584279</v>
      </c>
      <c r="CV201" s="127">
        <v>312303.09445255907</v>
      </c>
      <c r="CW201" s="171">
        <f t="shared" si="1640"/>
        <v>0.25000000000045475</v>
      </c>
      <c r="CX201" s="171">
        <f t="shared" si="1641"/>
        <v>4.499575000000732</v>
      </c>
      <c r="CY201" s="171">
        <f t="shared" si="1642"/>
        <v>37.996225000000322</v>
      </c>
      <c r="CZ201" s="171">
        <f t="shared" si="1643"/>
        <v>2499.7499999999995</v>
      </c>
      <c r="DA201" s="172">
        <f t="shared" si="1644"/>
        <v>2495.5004249999993</v>
      </c>
      <c r="DB201" s="172">
        <f t="shared" si="1645"/>
        <v>2462.0037749999997</v>
      </c>
      <c r="DC201" s="122">
        <v>99.99</v>
      </c>
      <c r="DD201" s="122">
        <v>99.83</v>
      </c>
      <c r="DE201" s="122">
        <v>98.49</v>
      </c>
      <c r="DF201" s="28">
        <v>0.36676342089938796</v>
      </c>
      <c r="DG201" s="46">
        <f t="shared" si="1646"/>
        <v>5.9573585703987018</v>
      </c>
      <c r="DH201" s="26">
        <f>MIN(H201,T201,AB201,AP201,BD201,BR201,CF201,CT201)</f>
        <v>271796.66596526158</v>
      </c>
      <c r="DI201" s="85" t="str">
        <f>IF(DH201=H201, $H$2, IF(DH201=T201, $T$2, IF(DH201=AB201, $AB$2, IF(DH201=AP201, $AP$2, IF(DH201=BD201, $BD$2, IF(DH201=BR201, $BR$2, IF(DH201=CF201, $CF$2, $CT$2)))))))</f>
        <v>RNSDDP (AllEnhancements + RQMC + NoScenarioReduction)</v>
      </c>
      <c r="DJ201" s="39">
        <f>IF(OR(ISBLANK(H201), ISBLANK(AP201)), "", IFERROR(((H201-AP201)/H201)*100, ""))</f>
        <v>84.514059035554325</v>
      </c>
      <c r="DK201" s="20" t="str">
        <f>IF(OR(ISBLANK(AP201), ISBLANK(T201)), "", IFERROR(((T201-AP201)/T201)*100, ""))</f>
        <v/>
      </c>
      <c r="DL201" s="18">
        <f t="shared" si="1105"/>
        <v>0</v>
      </c>
    </row>
    <row r="202" spans="1:116" hidden="1" x14ac:dyDescent="0.25">
      <c r="A202" s="257"/>
      <c r="B202" s="257"/>
      <c r="C202" s="257"/>
      <c r="D202" s="257"/>
      <c r="E202" s="164">
        <f>4 * ($C$198*'Data for KPI'!$B$1)</f>
        <v>2500</v>
      </c>
      <c r="F202" s="88">
        <v>5</v>
      </c>
      <c r="G202" s="88"/>
      <c r="H202" s="101">
        <v>1511572.248699381</v>
      </c>
      <c r="I202" s="36">
        <v>1346678.417660014</v>
      </c>
      <c r="J202" s="36">
        <v>1676466.0797387471</v>
      </c>
      <c r="K202" s="171">
        <f t="shared" si="1608"/>
        <v>15.500000000000455</v>
      </c>
      <c r="L202" s="171">
        <f t="shared" si="1609"/>
        <v>19.22675000000072</v>
      </c>
      <c r="M202" s="171">
        <f t="shared" si="1610"/>
        <v>56.742700000000241</v>
      </c>
      <c r="N202" s="171">
        <f t="shared" si="1611"/>
        <v>2484.4999999999995</v>
      </c>
      <c r="O202" s="172">
        <f t="shared" si="1612"/>
        <v>2480.7732499999993</v>
      </c>
      <c r="P202" s="172">
        <f t="shared" si="1613"/>
        <v>2443.2572999999998</v>
      </c>
      <c r="Q202" s="109">
        <v>99.38</v>
      </c>
      <c r="R202" s="109">
        <v>99.85</v>
      </c>
      <c r="S202" s="109">
        <v>98.34</v>
      </c>
      <c r="T202" s="110"/>
      <c r="U202" s="208"/>
      <c r="V202" s="208"/>
      <c r="W202" s="14"/>
      <c r="X202" s="14"/>
      <c r="Y202" s="14"/>
      <c r="Z202" s="14"/>
      <c r="AA202" s="46" t="str">
        <f>IF(OR(ISBLANK(T202), ISBLANK(DH202)), "", 100*((T202-DH202)/DH202))</f>
        <v/>
      </c>
      <c r="AB202" s="101">
        <v>289102.3107221871</v>
      </c>
      <c r="AC202" s="36">
        <v>262613.24938656698</v>
      </c>
      <c r="AD202" s="36">
        <v>315591.37205780722</v>
      </c>
      <c r="AE202" s="171">
        <f t="shared" si="1614"/>
        <v>0.5</v>
      </c>
      <c r="AF202" s="171">
        <f t="shared" si="1615"/>
        <v>4.4991999999997461</v>
      </c>
      <c r="AG202" s="171">
        <f t="shared" si="1616"/>
        <v>40.242049999999836</v>
      </c>
      <c r="AH202" s="171">
        <f t="shared" si="1617"/>
        <v>2499.5</v>
      </c>
      <c r="AI202" s="172">
        <f t="shared" si="1618"/>
        <v>2495.5008000000003</v>
      </c>
      <c r="AJ202" s="172">
        <f t="shared" si="1619"/>
        <v>2459.7579500000002</v>
      </c>
      <c r="AK202" s="36">
        <v>99.98</v>
      </c>
      <c r="AL202" s="36">
        <v>99.84</v>
      </c>
      <c r="AM202" s="36">
        <v>98.41</v>
      </c>
      <c r="AN202" s="30">
        <v>7.207439201892038E-2</v>
      </c>
      <c r="AO202" s="46">
        <f>IF(OR(ISBLANK(AB202), ISBLANK(DH202)), "", 100*((AB202-DH202)/DH202))</f>
        <v>9.2249832323561733</v>
      </c>
      <c r="AP202" s="101">
        <v>264711.14253311831</v>
      </c>
      <c r="AQ202" s="36">
        <v>244455.18085236341</v>
      </c>
      <c r="AR202" s="36">
        <v>284967.10421387322</v>
      </c>
      <c r="AS202" s="171">
        <f t="shared" si="1620"/>
        <v>0.25000000000045475</v>
      </c>
      <c r="AT202" s="171">
        <f t="shared" si="1621"/>
        <v>4.2496000000001004</v>
      </c>
      <c r="AU202" s="171">
        <f t="shared" si="1622"/>
        <v>39.246100000000752</v>
      </c>
      <c r="AV202" s="171">
        <f t="shared" si="1623"/>
        <v>2499.7499999999995</v>
      </c>
      <c r="AW202" s="172">
        <f t="shared" si="1624"/>
        <v>2495.7503999999999</v>
      </c>
      <c r="AX202" s="172">
        <f t="shared" si="1625"/>
        <v>2460.7538999999992</v>
      </c>
      <c r="AY202" s="36">
        <v>99.99</v>
      </c>
      <c r="AZ202" s="36">
        <v>99.84</v>
      </c>
      <c r="BA202" s="36">
        <v>98.44</v>
      </c>
      <c r="BB202" s="30">
        <v>6.3416422605235709E-2</v>
      </c>
      <c r="BC202" s="46">
        <f>IF(OR(ISBLANK(AP202), ISBLANK(DH202)), "", 100*((AP202-DH202)/DH202))</f>
        <v>9.8201649509155019E-3</v>
      </c>
      <c r="BD202" s="129">
        <v>99695883.045436665</v>
      </c>
      <c r="BE202" s="129">
        <v>97969841.205312282</v>
      </c>
      <c r="BF202" s="129">
        <v>101421924.885561</v>
      </c>
      <c r="BG202" s="171">
        <f t="shared" si="1626"/>
        <v>690.5</v>
      </c>
      <c r="BH202" s="171">
        <f t="shared" si="1604"/>
        <v>691.7666499999998</v>
      </c>
      <c r="BI202" s="171">
        <f t="shared" si="1605"/>
        <v>743.51835000000028</v>
      </c>
      <c r="BJ202" s="171">
        <f t="shared" si="1627"/>
        <v>1809.5</v>
      </c>
      <c r="BK202" s="172">
        <f t="shared" si="1628"/>
        <v>1808.2333500000002</v>
      </c>
      <c r="BL202" s="172">
        <f t="shared" si="1629"/>
        <v>1756.4816499999997</v>
      </c>
      <c r="BM202" s="41">
        <v>72.38</v>
      </c>
      <c r="BN202" s="41">
        <v>99.93</v>
      </c>
      <c r="BO202" s="41">
        <v>97.07</v>
      </c>
      <c r="BP202" s="31">
        <v>0.20303541943121572</v>
      </c>
      <c r="BQ202" s="46">
        <f>IF(OR(ISBLANK(BD202), ISBLANK(DH202)), "", 100*((BD202-DH202)/DH202))</f>
        <v>37565.839220623937</v>
      </c>
      <c r="BR202" s="101">
        <v>264685.15001478628</v>
      </c>
      <c r="BS202" s="36">
        <v>244429.5410592391</v>
      </c>
      <c r="BT202" s="36">
        <v>284940.75897033361</v>
      </c>
      <c r="BU202" s="171">
        <f t="shared" si="1630"/>
        <v>0.25000000000045475</v>
      </c>
      <c r="BV202" s="171">
        <f t="shared" si="1606"/>
        <v>4.2496000000001004</v>
      </c>
      <c r="BW202" s="171">
        <f t="shared" si="1607"/>
        <v>39.246100000000752</v>
      </c>
      <c r="BX202" s="171">
        <f t="shared" si="1631"/>
        <v>2499.7499999999995</v>
      </c>
      <c r="BY202" s="172">
        <f t="shared" si="1632"/>
        <v>2495.7503999999999</v>
      </c>
      <c r="BZ202" s="172">
        <f t="shared" si="1633"/>
        <v>2460.7538999999992</v>
      </c>
      <c r="CA202" s="36">
        <v>99.99</v>
      </c>
      <c r="CB202" s="36">
        <v>99.84</v>
      </c>
      <c r="CC202" s="36">
        <v>98.44</v>
      </c>
      <c r="CD202" s="30">
        <v>0.06</v>
      </c>
      <c r="CE202" s="46">
        <f>IF(OR(ISBLANK(BR202), ISBLANK(DH202)), "", 100*((BR202-DH202)/DH202))</f>
        <v>0</v>
      </c>
      <c r="CF202" s="101">
        <v>264723.19363191881</v>
      </c>
      <c r="CG202" s="101">
        <v>244465.2176486211</v>
      </c>
      <c r="CH202" s="101">
        <v>284981.16961521638</v>
      </c>
      <c r="CI202" s="171">
        <f t="shared" si="1634"/>
        <v>0.25000000000045475</v>
      </c>
      <c r="CJ202" s="171">
        <f t="shared" si="1635"/>
        <v>4.2496000000001004</v>
      </c>
      <c r="CK202" s="171">
        <f t="shared" si="1636"/>
        <v>38.99612500000012</v>
      </c>
      <c r="CL202" s="171">
        <f t="shared" si="1637"/>
        <v>2499.7499999999995</v>
      </c>
      <c r="CM202" s="172">
        <f t="shared" si="1638"/>
        <v>2495.7503999999999</v>
      </c>
      <c r="CN202" s="172">
        <f t="shared" si="1639"/>
        <v>2461.0038749999999</v>
      </c>
      <c r="CO202" s="36">
        <v>99.99</v>
      </c>
      <c r="CP202" s="36">
        <v>99.84</v>
      </c>
      <c r="CQ202" s="36">
        <v>98.45</v>
      </c>
      <c r="CR202" s="30">
        <v>5.3668843653074838E-2</v>
      </c>
      <c r="CS202" s="46">
        <f>IF(OR(ISBLANK(CF202), ISBLANK(DH202)), "", 100*((CF202-DH202)/DH202))</f>
        <v>1.4373158875895391E-2</v>
      </c>
      <c r="CT202" s="129">
        <v>290452.22282116761</v>
      </c>
      <c r="CU202" s="129">
        <v>263596.07501751371</v>
      </c>
      <c r="CV202" s="129">
        <v>317308.3706248214</v>
      </c>
      <c r="CW202" s="171">
        <f t="shared" si="1640"/>
        <v>0.5</v>
      </c>
      <c r="CX202" s="171">
        <f t="shared" si="1641"/>
        <v>4.4991999999997461</v>
      </c>
      <c r="CY202" s="171">
        <f t="shared" si="1642"/>
        <v>39.742150000000038</v>
      </c>
      <c r="CZ202" s="171">
        <f t="shared" si="1643"/>
        <v>2499.5</v>
      </c>
      <c r="DA202" s="172">
        <f t="shared" si="1644"/>
        <v>2495.5008000000003</v>
      </c>
      <c r="DB202" s="172">
        <f t="shared" si="1645"/>
        <v>2460.25785</v>
      </c>
      <c r="DC202" s="41">
        <v>99.98</v>
      </c>
      <c r="DD202" s="41">
        <v>99.84</v>
      </c>
      <c r="DE202" s="41">
        <v>98.43</v>
      </c>
      <c r="DF202" s="31">
        <v>0.38576451981009441</v>
      </c>
      <c r="DG202" s="46">
        <f t="shared" si="1646"/>
        <v>9.7349899701369278</v>
      </c>
      <c r="DH202" s="26">
        <f>MIN(H202,T202,AB202,AP202,BD202,BR202,CF202,CT202)</f>
        <v>264685.15001478628</v>
      </c>
      <c r="DI202" s="85" t="str">
        <f>IF(DH202=H202, $H$2, IF(DH202=T202, $T$2, IF(DH202=AB202, $AB$2, IF(DH202=AP202, $AP$2, IF(DH202=BD202, $BD$2, IF(DH202=BR202, $BR$2, IF(DH202=CF202, $CF$2, $CT$2)))))))</f>
        <v>RSSDDP (AllEnhancements + RQMC + SOM)</v>
      </c>
      <c r="DJ202" s="39">
        <f>IF(OR(ISBLANK(H202), ISBLANK(AP202)), "", IFERROR(((H202-AP202)/H202)*100, ""))</f>
        <v>82.487694996988282</v>
      </c>
      <c r="DK202" s="20" t="str">
        <f>IF(OR(ISBLANK(AP202), ISBLANK(T202)), "", IFERROR(((T202-AP202)/T202)*100, ""))</f>
        <v/>
      </c>
      <c r="DL202" s="18">
        <f t="shared" ref="DL202:DL265" si="1647">MIN(AO202,BC202,CE202,CS202,DG202,BQ202)</f>
        <v>0</v>
      </c>
    </row>
    <row r="203" spans="1:116" x14ac:dyDescent="0.25">
      <c r="A203" s="257"/>
      <c r="B203" s="257"/>
      <c r="C203" s="258"/>
      <c r="D203" s="258"/>
      <c r="E203" s="164">
        <f>4 * ($C$198*'Data for KPI'!$B$1)</f>
        <v>2500</v>
      </c>
      <c r="F203" s="94" t="s">
        <v>23</v>
      </c>
      <c r="G203" s="94"/>
      <c r="H203" s="113">
        <f>AVERAGE(H198:H202)</f>
        <v>1988777.8136073358</v>
      </c>
      <c r="I203" s="82">
        <f t="shared" ref="I203:DH203" si="1648">AVERAGE(I198:I202)</f>
        <v>1793440.5230787259</v>
      </c>
      <c r="J203" s="82">
        <f t="shared" si="1648"/>
        <v>2184115.1041359454</v>
      </c>
      <c r="K203" s="159">
        <f t="shared" si="1648"/>
        <v>20.500000000000181</v>
      </c>
      <c r="L203" s="159">
        <f t="shared" si="1648"/>
        <v>24.072905000000173</v>
      </c>
      <c r="M203" s="159">
        <f t="shared" si="1648"/>
        <v>61.154470000000131</v>
      </c>
      <c r="N203" s="159">
        <f t="shared" si="1648"/>
        <v>2479.5</v>
      </c>
      <c r="O203" s="159">
        <f t="shared" si="1648"/>
        <v>2475.927095</v>
      </c>
      <c r="P203" s="159">
        <f t="shared" si="1648"/>
        <v>2438.8455299999996</v>
      </c>
      <c r="Q203" s="106">
        <f t="shared" si="1648"/>
        <v>99.179999999999993</v>
      </c>
      <c r="R203" s="106">
        <f t="shared" si="1648"/>
        <v>99.856000000000023</v>
      </c>
      <c r="S203" s="106">
        <f t="shared" si="1648"/>
        <v>98.359999999999985</v>
      </c>
      <c r="T203" s="113" t="e">
        <f t="shared" si="1648"/>
        <v>#DIV/0!</v>
      </c>
      <c r="U203" s="113" t="e">
        <f t="shared" si="1648"/>
        <v>#DIV/0!</v>
      </c>
      <c r="V203" s="113" t="e">
        <f t="shared" si="1648"/>
        <v>#DIV/0!</v>
      </c>
      <c r="W203" s="82" t="e">
        <f t="shared" si="1648"/>
        <v>#DIV/0!</v>
      </c>
      <c r="X203" s="82" t="e">
        <f t="shared" si="1648"/>
        <v>#DIV/0!</v>
      </c>
      <c r="Y203" s="82" t="e">
        <f t="shared" si="1648"/>
        <v>#DIV/0!</v>
      </c>
      <c r="Z203" s="82" t="e">
        <f t="shared" si="1648"/>
        <v>#DIV/0!</v>
      </c>
      <c r="AA203" s="97" t="str">
        <f>IFERROR(AVERAGE(AA198:AA202), "")</f>
        <v/>
      </c>
      <c r="AB203" s="113">
        <f t="shared" si="1648"/>
        <v>350613.96794688603</v>
      </c>
      <c r="AC203" s="82">
        <f t="shared" si="1648"/>
        <v>316215.79799971351</v>
      </c>
      <c r="AD203" s="82">
        <f t="shared" si="1648"/>
        <v>385012.13789405848</v>
      </c>
      <c r="AE203" s="159">
        <f t="shared" si="1648"/>
        <v>1.2000000000002728</v>
      </c>
      <c r="AF203" s="159">
        <f t="shared" si="1648"/>
        <v>5.0982700000001389</v>
      </c>
      <c r="AG203" s="159">
        <f t="shared" si="1648"/>
        <v>39.131100000000423</v>
      </c>
      <c r="AH203" s="159">
        <f t="shared" si="1648"/>
        <v>2498.8000000000002</v>
      </c>
      <c r="AI203" s="159">
        <f t="shared" si="1648"/>
        <v>2494.9017299999996</v>
      </c>
      <c r="AJ203" s="159">
        <f t="shared" si="1648"/>
        <v>2460.8688999999999</v>
      </c>
      <c r="AK203" s="82">
        <f t="shared" si="1648"/>
        <v>99.952000000000012</v>
      </c>
      <c r="AL203" s="82">
        <f t="shared" si="1648"/>
        <v>99.84399999999998</v>
      </c>
      <c r="AM203" s="82">
        <f t="shared" si="1648"/>
        <v>98.481999999999999</v>
      </c>
      <c r="AN203" s="82">
        <f t="shared" si="1648"/>
        <v>1.3507822213631002</v>
      </c>
      <c r="AO203" s="225">
        <f>IFERROR(AVERAGE(AO198:AO202), "")</f>
        <v>29.734374571528434</v>
      </c>
      <c r="AP203" s="113">
        <f t="shared" si="1648"/>
        <v>271448.8803736876</v>
      </c>
      <c r="AQ203" s="82">
        <f t="shared" si="1648"/>
        <v>250409.91883004498</v>
      </c>
      <c r="AR203" s="82">
        <f t="shared" si="1648"/>
        <v>292487.84191733017</v>
      </c>
      <c r="AS203" s="159">
        <f t="shared" si="1648"/>
        <v>0.25000000000045475</v>
      </c>
      <c r="AT203" s="159">
        <f t="shared" si="1648"/>
        <v>4.1496100000003029</v>
      </c>
      <c r="AU203" s="159">
        <f t="shared" si="1648"/>
        <v>37.596265000000585</v>
      </c>
      <c r="AV203" s="159">
        <f t="shared" si="1648"/>
        <v>2499.7499999999995</v>
      </c>
      <c r="AW203" s="159">
        <f t="shared" si="1648"/>
        <v>2495.8503899999996</v>
      </c>
      <c r="AX203" s="159">
        <f t="shared" si="1648"/>
        <v>2462.4037349999999</v>
      </c>
      <c r="AY203" s="82">
        <f t="shared" si="1648"/>
        <v>99.99</v>
      </c>
      <c r="AZ203" s="82">
        <f t="shared" si="1648"/>
        <v>99.84399999999998</v>
      </c>
      <c r="BA203" s="82">
        <f t="shared" si="1648"/>
        <v>98.506</v>
      </c>
      <c r="BB203" s="82">
        <f t="shared" si="1648"/>
        <v>0.19227287299584078</v>
      </c>
      <c r="BC203" s="225">
        <f>IFERROR(AVERAGE(BC198:BC202), "")</f>
        <v>4.8968904143687715E-2</v>
      </c>
      <c r="BD203" s="113">
        <f t="shared" si="1648"/>
        <v>67015062.510932565</v>
      </c>
      <c r="BE203" s="82">
        <f t="shared" si="1648"/>
        <v>65536940.434544399</v>
      </c>
      <c r="BF203" s="82">
        <f t="shared" si="1648"/>
        <v>68493184.587320715</v>
      </c>
      <c r="BG203" s="159">
        <f t="shared" si="1648"/>
        <v>495.3</v>
      </c>
      <c r="BH203" s="159">
        <f t="shared" si="1648"/>
        <v>496.69613499999997</v>
      </c>
      <c r="BI203" s="159">
        <f t="shared" si="1648"/>
        <v>544.06946499999992</v>
      </c>
      <c r="BJ203" s="159">
        <f t="shared" si="1648"/>
        <v>2004.7</v>
      </c>
      <c r="BK203" s="159">
        <f t="shared" si="1648"/>
        <v>2003.3038649999999</v>
      </c>
      <c r="BL203" s="159">
        <f t="shared" si="1648"/>
        <v>1955.930535</v>
      </c>
      <c r="BM203" s="82">
        <f t="shared" si="1648"/>
        <v>80.188000000000017</v>
      </c>
      <c r="BN203" s="82">
        <f t="shared" si="1648"/>
        <v>99.93</v>
      </c>
      <c r="BO203" s="82">
        <f t="shared" si="1648"/>
        <v>97.533999999999992</v>
      </c>
      <c r="BP203" s="82">
        <f t="shared" si="1648"/>
        <v>0.19202130079771215</v>
      </c>
      <c r="BQ203" s="226">
        <f t="shared" si="1648"/>
        <v>24627.532591105548</v>
      </c>
      <c r="BR203" s="118">
        <f t="shared" si="1648"/>
        <v>310567.79322666558</v>
      </c>
      <c r="BS203" s="99">
        <f t="shared" si="1648"/>
        <v>282033.6255401721</v>
      </c>
      <c r="BT203" s="99">
        <f t="shared" si="1648"/>
        <v>339101.96091315907</v>
      </c>
      <c r="BU203" s="183">
        <f t="shared" si="1648"/>
        <v>0.75000000000036382</v>
      </c>
      <c r="BV203" s="183">
        <f t="shared" si="1648"/>
        <v>4.6489100000002512</v>
      </c>
      <c r="BW203" s="183">
        <f t="shared" si="1648"/>
        <v>38.038520000000517</v>
      </c>
      <c r="BX203" s="183">
        <f t="shared" si="1648"/>
        <v>2499.25</v>
      </c>
      <c r="BY203" s="183">
        <f t="shared" si="1648"/>
        <v>2495.3510900000001</v>
      </c>
      <c r="BZ203" s="183">
        <f t="shared" si="1648"/>
        <v>2461.9614799999995</v>
      </c>
      <c r="CA203" s="99">
        <f t="shared" si="1648"/>
        <v>99.97</v>
      </c>
      <c r="CB203" s="99">
        <f t="shared" si="1648"/>
        <v>99.84399999999998</v>
      </c>
      <c r="CC203" s="99">
        <f t="shared" si="1648"/>
        <v>98.50800000000001</v>
      </c>
      <c r="CD203" s="99">
        <f t="shared" si="1648"/>
        <v>0.39786391583264236</v>
      </c>
      <c r="CE203" s="100">
        <f t="shared" si="1648"/>
        <v>14.713768111682484</v>
      </c>
      <c r="CF203" s="118">
        <f t="shared" si="1648"/>
        <v>348901.36416516523</v>
      </c>
      <c r="CG203" s="99">
        <f t="shared" si="1648"/>
        <v>315110.43352646177</v>
      </c>
      <c r="CH203" s="99">
        <f t="shared" si="1648"/>
        <v>382692.29480386869</v>
      </c>
      <c r="CI203" s="159">
        <f t="shared" si="1648"/>
        <v>1.2000000000003639</v>
      </c>
      <c r="CJ203" s="159">
        <f t="shared" si="1648"/>
        <v>5.0982800000002495</v>
      </c>
      <c r="CK203" s="159">
        <f t="shared" si="1648"/>
        <v>38.331560000000351</v>
      </c>
      <c r="CL203" s="159">
        <f t="shared" si="1648"/>
        <v>2498.8000000000002</v>
      </c>
      <c r="CM203" s="159">
        <f t="shared" si="1648"/>
        <v>2494.9017199999994</v>
      </c>
      <c r="CN203" s="159">
        <f t="shared" si="1648"/>
        <v>2461.6684399999999</v>
      </c>
      <c r="CO203" s="99">
        <f t="shared" si="1648"/>
        <v>99.951999999999998</v>
      </c>
      <c r="CP203" s="99">
        <f t="shared" si="1648"/>
        <v>99.84399999999998</v>
      </c>
      <c r="CQ203" s="99">
        <f t="shared" si="1648"/>
        <v>98.513999999999996</v>
      </c>
      <c r="CR203" s="99">
        <f t="shared" si="1648"/>
        <v>4.4493369884209857</v>
      </c>
      <c r="CS203" s="100">
        <f>IFERROR(AVERAGE(CS198:CS202), "")</f>
        <v>29.068861408106521</v>
      </c>
      <c r="CT203" s="118">
        <f t="shared" si="1648"/>
        <v>354249.30176115484</v>
      </c>
      <c r="CU203" s="99">
        <f t="shared" si="1648"/>
        <v>318453.30216961389</v>
      </c>
      <c r="CV203" s="99">
        <f t="shared" si="1648"/>
        <v>390045.30135269562</v>
      </c>
      <c r="CW203" s="159">
        <f t="shared" si="1648"/>
        <v>1.2000000000002728</v>
      </c>
      <c r="CX203" s="159">
        <f t="shared" si="1648"/>
        <v>5.0982700000001389</v>
      </c>
      <c r="CY203" s="159">
        <f t="shared" si="1648"/>
        <v>38.531440000000295</v>
      </c>
      <c r="CZ203" s="159">
        <f t="shared" si="1648"/>
        <v>2498.8000000000002</v>
      </c>
      <c r="DA203" s="159">
        <f t="shared" si="1648"/>
        <v>2494.9017299999996</v>
      </c>
      <c r="DB203" s="159">
        <f t="shared" si="1648"/>
        <v>2461.4685599999998</v>
      </c>
      <c r="DC203" s="99">
        <f t="shared" si="1648"/>
        <v>99.952000000000012</v>
      </c>
      <c r="DD203" s="99">
        <f t="shared" si="1648"/>
        <v>99.84399999999998</v>
      </c>
      <c r="DE203" s="99">
        <f t="shared" si="1648"/>
        <v>98.506</v>
      </c>
      <c r="DF203" s="99">
        <f t="shared" si="1648"/>
        <v>0.34782799943449022</v>
      </c>
      <c r="DG203" s="100">
        <f>IFERROR(AVERAGE(DG198:DG202), "")</f>
        <v>31.062039933356829</v>
      </c>
      <c r="DH203" s="118">
        <f t="shared" si="1648"/>
        <v>271315.84647680266</v>
      </c>
      <c r="DI203" s="99"/>
      <c r="DJ203" s="100">
        <f>IFERROR(AVERAGE(DJ198:DJ202), "")</f>
        <v>81.03618411745046</v>
      </c>
      <c r="DK203" s="99" t="str">
        <f>IFERROR(AVERAGE(DK198:DK202), "")</f>
        <v/>
      </c>
      <c r="DL203" s="18">
        <f t="shared" si="1647"/>
        <v>4.8968904143687715E-2</v>
      </c>
    </row>
    <row r="204" spans="1:116" hidden="1" x14ac:dyDescent="0.25">
      <c r="A204" s="257"/>
      <c r="B204" s="257"/>
      <c r="C204" s="256">
        <v>10</v>
      </c>
      <c r="D204" s="256">
        <v>75</v>
      </c>
      <c r="E204" s="164">
        <f>4 * ($C$204*'Data for KPI'!$B$1)</f>
        <v>5000</v>
      </c>
      <c r="F204" s="88">
        <v>1</v>
      </c>
      <c r="G204" s="27"/>
      <c r="H204" s="102">
        <v>25277312.01889652</v>
      </c>
      <c r="I204" s="32">
        <v>24529940.812789749</v>
      </c>
      <c r="J204" s="32">
        <v>26024683.225003291</v>
      </c>
      <c r="K204" s="171">
        <f>E204-N204</f>
        <v>134</v>
      </c>
      <c r="L204" s="171">
        <f>E204-O204</f>
        <v>639.57740000000013</v>
      </c>
      <c r="M204" s="171">
        <f>E204-P204</f>
        <v>335.93900000000031</v>
      </c>
      <c r="N204" s="171">
        <f>(Q204/100)*E204</f>
        <v>4866</v>
      </c>
      <c r="O204" s="172">
        <f>(R204/100)*N204</f>
        <v>4360.4225999999999</v>
      </c>
      <c r="P204" s="172">
        <f>(S204/100)*N204</f>
        <v>4664.0609999999997</v>
      </c>
      <c r="Q204" s="123">
        <v>97.32</v>
      </c>
      <c r="R204" s="123">
        <v>89.61</v>
      </c>
      <c r="S204" s="123">
        <v>95.85</v>
      </c>
      <c r="T204" s="208"/>
      <c r="U204" s="208"/>
      <c r="V204" s="208"/>
      <c r="W204" s="14"/>
      <c r="X204" s="14"/>
      <c r="Y204" s="14"/>
      <c r="Z204" s="14"/>
      <c r="AA204" s="46" t="str">
        <f>IF(OR(ISBLANK(T204), ISBLANK(DH204)), "", 100*((T204-DH204)/DH204))</f>
        <v/>
      </c>
      <c r="AB204" s="102">
        <v>13395827.63790708</v>
      </c>
      <c r="AC204" s="32">
        <v>13201780.44024688</v>
      </c>
      <c r="AD204" s="32">
        <v>13589874.835567281</v>
      </c>
      <c r="AE204" s="171">
        <f>$E204-AH204</f>
        <v>3</v>
      </c>
      <c r="AF204" s="171">
        <f>$E204-AI204</f>
        <v>525.1864999999998</v>
      </c>
      <c r="AG204" s="171">
        <f>$E204-AJ204</f>
        <v>178.39469999999983</v>
      </c>
      <c r="AH204" s="171">
        <f>(AK204/100)*E204</f>
        <v>4997</v>
      </c>
      <c r="AI204" s="172">
        <f>(AL204/100)*AH204</f>
        <v>4474.8135000000002</v>
      </c>
      <c r="AJ204" s="172">
        <f>(AM204/100)*AH204</f>
        <v>4821.6053000000002</v>
      </c>
      <c r="AK204" s="32">
        <v>99.94</v>
      </c>
      <c r="AL204" s="32">
        <v>89.55</v>
      </c>
      <c r="AM204" s="32">
        <v>96.49</v>
      </c>
      <c r="AN204" s="28">
        <v>1.4791101544289567</v>
      </c>
      <c r="AO204" s="46">
        <f>IF(OR(ISBLANK(AB204), ISBLANK(DH204)), "", 100*((AB204-DH204)/DH204))</f>
        <v>0.31295934620012855</v>
      </c>
      <c r="AP204" s="102">
        <v>13641479.86883091</v>
      </c>
      <c r="AQ204" s="32">
        <v>13426840.915062189</v>
      </c>
      <c r="AR204" s="32">
        <v>13856118.82259964</v>
      </c>
      <c r="AS204" s="171">
        <f>$E204-AV204</f>
        <v>6.5</v>
      </c>
      <c r="AT204" s="171">
        <f>$E204-AW204</f>
        <v>527.82139999999981</v>
      </c>
      <c r="AU204" s="171">
        <f>$E204-AX204</f>
        <v>180.77314999999999</v>
      </c>
      <c r="AV204" s="171">
        <f>(AY204/100)*E204</f>
        <v>4993.5</v>
      </c>
      <c r="AW204" s="172">
        <f>(AZ204/100)*AV204</f>
        <v>4472.1786000000002</v>
      </c>
      <c r="AX204" s="172">
        <f>(BA204/100)*AV204</f>
        <v>4819.22685</v>
      </c>
      <c r="AY204" s="32">
        <v>99.87</v>
      </c>
      <c r="AZ204" s="32">
        <v>89.56</v>
      </c>
      <c r="BA204" s="32">
        <v>96.51</v>
      </c>
      <c r="BB204" s="28">
        <v>1.0938859286288636</v>
      </c>
      <c r="BC204" s="46">
        <f>IF(OR(ISBLANK(AP204), ISBLANK(DH204)), "", 100*((AP204-DH204)/DH204))</f>
        <v>2.1524949777451372</v>
      </c>
      <c r="BD204" s="127">
        <v>162879639.3649078</v>
      </c>
      <c r="BE204" s="127">
        <v>160155910.05803421</v>
      </c>
      <c r="BF204" s="127">
        <v>165603368.67178139</v>
      </c>
      <c r="BG204" s="171">
        <f>IF(BJ204=0, " ", $E204-BJ204)</f>
        <v>1174</v>
      </c>
      <c r="BH204" s="171">
        <f t="shared" ref="BH204:BH208" si="1649">IF(BK204=0, " ", $E204-BK204)</f>
        <v>1485.0537999999997</v>
      </c>
      <c r="BI204" s="171">
        <f t="shared" ref="BI204:BI208" si="1650">IF(BL204=0, " ", $E204-BL204)</f>
        <v>1408.1512000000002</v>
      </c>
      <c r="BJ204" s="171">
        <f>(BM204/100)*$E204</f>
        <v>3826</v>
      </c>
      <c r="BK204" s="172">
        <f>(BN204/100)*BJ204</f>
        <v>3514.9462000000003</v>
      </c>
      <c r="BL204" s="172">
        <f>(BO204/100)*BJ204</f>
        <v>3591.8487999999998</v>
      </c>
      <c r="BM204" s="122">
        <v>76.52</v>
      </c>
      <c r="BN204" s="122">
        <v>91.87</v>
      </c>
      <c r="BO204" s="122">
        <v>93.88</v>
      </c>
      <c r="BP204" s="28">
        <v>0.50047081458392495</v>
      </c>
      <c r="BQ204" s="46">
        <f>IF(OR(ISBLANK(BD204), ISBLANK(DH204)), "", 100*((BD204-DH204)/DH204))</f>
        <v>1119.7035587185621</v>
      </c>
      <c r="BR204" s="127">
        <v>14328568.55001778</v>
      </c>
      <c r="BS204" s="127">
        <v>14063325.964437401</v>
      </c>
      <c r="BT204" s="127">
        <v>14593811.13559816</v>
      </c>
      <c r="BU204" s="171">
        <f>IF(BX204 = 0, " ", $E204-BX204)</f>
        <v>14.5</v>
      </c>
      <c r="BV204" s="171">
        <f t="shared" ref="BV204:BV208" si="1651">IF(BY204=0, " ", $E204-BY204)</f>
        <v>532.49344999999994</v>
      </c>
      <c r="BW204" s="171">
        <f t="shared" ref="BW204:BW208" si="1652">IF(BZ204=0, " ", $E204-BZ204)</f>
        <v>191.48524999999972</v>
      </c>
      <c r="BX204" s="171">
        <f>IF(ISBLANK(CA204),"",(CA204/100)*$E204)</f>
        <v>4985.5</v>
      </c>
      <c r="BY204" s="172">
        <f>(CB204/100)*BX204</f>
        <v>4467.5065500000001</v>
      </c>
      <c r="BZ204" s="172">
        <f>(CC204/100)*BX204</f>
        <v>4808.5147500000003</v>
      </c>
      <c r="CA204" s="122">
        <v>99.71</v>
      </c>
      <c r="CB204" s="122">
        <v>89.61</v>
      </c>
      <c r="CC204" s="122">
        <v>96.45</v>
      </c>
      <c r="CD204" s="28">
        <v>1.5660730860394427</v>
      </c>
      <c r="CE204" s="46">
        <f>IF(OR(ISBLANK(BR204), ISBLANK(DH204)), "", 100*((BR204-DH204)/DH204))</f>
        <v>7.2976715809506087</v>
      </c>
      <c r="CF204" s="128">
        <v>13354034.937475421</v>
      </c>
      <c r="CG204" s="128">
        <v>13163443.5905823</v>
      </c>
      <c r="CH204" s="128">
        <v>13544626.284368539</v>
      </c>
      <c r="CI204" s="171">
        <f>IF(ISBLANK(CL204), " ", $E204-CL204)</f>
        <v>2.5</v>
      </c>
      <c r="CJ204" s="171">
        <f>IF(ISBLANK(CM204), " ", $E204-CM204)</f>
        <v>525.23849999999948</v>
      </c>
      <c r="CK204" s="171">
        <f>IF(ISBLANK(CN204), " ", $E204-CN204)</f>
        <v>176.91274999999951</v>
      </c>
      <c r="CL204" s="171">
        <f>IF(ISBLANK(CO204),"",(CO204/100)*$E204)</f>
        <v>4997.5</v>
      </c>
      <c r="CM204" s="172">
        <f>IF(ISBLANK(CL204),"",(CP204/100)*CL204)</f>
        <v>4474.7615000000005</v>
      </c>
      <c r="CN204" s="172">
        <f>IF(ISBLANK(CL204),"",(CQ204/100)*CL204)</f>
        <v>4823.0872500000005</v>
      </c>
      <c r="CO204" s="124">
        <v>99.95</v>
      </c>
      <c r="CP204" s="124">
        <v>89.54</v>
      </c>
      <c r="CQ204" s="124">
        <v>96.51</v>
      </c>
      <c r="CR204" s="29">
        <v>1.5040107847911555</v>
      </c>
      <c r="CS204" s="46">
        <f>IF(OR(ISBLANK(CF204), ISBLANK(DH204)), "", 100*((CF204-DH204)/DH204))</f>
        <v>0</v>
      </c>
      <c r="CT204" s="127">
        <v>13645195.625249561</v>
      </c>
      <c r="CU204" s="127">
        <v>13431263.014756801</v>
      </c>
      <c r="CV204" s="127">
        <v>13859128.235742319</v>
      </c>
      <c r="CW204" s="171">
        <f>IF(ISNUMBER(CZ204), $E204-CZ204,"")</f>
        <v>6</v>
      </c>
      <c r="CX204" s="171">
        <f>IF(ISNUMBER(DA204), $E204-DA204,"")</f>
        <v>528.37239999999929</v>
      </c>
      <c r="CY204" s="171">
        <f>IF(ISNUMBER(DB204), $E204-DB204,"")</f>
        <v>209.7551999999996</v>
      </c>
      <c r="CZ204" s="171">
        <f>IF(ISBLANK(DC204),"",(DC204/100)*$E204)</f>
        <v>4994</v>
      </c>
      <c r="DA204" s="172">
        <f>IF(ISNUMBER(CZ204), (DD204/100) * CZ204, "")</f>
        <v>4471.6276000000007</v>
      </c>
      <c r="DB204" s="172">
        <f>IF(ISNUMBER(CZ204),(DE204/100)*CZ204,"")</f>
        <v>4790.2448000000004</v>
      </c>
      <c r="DC204" s="122">
        <v>99.88</v>
      </c>
      <c r="DD204" s="122">
        <v>89.54</v>
      </c>
      <c r="DE204" s="122">
        <v>95.92</v>
      </c>
      <c r="DF204" s="28">
        <v>3.7112529762442925</v>
      </c>
      <c r="DG204" s="46">
        <f>IF(OR(ISBLANK(CT204), ISBLANK(DH204)), "", 100*((CT204-DH204)/DH204))</f>
        <v>2.1803199492690881</v>
      </c>
      <c r="DH204" s="26">
        <f>MIN(H204,T204,AB204,AP204,BD204,BR204,CF204,CT204)</f>
        <v>13354034.937475421</v>
      </c>
      <c r="DI204" s="85" t="str">
        <f>IF(DH204=H204, $H$2, IF(DH204=T204, $T$2, IF(DH204=AB204, $AB$2, IF(DH204=AP204, $AP$2, IF(DH204=BD204, $BD$2, IF(DH204=BR204, $BR$2, IF(DH204=CF204, $CF$2, $CT$2)))))))</f>
        <v>RKSDDP (AllEnhancements + RQMC + Kmeans)</v>
      </c>
      <c r="DJ204" s="39">
        <f>IF(OR(ISBLANK(H204), ISBLANK(AP204)), "", IFERROR(((H204-AP204)/H204)*100, ""))</f>
        <v>46.032711632340614</v>
      </c>
      <c r="DK204" s="20" t="str">
        <f>IF(OR(ISBLANK(AP204), ISBLANK(T204)), "", IFERROR(((T204-AP204)/T204)*100, ""))</f>
        <v/>
      </c>
      <c r="DL204" s="18">
        <f t="shared" si="1647"/>
        <v>0</v>
      </c>
    </row>
    <row r="205" spans="1:116" hidden="1" x14ac:dyDescent="0.25">
      <c r="A205" s="257"/>
      <c r="B205" s="257"/>
      <c r="C205" s="257"/>
      <c r="D205" s="257"/>
      <c r="E205" s="164">
        <f>4 * ($C$204*'Data for KPI'!$B$1)</f>
        <v>5000</v>
      </c>
      <c r="F205" s="88">
        <v>2</v>
      </c>
      <c r="G205" s="84">
        <v>11</v>
      </c>
      <c r="H205" s="127">
        <v>21600670.35898662</v>
      </c>
      <c r="I205" s="127">
        <v>20987175.59197956</v>
      </c>
      <c r="J205" s="127">
        <v>22214165.12599368</v>
      </c>
      <c r="K205" s="171">
        <f t="shared" ref="K205:K208" si="1653">E205-N205</f>
        <v>96.500000000000909</v>
      </c>
      <c r="L205" s="171">
        <f t="shared" ref="L205:L208" si="1654">E205-O205</f>
        <v>613.81925000000047</v>
      </c>
      <c r="M205" s="171">
        <f t="shared" ref="M205:M208" si="1655">E205-P205</f>
        <v>315.19610000000102</v>
      </c>
      <c r="N205" s="171">
        <f t="shared" ref="N205:N208" si="1656">(Q205/100)*E205</f>
        <v>4903.4999999999991</v>
      </c>
      <c r="O205" s="172">
        <f t="shared" ref="O205:O208" si="1657">(R205/100)*N205</f>
        <v>4386.1807499999995</v>
      </c>
      <c r="P205" s="172">
        <f t="shared" ref="P205:P208" si="1658">(S205/100)*N205</f>
        <v>4684.803899999999</v>
      </c>
      <c r="Q205" s="123">
        <v>98.07</v>
      </c>
      <c r="R205" s="123">
        <v>89.45</v>
      </c>
      <c r="S205" s="123">
        <v>95.54</v>
      </c>
      <c r="T205" s="208"/>
      <c r="U205" s="208"/>
      <c r="V205" s="208"/>
      <c r="W205" s="14"/>
      <c r="X205" s="14"/>
      <c r="Y205" s="14"/>
      <c r="Z205" s="14"/>
      <c r="AA205" s="46" t="str">
        <f>IF(OR(ISBLANK(T205), ISBLANK(DH205)), "", 100*((T205-DH205)/DH205))</f>
        <v/>
      </c>
      <c r="AB205" s="103">
        <v>13763618.95972296</v>
      </c>
      <c r="AC205" s="43">
        <v>13538278.45519034</v>
      </c>
      <c r="AD205" s="43">
        <v>13988959.464255581</v>
      </c>
      <c r="AE205" s="171">
        <f t="shared" ref="AE205:AE208" si="1659">$E205-AH205</f>
        <v>8</v>
      </c>
      <c r="AF205" s="171">
        <f t="shared" ref="AF205:AF208" si="1660">$E205-AI205</f>
        <v>533.65760000000046</v>
      </c>
      <c r="AG205" s="171">
        <f t="shared" ref="AG205:AG208" si="1661">$E205-AJ205</f>
        <v>192.70399999999972</v>
      </c>
      <c r="AH205" s="171">
        <f t="shared" ref="AH205:AH208" si="1662">(AK205/100)*E205</f>
        <v>4992</v>
      </c>
      <c r="AI205" s="172">
        <f t="shared" ref="AI205:AI208" si="1663">(AL205/100)*AH205</f>
        <v>4466.3423999999995</v>
      </c>
      <c r="AJ205" s="172">
        <f t="shared" ref="AJ205:AJ208" si="1664">(AM205/100)*AH205</f>
        <v>4807.2960000000003</v>
      </c>
      <c r="AK205" s="34">
        <v>99.84</v>
      </c>
      <c r="AL205" s="34">
        <v>89.47</v>
      </c>
      <c r="AM205" s="34">
        <v>96.3</v>
      </c>
      <c r="AN205" s="29">
        <v>1.4902652554495395</v>
      </c>
      <c r="AO205" s="46">
        <f>IF(OR(ISBLANK(AB205), ISBLANK(DH205)), "", 100*((AB205-DH205)/DH205))</f>
        <v>4.6487447644958211</v>
      </c>
      <c r="AP205" s="102">
        <v>13632741.036792699</v>
      </c>
      <c r="AQ205" s="42">
        <v>13417994.37436978</v>
      </c>
      <c r="AR205" s="42">
        <v>13847487.69921563</v>
      </c>
      <c r="AS205" s="171">
        <f t="shared" ref="AS205:AS208" si="1665">$E205-AV205</f>
        <v>6.5</v>
      </c>
      <c r="AT205" s="171">
        <f t="shared" ref="AT205:AT208" si="1666">$E205-AW205</f>
        <v>531.81620000000021</v>
      </c>
      <c r="AU205" s="171">
        <f t="shared" ref="AU205:AU208" si="1667">$E205-AX205</f>
        <v>185.76665000000048</v>
      </c>
      <c r="AV205" s="171">
        <f t="shared" ref="AV205:AV208" si="1668">(AY205/100)*E205</f>
        <v>4993.5</v>
      </c>
      <c r="AW205" s="172">
        <f t="shared" ref="AW205:AW208" si="1669">(AZ205/100)*AV205</f>
        <v>4468.1837999999998</v>
      </c>
      <c r="AX205" s="172">
        <f t="shared" ref="AX205:AX208" si="1670">(BA205/100)*AV205</f>
        <v>4814.2333499999995</v>
      </c>
      <c r="AY205" s="32">
        <v>99.87</v>
      </c>
      <c r="AZ205" s="32">
        <v>89.48</v>
      </c>
      <c r="BA205" s="32">
        <v>96.41</v>
      </c>
      <c r="BB205" s="28">
        <v>1.0475165681033627</v>
      </c>
      <c r="BC205" s="46">
        <f>IF(OR(ISBLANK(AP205), ISBLANK(DH205)), "", 100*((AP205-DH205)/DH205))</f>
        <v>3.6536423577729944</v>
      </c>
      <c r="BD205" s="128">
        <v>187820019.46011049</v>
      </c>
      <c r="BE205" s="128">
        <v>184906077.67281559</v>
      </c>
      <c r="BF205" s="128">
        <v>190733961.24740529</v>
      </c>
      <c r="BG205" s="171">
        <f t="shared" ref="BG205:BG208" si="1671">IF(BJ205=0, " ", $E205-BJ205)</f>
        <v>1291</v>
      </c>
      <c r="BH205" s="171">
        <f t="shared" si="1649"/>
        <v>1596.9925000000003</v>
      </c>
      <c r="BI205" s="171">
        <f t="shared" si="1650"/>
        <v>1539.8738999999996</v>
      </c>
      <c r="BJ205" s="171">
        <f t="shared" ref="BJ205:BJ208" si="1672">(BM205/100)*$E205</f>
        <v>3709</v>
      </c>
      <c r="BK205" s="172">
        <f t="shared" ref="BK205:BK208" si="1673">(BN205/100)*BJ205</f>
        <v>3403.0074999999997</v>
      </c>
      <c r="BL205" s="172">
        <f t="shared" ref="BL205:BL208" si="1674">(BO205/100)*BJ205</f>
        <v>3460.1261000000004</v>
      </c>
      <c r="BM205" s="124">
        <v>74.180000000000007</v>
      </c>
      <c r="BN205" s="124">
        <v>91.75</v>
      </c>
      <c r="BO205" s="124">
        <v>93.29</v>
      </c>
      <c r="BP205" s="29">
        <v>0.24269466562703276</v>
      </c>
      <c r="BQ205" s="46">
        <f>IF(OR(ISBLANK(BD205), ISBLANK(DH205)), "", 100*((BD205-DH205)/DH205))</f>
        <v>1328.0495075939943</v>
      </c>
      <c r="BR205" s="128">
        <v>13734820.570359239</v>
      </c>
      <c r="BS205" s="128">
        <v>13512120.747335769</v>
      </c>
      <c r="BT205" s="128">
        <v>13957520.393382709</v>
      </c>
      <c r="BU205" s="171">
        <f t="shared" ref="BU205:BU208" si="1675">IF(BX205 = 0, " ", $E205-BX205)</f>
        <v>7.5</v>
      </c>
      <c r="BV205" s="171">
        <f t="shared" si="1651"/>
        <v>536.20575000000008</v>
      </c>
      <c r="BW205" s="171">
        <f t="shared" si="1652"/>
        <v>193.22100000000046</v>
      </c>
      <c r="BX205" s="171">
        <f t="shared" ref="BX205:BX208" si="1676">IF(ISBLANK(CA205),"",(CA205/100)*$E205)</f>
        <v>4992.5</v>
      </c>
      <c r="BY205" s="172">
        <f t="shared" ref="BY205:BY208" si="1677">(CB205/100)*BX205</f>
        <v>4463.7942499999999</v>
      </c>
      <c r="BZ205" s="172">
        <f t="shared" ref="BZ205:BZ208" si="1678">(CC205/100)*BX205</f>
        <v>4806.7789999999995</v>
      </c>
      <c r="CA205" s="124">
        <v>99.85</v>
      </c>
      <c r="CB205" s="124">
        <v>89.41</v>
      </c>
      <c r="CC205" s="124">
        <v>96.28</v>
      </c>
      <c r="CD205" s="29">
        <v>1.3678833383915423</v>
      </c>
      <c r="CE205" s="46">
        <f>IF(OR(ISBLANK(BR205), ISBLANK(DH205)), "", 100*((BR205-DH205)/DH205))</f>
        <v>4.4297823457473973</v>
      </c>
      <c r="CF205" s="127">
        <v>13152206.450920129</v>
      </c>
      <c r="CG205" s="127">
        <v>12979797.99094459</v>
      </c>
      <c r="CH205" s="127">
        <v>13324614.910895661</v>
      </c>
      <c r="CI205" s="171">
        <f t="shared" ref="CI205:CI208" si="1679">IF(ISBLANK(CL205), " ", $E205-CL205)</f>
        <v>0.50000000000090949</v>
      </c>
      <c r="CJ205" s="171">
        <f t="shared" ref="CJ205:CJ208" si="1680">IF(ISBLANK(CM205), " ", $E205-CM205)</f>
        <v>524.94755000000077</v>
      </c>
      <c r="CK205" s="171">
        <f t="shared" ref="CK205:CK208" si="1681">IF(ISBLANK(CN205), " ", $E205-CN205)</f>
        <v>178.98215000000073</v>
      </c>
      <c r="CL205" s="171">
        <f t="shared" ref="CL205:CL208" si="1682">IF(ISBLANK(CO205),"",(CO205/100)*$E205)</f>
        <v>4999.4999999999991</v>
      </c>
      <c r="CM205" s="172">
        <f t="shared" ref="CM205:CM208" si="1683">IF(ISBLANK(CL205),"",(CP205/100)*CL205)</f>
        <v>4475.0524499999992</v>
      </c>
      <c r="CN205" s="172">
        <f t="shared" ref="CN205:CN208" si="1684">IF(ISBLANK(CL205),"",(CQ205/100)*CL205)</f>
        <v>4821.0178499999993</v>
      </c>
      <c r="CO205" s="122">
        <v>99.99</v>
      </c>
      <c r="CP205" s="122">
        <v>89.51</v>
      </c>
      <c r="CQ205" s="122">
        <v>96.43</v>
      </c>
      <c r="CR205" s="28">
        <v>1.4819902250961854</v>
      </c>
      <c r="CS205" s="46">
        <f>IF(OR(ISBLANK(CF205), ISBLANK(DH205)), "", 100*((CF205-DH205)/DH205))</f>
        <v>0</v>
      </c>
      <c r="CT205" s="128">
        <v>13154164.38786489</v>
      </c>
      <c r="CU205" s="128">
        <v>12982675.71561862</v>
      </c>
      <c r="CV205" s="128">
        <v>13325653.060111159</v>
      </c>
      <c r="CW205" s="171">
        <f t="shared" ref="CW205:CW208" si="1685">IF(ISNUMBER(CZ205), $E205-CZ205,"")</f>
        <v>0</v>
      </c>
      <c r="CX205" s="171">
        <f t="shared" ref="CX205:CX208" si="1686">IF(ISNUMBER(DA205), $E205-DA205,"")</f>
        <v>528.49999999999909</v>
      </c>
      <c r="CY205" s="171">
        <f t="shared" ref="CY205:CY208" si="1687">IF(ISNUMBER(DB205), $E205-DB205,"")</f>
        <v>198.5</v>
      </c>
      <c r="CZ205" s="171">
        <f t="shared" ref="CZ205:CZ208" si="1688">IF(ISBLANK(DC205),"",(DC205/100)*$E205)</f>
        <v>5000</v>
      </c>
      <c r="DA205" s="172">
        <f t="shared" ref="DA205:DA208" si="1689">IF(ISNUMBER(CZ205), (DD205/100) * CZ205, "")</f>
        <v>4471.5000000000009</v>
      </c>
      <c r="DB205" s="172">
        <f t="shared" ref="DB205:DB208" si="1690">IF(ISNUMBER(CZ205),(DE205/100)*CZ205,"")</f>
        <v>4801.5</v>
      </c>
      <c r="DC205" s="124">
        <v>100</v>
      </c>
      <c r="DD205" s="124">
        <v>89.43</v>
      </c>
      <c r="DE205" s="124">
        <v>96.03</v>
      </c>
      <c r="DF205" s="29">
        <v>3.0273117639700096</v>
      </c>
      <c r="DG205" s="46">
        <f>IF(OR(ISBLANK(CT205), ISBLANK(DH205)), "", 100*((CT205-DH205)/DH205))</f>
        <v>1.4886756469850005E-2</v>
      </c>
      <c r="DH205" s="26">
        <f>MIN(H205,T205,AB205,AP205,BD205,BR205,CF205,CT205)</f>
        <v>13152206.450920129</v>
      </c>
      <c r="DI205" s="85" t="str">
        <f>IF(DH205=H205, $H$2, IF(DH205=T205, $T$2, IF(DH205=AB205, $AB$2, IF(DH205=AP205, $AP$2, IF(DH205=BD205, $BD$2, IF(DH205=BR205, $BR$2, IF(DH205=CF205, $CF$2, $CT$2)))))))</f>
        <v>RKSDDP (AllEnhancements + RQMC + Kmeans)</v>
      </c>
      <c r="DJ205" s="39">
        <f>IF(OR(ISBLANK(H205), ISBLANK(AP205)), "", IFERROR(((H205-AP205)/H205)*100, ""))</f>
        <v>36.887416870740722</v>
      </c>
      <c r="DK205" s="20" t="str">
        <f>IF(OR(ISBLANK(AP205), ISBLANK(T205)), "", IFERROR(((T205-AP205)/T205)*100, ""))</f>
        <v/>
      </c>
      <c r="DL205" s="18">
        <f t="shared" si="1647"/>
        <v>0</v>
      </c>
    </row>
    <row r="206" spans="1:116" hidden="1" x14ac:dyDescent="0.25">
      <c r="A206" s="257"/>
      <c r="B206" s="257"/>
      <c r="C206" s="257"/>
      <c r="D206" s="257"/>
      <c r="E206" s="164">
        <f>4 * ($C$204*'Data for KPI'!$B$1)</f>
        <v>5000</v>
      </c>
      <c r="F206" s="88">
        <v>3</v>
      </c>
      <c r="G206" s="88"/>
      <c r="H206" s="103">
        <v>25662598.67838658</v>
      </c>
      <c r="I206" s="34">
        <v>24903891.12368989</v>
      </c>
      <c r="J206" s="34">
        <v>26421306.233083282</v>
      </c>
      <c r="K206" s="171">
        <f t="shared" si="1653"/>
        <v>140</v>
      </c>
      <c r="L206" s="171">
        <f t="shared" si="1654"/>
        <v>643.00999999999931</v>
      </c>
      <c r="M206" s="171">
        <f t="shared" si="1655"/>
        <v>330.02599999999984</v>
      </c>
      <c r="N206" s="171">
        <f t="shared" si="1656"/>
        <v>4860</v>
      </c>
      <c r="O206" s="172">
        <f t="shared" si="1657"/>
        <v>4356.9900000000007</v>
      </c>
      <c r="P206" s="172">
        <f t="shared" si="1658"/>
        <v>4669.9740000000002</v>
      </c>
      <c r="Q206" s="125">
        <v>97.2</v>
      </c>
      <c r="R206" s="125">
        <v>89.65</v>
      </c>
      <c r="S206" s="125">
        <v>96.09</v>
      </c>
      <c r="T206" s="208"/>
      <c r="U206" s="208"/>
      <c r="V206" s="208"/>
      <c r="W206" s="14"/>
      <c r="X206" s="14"/>
      <c r="Y206" s="14"/>
      <c r="Z206" s="14"/>
      <c r="AA206" s="46" t="str">
        <f>IF(OR(ISBLANK(T206), ISBLANK(DH206)), "", 100*((T206-DH206)/DH206))</f>
        <v/>
      </c>
      <c r="AB206" s="103">
        <v>15401038.840278409</v>
      </c>
      <c r="AC206" s="34">
        <v>15070335.661435651</v>
      </c>
      <c r="AD206" s="34">
        <v>15731742.019121161</v>
      </c>
      <c r="AE206" s="171">
        <f t="shared" si="1659"/>
        <v>28</v>
      </c>
      <c r="AF206" s="171">
        <f t="shared" si="1660"/>
        <v>552.54599999999937</v>
      </c>
      <c r="AG206" s="171">
        <f t="shared" si="1661"/>
        <v>197.54520000000048</v>
      </c>
      <c r="AH206" s="171">
        <f t="shared" si="1662"/>
        <v>4972</v>
      </c>
      <c r="AI206" s="172">
        <f t="shared" si="1663"/>
        <v>4447.4540000000006</v>
      </c>
      <c r="AJ206" s="172">
        <f t="shared" si="1664"/>
        <v>4802.4547999999995</v>
      </c>
      <c r="AK206" s="34">
        <v>99.44</v>
      </c>
      <c r="AL206" s="34">
        <v>89.45</v>
      </c>
      <c r="AM206" s="34">
        <v>96.59</v>
      </c>
      <c r="AN206" s="29">
        <v>1.4907446908587045</v>
      </c>
      <c r="AO206" s="46">
        <f>IF(OR(ISBLANK(AB206), ISBLANK(DH206)), "", 100*((AB206-DH206)/DH206))</f>
        <v>11.698484608132025</v>
      </c>
      <c r="AP206" s="103">
        <v>14671180.030453259</v>
      </c>
      <c r="AQ206" s="34">
        <v>14384622.20499306</v>
      </c>
      <c r="AR206" s="34">
        <v>14957737.855913449</v>
      </c>
      <c r="AS206" s="171">
        <f t="shared" si="1665"/>
        <v>19</v>
      </c>
      <c r="AT206" s="171">
        <f t="shared" si="1666"/>
        <v>545.49169999999958</v>
      </c>
      <c r="AU206" s="171">
        <f t="shared" si="1667"/>
        <v>184.86729999999989</v>
      </c>
      <c r="AV206" s="171">
        <f t="shared" si="1668"/>
        <v>4981</v>
      </c>
      <c r="AW206" s="172">
        <f t="shared" si="1669"/>
        <v>4454.5083000000004</v>
      </c>
      <c r="AX206" s="172">
        <f t="shared" si="1670"/>
        <v>4815.1327000000001</v>
      </c>
      <c r="AY206" s="34">
        <v>99.62</v>
      </c>
      <c r="AZ206" s="34">
        <v>89.43</v>
      </c>
      <c r="BA206" s="34">
        <v>96.67</v>
      </c>
      <c r="BB206" s="29">
        <v>1.0481351304616759</v>
      </c>
      <c r="BC206" s="46">
        <f>IF(OR(ISBLANK(AP206), ISBLANK(DH206)), "", 100*((AP206-DH206)/DH206))</f>
        <v>6.4050674639486287</v>
      </c>
      <c r="BD206" s="127">
        <v>138610507.82637581</v>
      </c>
      <c r="BE206" s="127">
        <v>136004490.06641781</v>
      </c>
      <c r="BF206" s="127">
        <v>141216525.58633369</v>
      </c>
      <c r="BG206" s="171">
        <f t="shared" si="1671"/>
        <v>995.00000000000045</v>
      </c>
      <c r="BH206" s="171">
        <f t="shared" si="1649"/>
        <v>1321.8080000000004</v>
      </c>
      <c r="BI206" s="171">
        <f t="shared" si="1650"/>
        <v>1228.8920000000003</v>
      </c>
      <c r="BJ206" s="171">
        <f t="shared" si="1672"/>
        <v>4004.9999999999995</v>
      </c>
      <c r="BK206" s="172">
        <f t="shared" si="1673"/>
        <v>3678.1919999999996</v>
      </c>
      <c r="BL206" s="172">
        <f t="shared" si="1674"/>
        <v>3771.1079999999997</v>
      </c>
      <c r="BM206" s="122">
        <v>80.099999999999994</v>
      </c>
      <c r="BN206" s="122">
        <v>91.84</v>
      </c>
      <c r="BO206" s="122">
        <v>94.16</v>
      </c>
      <c r="BP206" s="28">
        <v>0.48684639400232771</v>
      </c>
      <c r="BQ206" s="46">
        <f>IF(OR(ISBLANK(BD206), ISBLANK(DH206)), "", 100*((BD206-DH206)/DH206))</f>
        <v>905.29476196619464</v>
      </c>
      <c r="BR206" s="127">
        <v>14445702.740886129</v>
      </c>
      <c r="BS206" s="127">
        <v>14173633.6707456</v>
      </c>
      <c r="BT206" s="127">
        <v>14717771.811026661</v>
      </c>
      <c r="BU206" s="171">
        <f t="shared" si="1675"/>
        <v>16.5</v>
      </c>
      <c r="BV206" s="171">
        <f t="shared" si="1651"/>
        <v>542.75759999999991</v>
      </c>
      <c r="BW206" s="171">
        <f t="shared" si="1652"/>
        <v>181.95219999999972</v>
      </c>
      <c r="BX206" s="171">
        <f t="shared" si="1676"/>
        <v>4983.5</v>
      </c>
      <c r="BY206" s="172">
        <f t="shared" si="1677"/>
        <v>4457.2424000000001</v>
      </c>
      <c r="BZ206" s="172">
        <f t="shared" si="1678"/>
        <v>4818.0478000000003</v>
      </c>
      <c r="CA206" s="122">
        <v>99.67</v>
      </c>
      <c r="CB206" s="122">
        <v>89.44</v>
      </c>
      <c r="CC206" s="122">
        <v>96.68</v>
      </c>
      <c r="CD206" s="28">
        <v>1.9432357566536111</v>
      </c>
      <c r="CE206" s="46">
        <f>IF(OR(ISBLANK(BR206), ISBLANK(DH206)), "", 100*((BR206-DH206)/DH206))</f>
        <v>4.7697575462611486</v>
      </c>
      <c r="CF206" s="128">
        <v>14572269.16700035</v>
      </c>
      <c r="CG206" s="128">
        <v>14291860.747998681</v>
      </c>
      <c r="CH206" s="128">
        <v>14852677.586002029</v>
      </c>
      <c r="CI206" s="171">
        <f t="shared" si="1679"/>
        <v>18</v>
      </c>
      <c r="CJ206" s="171">
        <f t="shared" si="1680"/>
        <v>545.09559999999965</v>
      </c>
      <c r="CK206" s="171">
        <f t="shared" si="1681"/>
        <v>182.40599999999995</v>
      </c>
      <c r="CL206" s="171">
        <f t="shared" si="1682"/>
        <v>4982</v>
      </c>
      <c r="CM206" s="172">
        <f t="shared" si="1683"/>
        <v>4454.9044000000004</v>
      </c>
      <c r="CN206" s="172">
        <f t="shared" si="1684"/>
        <v>4817.5940000000001</v>
      </c>
      <c r="CO206" s="124">
        <v>99.64</v>
      </c>
      <c r="CP206" s="124">
        <v>89.42</v>
      </c>
      <c r="CQ206" s="124">
        <v>96.7</v>
      </c>
      <c r="CR206" s="29">
        <v>1.7832131123769202</v>
      </c>
      <c r="CS206" s="46">
        <f>IF(OR(ISBLANK(CF206), ISBLANK(DH206)), "", 100*((CF206-DH206)/DH206))</f>
        <v>5.687700689307591</v>
      </c>
      <c r="CT206" s="127">
        <v>13788046.35918683</v>
      </c>
      <c r="CU206" s="127">
        <v>13561354.16470884</v>
      </c>
      <c r="CV206" s="127">
        <v>14014738.55366482</v>
      </c>
      <c r="CW206" s="171">
        <f t="shared" si="1685"/>
        <v>8.5</v>
      </c>
      <c r="CX206" s="171">
        <f t="shared" si="1686"/>
        <v>536.10154999999941</v>
      </c>
      <c r="CY206" s="171">
        <f t="shared" si="1687"/>
        <v>211.15489999999954</v>
      </c>
      <c r="CZ206" s="171">
        <f t="shared" si="1688"/>
        <v>4991.5</v>
      </c>
      <c r="DA206" s="172">
        <f t="shared" si="1689"/>
        <v>4463.8984500000006</v>
      </c>
      <c r="DB206" s="172">
        <f t="shared" si="1690"/>
        <v>4788.8451000000005</v>
      </c>
      <c r="DC206" s="122">
        <v>99.83</v>
      </c>
      <c r="DD206" s="122">
        <v>89.43</v>
      </c>
      <c r="DE206" s="122">
        <v>95.94</v>
      </c>
      <c r="DF206" s="28">
        <v>3.7871313950052894</v>
      </c>
      <c r="DG206" s="46">
        <f t="shared" ref="DG206:DG208" si="1691">IF(OR(ISBLANK(CT206), ISBLANK(DH206)), "", 100*((CT206-DH206)/DH206))</f>
        <v>0</v>
      </c>
      <c r="DH206" s="26">
        <f>MIN(H206,T206,AB206,AP206,BD206,BR206,CF206,CT206)</f>
        <v>13788046.35918683</v>
      </c>
      <c r="DI206" s="85" t="str">
        <f>IF(DH206=H206, $H$2, IF(DH206=T206, $T$2, IF(DH206=AB206, $AB$2, IF(DH206=AP206, $AP$2, IF(DH206=BD206, $BD$2, IF(DH206=BR206, $BR$2, IF(DH206=CF206, $CF$2, $CT$2)))))))</f>
        <v>QKSDDP++ (AllEnhancements + QMC + Kmeans++)</v>
      </c>
      <c r="DJ206" s="39">
        <f>IF(OR(ISBLANK(H206), ISBLANK(AP206)), "", IFERROR(((H206-AP206)/H206)*100, ""))</f>
        <v>42.830497354075277</v>
      </c>
      <c r="DK206" s="20" t="str">
        <f>IF(OR(ISBLANK(AP206), ISBLANK(T206)), "", IFERROR(((T206-AP206)/T206)*100, ""))</f>
        <v/>
      </c>
      <c r="DL206" s="18">
        <f t="shared" si="1647"/>
        <v>0</v>
      </c>
    </row>
    <row r="207" spans="1:116" hidden="1" x14ac:dyDescent="0.25">
      <c r="A207" s="257"/>
      <c r="B207" s="257"/>
      <c r="C207" s="257"/>
      <c r="D207" s="257"/>
      <c r="E207" s="164">
        <f>4 * ($C$204*'Data for KPI'!$B$1)</f>
        <v>5000</v>
      </c>
      <c r="F207" s="88">
        <v>4</v>
      </c>
      <c r="G207" s="88"/>
      <c r="H207" s="102">
        <v>18826765.85302512</v>
      </c>
      <c r="I207" s="32">
        <v>18332738.795816328</v>
      </c>
      <c r="J207" s="32">
        <v>19320792.9102339</v>
      </c>
      <c r="K207" s="171">
        <f t="shared" si="1653"/>
        <v>67.5</v>
      </c>
      <c r="L207" s="171">
        <f t="shared" si="1654"/>
        <v>589.85174999999981</v>
      </c>
      <c r="M207" s="171">
        <f t="shared" si="1655"/>
        <v>285.02324999999928</v>
      </c>
      <c r="N207" s="171">
        <f t="shared" si="1656"/>
        <v>4932.5</v>
      </c>
      <c r="O207" s="172">
        <f t="shared" si="1657"/>
        <v>4410.1482500000002</v>
      </c>
      <c r="P207" s="172">
        <f t="shared" si="1658"/>
        <v>4714.9767500000007</v>
      </c>
      <c r="Q207" s="123">
        <v>98.65</v>
      </c>
      <c r="R207" s="123">
        <v>89.41</v>
      </c>
      <c r="S207" s="123">
        <v>95.59</v>
      </c>
      <c r="T207" s="208"/>
      <c r="U207" s="208"/>
      <c r="V207" s="208"/>
      <c r="W207" s="14"/>
      <c r="X207" s="14"/>
      <c r="Y207" s="14"/>
      <c r="Z207" s="14"/>
      <c r="AA207" s="46" t="str">
        <f>IF(OR(ISBLANK(T207), ISBLANK(DH207)), "", 100*((T207-DH207)/DH207))</f>
        <v/>
      </c>
      <c r="AB207" s="102">
        <v>13655390.754741021</v>
      </c>
      <c r="AC207" s="32">
        <v>13440097.28992169</v>
      </c>
      <c r="AD207" s="32">
        <v>13870684.219560361</v>
      </c>
      <c r="AE207" s="171">
        <f t="shared" si="1659"/>
        <v>7</v>
      </c>
      <c r="AF207" s="171">
        <f t="shared" si="1660"/>
        <v>544.74609999999939</v>
      </c>
      <c r="AG207" s="171">
        <f t="shared" si="1661"/>
        <v>201.72699999999986</v>
      </c>
      <c r="AH207" s="171">
        <f t="shared" si="1662"/>
        <v>4993</v>
      </c>
      <c r="AI207" s="172">
        <f t="shared" si="1663"/>
        <v>4455.2539000000006</v>
      </c>
      <c r="AJ207" s="172">
        <f t="shared" si="1664"/>
        <v>4798.2730000000001</v>
      </c>
      <c r="AK207" s="32">
        <v>99.86</v>
      </c>
      <c r="AL207" s="32">
        <v>89.23</v>
      </c>
      <c r="AM207" s="32">
        <v>96.1</v>
      </c>
      <c r="AN207" s="28">
        <v>1.3960160466438161</v>
      </c>
      <c r="AO207" s="46">
        <f>IF(OR(ISBLANK(AB207), ISBLANK(DH207)), "", 100*((AB207-DH207)/DH207))</f>
        <v>2.837576554801355</v>
      </c>
      <c r="AP207" s="102">
        <v>13278600.305661781</v>
      </c>
      <c r="AQ207" s="32">
        <v>13093634.938270001</v>
      </c>
      <c r="AR207" s="32">
        <v>13463565.67305355</v>
      </c>
      <c r="AS207" s="171">
        <f t="shared" si="1665"/>
        <v>2</v>
      </c>
      <c r="AT207" s="171">
        <f t="shared" si="1666"/>
        <v>540.28459999999995</v>
      </c>
      <c r="AU207" s="171">
        <f t="shared" si="1667"/>
        <v>191.42420000000038</v>
      </c>
      <c r="AV207" s="171">
        <f t="shared" si="1668"/>
        <v>4998</v>
      </c>
      <c r="AW207" s="172">
        <f t="shared" si="1669"/>
        <v>4459.7154</v>
      </c>
      <c r="AX207" s="172">
        <f t="shared" si="1670"/>
        <v>4808.5757999999996</v>
      </c>
      <c r="AY207" s="32">
        <v>99.96</v>
      </c>
      <c r="AZ207" s="32">
        <v>89.23</v>
      </c>
      <c r="BA207" s="32">
        <v>96.21</v>
      </c>
      <c r="BB207" s="28">
        <v>1.0855832300785766</v>
      </c>
      <c r="BC207" s="46">
        <f>IF(OR(ISBLANK(AP207), ISBLANK(DH207)), "", 100*((AP207-DH207)/DH207))</f>
        <v>0</v>
      </c>
      <c r="BD207" s="128">
        <v>165100993.37204161</v>
      </c>
      <c r="BE207" s="128">
        <v>162284027.0636453</v>
      </c>
      <c r="BF207" s="128">
        <v>167917959.68043801</v>
      </c>
      <c r="BG207" s="171">
        <f t="shared" si="1671"/>
        <v>1154</v>
      </c>
      <c r="BH207" s="171">
        <f t="shared" si="1649"/>
        <v>1467.4490000000001</v>
      </c>
      <c r="BI207" s="171">
        <f t="shared" si="1650"/>
        <v>1401.6824000000001</v>
      </c>
      <c r="BJ207" s="171">
        <f t="shared" si="1672"/>
        <v>3846</v>
      </c>
      <c r="BK207" s="172">
        <f t="shared" si="1673"/>
        <v>3532.5509999999999</v>
      </c>
      <c r="BL207" s="172">
        <f t="shared" si="1674"/>
        <v>3598.3175999999999</v>
      </c>
      <c r="BM207" s="124">
        <v>76.92</v>
      </c>
      <c r="BN207" s="124">
        <v>91.85</v>
      </c>
      <c r="BO207" s="124">
        <v>93.56</v>
      </c>
      <c r="BP207" s="29">
        <v>0.3019239605484077</v>
      </c>
      <c r="BQ207" s="46">
        <f>IF(OR(ISBLANK(BD207), ISBLANK(DH207)), "", 100*((BD207-DH207)/DH207))</f>
        <v>1143.3614204175212</v>
      </c>
      <c r="BR207" s="128">
        <v>13689679.366905751</v>
      </c>
      <c r="BS207" s="128">
        <v>13471712.00570715</v>
      </c>
      <c r="BT207" s="128">
        <v>13907646.72810434</v>
      </c>
      <c r="BU207" s="171">
        <f t="shared" si="1675"/>
        <v>7.5</v>
      </c>
      <c r="BV207" s="171">
        <f t="shared" si="1651"/>
        <v>547.6885000000002</v>
      </c>
      <c r="BW207" s="171">
        <f t="shared" si="1652"/>
        <v>200.70974999999999</v>
      </c>
      <c r="BX207" s="171">
        <f t="shared" si="1676"/>
        <v>4992.5</v>
      </c>
      <c r="BY207" s="172">
        <f t="shared" si="1677"/>
        <v>4452.3114999999998</v>
      </c>
      <c r="BZ207" s="172">
        <f t="shared" si="1678"/>
        <v>4799.29025</v>
      </c>
      <c r="CA207" s="124">
        <v>99.85</v>
      </c>
      <c r="CB207" s="124">
        <v>89.18</v>
      </c>
      <c r="CC207" s="124">
        <v>96.13</v>
      </c>
      <c r="CD207" s="29">
        <v>1.6060128072664548</v>
      </c>
      <c r="CE207" s="46">
        <f>IF(OR(ISBLANK(BR207), ISBLANK(DH207)), "", 100*((BR207-DH207)/DH207))</f>
        <v>3.0958011520889928</v>
      </c>
      <c r="CF207" s="127">
        <v>13582291.462445959</v>
      </c>
      <c r="CG207" s="127">
        <v>13372213.74300852</v>
      </c>
      <c r="CH207" s="127">
        <v>13792369.1818834</v>
      </c>
      <c r="CI207" s="171">
        <f t="shared" si="1679"/>
        <v>6</v>
      </c>
      <c r="CJ207" s="171">
        <f t="shared" si="1680"/>
        <v>544.35320000000047</v>
      </c>
      <c r="CK207" s="171">
        <f t="shared" si="1681"/>
        <v>195.77199999999993</v>
      </c>
      <c r="CL207" s="171">
        <f t="shared" si="1682"/>
        <v>4994</v>
      </c>
      <c r="CM207" s="172">
        <f t="shared" si="1683"/>
        <v>4455.6467999999995</v>
      </c>
      <c r="CN207" s="172">
        <f t="shared" si="1684"/>
        <v>4804.2280000000001</v>
      </c>
      <c r="CO207" s="122">
        <v>99.88</v>
      </c>
      <c r="CP207" s="122">
        <v>89.22</v>
      </c>
      <c r="CQ207" s="122">
        <v>96.2</v>
      </c>
      <c r="CR207" s="28">
        <v>1.5283275449462637</v>
      </c>
      <c r="CS207" s="46">
        <f>IF(OR(ISBLANK(CF207), ISBLANK(DH207)), "", 100*((CF207-DH207)/DH207))</f>
        <v>2.2870720542336809</v>
      </c>
      <c r="CT207" s="128">
        <v>14280483.50145594</v>
      </c>
      <c r="CU207" s="128">
        <v>14019054.628640089</v>
      </c>
      <c r="CV207" s="128">
        <v>14541912.374271801</v>
      </c>
      <c r="CW207" s="171">
        <f t="shared" si="1685"/>
        <v>14.5</v>
      </c>
      <c r="CX207" s="171">
        <f t="shared" si="1686"/>
        <v>546.45284999999967</v>
      </c>
      <c r="CY207" s="171">
        <f t="shared" si="1687"/>
        <v>222.89390000000003</v>
      </c>
      <c r="CZ207" s="171">
        <f t="shared" si="1688"/>
        <v>4985.5</v>
      </c>
      <c r="DA207" s="172">
        <f t="shared" si="1689"/>
        <v>4453.5471500000003</v>
      </c>
      <c r="DB207" s="172">
        <f t="shared" si="1690"/>
        <v>4777.1061</v>
      </c>
      <c r="DC207" s="124">
        <v>99.71</v>
      </c>
      <c r="DD207" s="124">
        <v>89.33</v>
      </c>
      <c r="DE207" s="124">
        <v>95.82</v>
      </c>
      <c r="DF207" s="29">
        <v>3.1976723113479073</v>
      </c>
      <c r="DG207" s="46">
        <f t="shared" si="1691"/>
        <v>7.5450964162764409</v>
      </c>
      <c r="DH207" s="26">
        <f>MIN(H207,T207,AB207,AP207,BD207,BR207,CF207,CT207)</f>
        <v>13278600.305661781</v>
      </c>
      <c r="DI207" s="85" t="str">
        <f>IF(DH207=H207, $H$2, IF(DH207=T207, $T$2, IF(DH207=AB207, $AB$2, IF(DH207=AP207, $AP$2, IF(DH207=BD207, $BD$2, IF(DH207=BR207, $BR$2, IF(DH207=CF207, $CF$2, $CT$2)))))))</f>
        <v>RKSDDP++ (AllEnhancements + RQMC + Kmeans++)</v>
      </c>
      <c r="DJ207" s="39">
        <f>IF(OR(ISBLANK(H207), ISBLANK(AP207)), "", IFERROR(((H207-AP207)/H207)*100, ""))</f>
        <v>29.469562593364113</v>
      </c>
      <c r="DK207" s="20" t="str">
        <f>IF(OR(ISBLANK(AP207), ISBLANK(T207)), "", IFERROR(((T207-AP207)/T207)*100, ""))</f>
        <v/>
      </c>
      <c r="DL207" s="18">
        <f t="shared" si="1647"/>
        <v>0</v>
      </c>
    </row>
    <row r="208" spans="1:116" hidden="1" x14ac:dyDescent="0.25">
      <c r="A208" s="257"/>
      <c r="B208" s="257"/>
      <c r="C208" s="257"/>
      <c r="D208" s="257"/>
      <c r="E208" s="164">
        <f>4 * ($C$204*'Data for KPI'!$B$1)</f>
        <v>5000</v>
      </c>
      <c r="F208" s="88">
        <v>5</v>
      </c>
      <c r="G208" s="88"/>
      <c r="H208" s="104">
        <v>23743240.36447585</v>
      </c>
      <c r="I208" s="41">
        <v>23045996.640537549</v>
      </c>
      <c r="J208" s="41">
        <v>24440484.088414151</v>
      </c>
      <c r="K208" s="171">
        <f t="shared" si="1653"/>
        <v>120</v>
      </c>
      <c r="L208" s="171">
        <f t="shared" si="1654"/>
        <v>632.88800000000083</v>
      </c>
      <c r="M208" s="171">
        <f t="shared" si="1655"/>
        <v>341.55200000000059</v>
      </c>
      <c r="N208" s="171">
        <f t="shared" si="1656"/>
        <v>4880</v>
      </c>
      <c r="O208" s="172">
        <f t="shared" si="1657"/>
        <v>4367.1119999999992</v>
      </c>
      <c r="P208" s="172">
        <f t="shared" si="1658"/>
        <v>4658.4479999999994</v>
      </c>
      <c r="Q208" s="132">
        <v>97.6</v>
      </c>
      <c r="R208" s="132">
        <v>89.49</v>
      </c>
      <c r="S208" s="132">
        <v>95.46</v>
      </c>
      <c r="T208" s="208"/>
      <c r="U208" s="208"/>
      <c r="V208" s="208"/>
      <c r="W208" s="14"/>
      <c r="X208" s="14"/>
      <c r="Y208" s="14"/>
      <c r="Z208" s="14"/>
      <c r="AA208" s="46" t="str">
        <f>IF(OR(ISBLANK(T208), ISBLANK(DH208)), "", 100*((T208-DH208)/DH208))</f>
        <v/>
      </c>
      <c r="AB208" s="104">
        <v>14865102.179438449</v>
      </c>
      <c r="AC208" s="41">
        <v>14567840.105485279</v>
      </c>
      <c r="AD208" s="41">
        <v>15162364.25339161</v>
      </c>
      <c r="AE208" s="171">
        <f t="shared" si="1659"/>
        <v>22</v>
      </c>
      <c r="AF208" s="171">
        <f t="shared" si="1660"/>
        <v>550.66360000000077</v>
      </c>
      <c r="AG208" s="171">
        <f t="shared" si="1661"/>
        <v>219.1287999999995</v>
      </c>
      <c r="AH208" s="171">
        <f t="shared" si="1662"/>
        <v>4978</v>
      </c>
      <c r="AI208" s="172">
        <f t="shared" si="1663"/>
        <v>4449.3363999999992</v>
      </c>
      <c r="AJ208" s="172">
        <f t="shared" si="1664"/>
        <v>4780.8712000000005</v>
      </c>
      <c r="AK208" s="41">
        <v>99.56</v>
      </c>
      <c r="AL208" s="41">
        <v>89.38</v>
      </c>
      <c r="AM208" s="41">
        <v>96.04</v>
      </c>
      <c r="AN208" s="31">
        <v>1.5191826340604124</v>
      </c>
      <c r="AO208" s="46">
        <f>IF(OR(ISBLANK(AB208), ISBLANK(DH208)), "", 100*((AB208-DH208)/DH208))</f>
        <v>13.134059581653201</v>
      </c>
      <c r="AP208" s="104">
        <v>13265615.280313101</v>
      </c>
      <c r="AQ208" s="41">
        <v>13080313.979651529</v>
      </c>
      <c r="AR208" s="41">
        <v>13450916.580974679</v>
      </c>
      <c r="AS208" s="171">
        <f t="shared" si="1665"/>
        <v>2</v>
      </c>
      <c r="AT208" s="171">
        <f t="shared" si="1666"/>
        <v>532.78760000000057</v>
      </c>
      <c r="AU208" s="171">
        <f t="shared" si="1667"/>
        <v>196.42219999999998</v>
      </c>
      <c r="AV208" s="171">
        <f t="shared" si="1668"/>
        <v>4998</v>
      </c>
      <c r="AW208" s="172">
        <f t="shared" si="1669"/>
        <v>4467.2123999999994</v>
      </c>
      <c r="AX208" s="172">
        <f t="shared" si="1670"/>
        <v>4803.5778</v>
      </c>
      <c r="AY208" s="41">
        <v>99.96</v>
      </c>
      <c r="AZ208" s="41">
        <v>89.38</v>
      </c>
      <c r="BA208" s="41">
        <v>96.11</v>
      </c>
      <c r="BB208" s="31">
        <v>1.13565661909548</v>
      </c>
      <c r="BC208" s="46">
        <f>IF(OR(ISBLANK(AP208), ISBLANK(DH208)), "", 100*((AP208-DH208)/DH208))</f>
        <v>0.96082027516383117</v>
      </c>
      <c r="BD208" s="127">
        <v>179300197.31129089</v>
      </c>
      <c r="BE208" s="127">
        <v>176445345.9563916</v>
      </c>
      <c r="BF208" s="127">
        <v>182155048.66619021</v>
      </c>
      <c r="BG208" s="171">
        <f t="shared" si="1671"/>
        <v>1251</v>
      </c>
      <c r="BH208" s="171">
        <f t="shared" si="1649"/>
        <v>1558.0430999999999</v>
      </c>
      <c r="BI208" s="171">
        <f t="shared" si="1650"/>
        <v>1495.8097000000002</v>
      </c>
      <c r="BJ208" s="171">
        <f t="shared" si="1672"/>
        <v>3749</v>
      </c>
      <c r="BK208" s="172">
        <f t="shared" si="1673"/>
        <v>3441.9569000000001</v>
      </c>
      <c r="BL208" s="172">
        <f t="shared" si="1674"/>
        <v>3504.1902999999998</v>
      </c>
      <c r="BM208" s="122">
        <v>74.98</v>
      </c>
      <c r="BN208" s="122">
        <v>91.81</v>
      </c>
      <c r="BO208" s="122">
        <v>93.47</v>
      </c>
      <c r="BP208" s="28">
        <v>0.57651314957875788</v>
      </c>
      <c r="BQ208" s="46">
        <f>IF(OR(ISBLANK(BD208), ISBLANK(DH208)), "", 100*((BD208-DH208)/DH208))</f>
        <v>1264.602742769983</v>
      </c>
      <c r="BR208" s="101">
        <v>15131915.457604179</v>
      </c>
      <c r="BS208" s="36">
        <v>14816958.729276979</v>
      </c>
      <c r="BT208" s="36">
        <v>15446872.185931381</v>
      </c>
      <c r="BU208" s="171">
        <f t="shared" si="1675"/>
        <v>25</v>
      </c>
      <c r="BV208" s="171">
        <f t="shared" si="1651"/>
        <v>547.8725000000004</v>
      </c>
      <c r="BW208" s="171">
        <f t="shared" si="1652"/>
        <v>217.03499999999985</v>
      </c>
      <c r="BX208" s="171">
        <f t="shared" si="1676"/>
        <v>4975</v>
      </c>
      <c r="BY208" s="172">
        <f t="shared" si="1677"/>
        <v>4452.1274999999996</v>
      </c>
      <c r="BZ208" s="172">
        <f t="shared" si="1678"/>
        <v>4782.9650000000001</v>
      </c>
      <c r="CA208" s="36">
        <v>99.5</v>
      </c>
      <c r="CB208" s="36">
        <v>89.49</v>
      </c>
      <c r="CC208" s="36">
        <v>96.14</v>
      </c>
      <c r="CD208" s="30">
        <v>1.4056354889891687</v>
      </c>
      <c r="CE208" s="46">
        <f>IF(OR(ISBLANK(BR208), ISBLANK(DH208)), "", 100*((BR208-DH208)/DH208))</f>
        <v>15.164699461877568</v>
      </c>
      <c r="CF208" s="128">
        <v>13139369.553613281</v>
      </c>
      <c r="CG208" s="128">
        <v>12965573.239595979</v>
      </c>
      <c r="CH208" s="128">
        <v>13313165.86763058</v>
      </c>
      <c r="CI208" s="171">
        <f t="shared" si="1679"/>
        <v>0.50000000000090949</v>
      </c>
      <c r="CJ208" s="171">
        <f t="shared" si="1680"/>
        <v>530.94695000000047</v>
      </c>
      <c r="CK208" s="171">
        <f t="shared" si="1681"/>
        <v>193.98065000000133</v>
      </c>
      <c r="CL208" s="171">
        <f t="shared" si="1682"/>
        <v>4999.4999999999991</v>
      </c>
      <c r="CM208" s="172">
        <f t="shared" si="1683"/>
        <v>4469.0530499999995</v>
      </c>
      <c r="CN208" s="172">
        <f t="shared" si="1684"/>
        <v>4806.0193499999987</v>
      </c>
      <c r="CO208" s="124">
        <v>99.99</v>
      </c>
      <c r="CP208" s="124">
        <v>89.39</v>
      </c>
      <c r="CQ208" s="124">
        <v>96.13</v>
      </c>
      <c r="CR208" s="29">
        <v>1.6142668649810707</v>
      </c>
      <c r="CS208" s="46">
        <f>IF(OR(ISBLANK(CF208), ISBLANK(DH208)), "", 100*((CF208-DH208)/DH208))</f>
        <v>0</v>
      </c>
      <c r="CT208" s="127">
        <v>13210472.42986553</v>
      </c>
      <c r="CU208" s="127">
        <v>13030195.657813979</v>
      </c>
      <c r="CV208" s="127">
        <v>13390749.201917071</v>
      </c>
      <c r="CW208" s="171">
        <f t="shared" si="1685"/>
        <v>1.5</v>
      </c>
      <c r="CX208" s="171">
        <f t="shared" si="1686"/>
        <v>517.34519999999975</v>
      </c>
      <c r="CY208" s="171">
        <f t="shared" si="1687"/>
        <v>212.93655000000035</v>
      </c>
      <c r="CZ208" s="171">
        <f t="shared" si="1688"/>
        <v>4998.5</v>
      </c>
      <c r="DA208" s="172">
        <f t="shared" si="1689"/>
        <v>4482.6548000000003</v>
      </c>
      <c r="DB208" s="172">
        <f t="shared" si="1690"/>
        <v>4787.0634499999996</v>
      </c>
      <c r="DC208" s="122">
        <v>99.97</v>
      </c>
      <c r="DD208" s="122">
        <v>89.68</v>
      </c>
      <c r="DE208" s="122">
        <v>95.77</v>
      </c>
      <c r="DF208" s="28">
        <v>3.2460994846780236</v>
      </c>
      <c r="DG208" s="46">
        <f t="shared" si="1691"/>
        <v>0.54114374332896231</v>
      </c>
      <c r="DH208" s="26">
        <f>MIN(H208,T208,AB208,AP208,BD208,BR208,CF208,CT208)</f>
        <v>13139369.553613281</v>
      </c>
      <c r="DI208" s="85" t="str">
        <f>IF(DH208=H208, $H$2, IF(DH208=T208, $T$2, IF(DH208=AB208, $AB$2, IF(DH208=AP208, $AP$2, IF(DH208=BD208, $BD$2, IF(DH208=BR208, $BR$2, IF(DH208=CF208, $CF$2, $CT$2)))))))</f>
        <v>RKSDDP (AllEnhancements + RQMC + Kmeans)</v>
      </c>
      <c r="DJ208" s="39">
        <f>IF(OR(ISBLANK(H208), ISBLANK(AP208)), "", IFERROR(((H208-AP208)/H208)*100, ""))</f>
        <v>44.128875938261395</v>
      </c>
      <c r="DK208" s="20" t="str">
        <f>IF(OR(ISBLANK(AP208), ISBLANK(T208)), "", IFERROR(((T208-AP208)/T208)*100, ""))</f>
        <v/>
      </c>
      <c r="DL208" s="18">
        <f t="shared" si="1647"/>
        <v>0</v>
      </c>
    </row>
    <row r="209" spans="1:116" x14ac:dyDescent="0.25">
      <c r="A209" s="257"/>
      <c r="B209" s="257"/>
      <c r="C209" s="258"/>
      <c r="D209" s="258"/>
      <c r="E209" s="164">
        <f>4 * ($C$204*'Data for KPI'!$B$1)</f>
        <v>5000</v>
      </c>
      <c r="F209" s="94" t="s">
        <v>23</v>
      </c>
      <c r="G209" s="94"/>
      <c r="H209" s="113">
        <f>AVERAGE(H204:H208)</f>
        <v>23022117.454754137</v>
      </c>
      <c r="I209" s="82">
        <f t="shared" ref="I209:DH209" si="1692">AVERAGE(I204:I208)</f>
        <v>22359948.592962615</v>
      </c>
      <c r="J209" s="82">
        <f t="shared" si="1692"/>
        <v>23684286.316545658</v>
      </c>
      <c r="K209" s="159">
        <f t="shared" si="1692"/>
        <v>111.60000000000018</v>
      </c>
      <c r="L209" s="159">
        <f t="shared" si="1692"/>
        <v>623.82928000000015</v>
      </c>
      <c r="M209" s="159">
        <f t="shared" si="1692"/>
        <v>321.5472700000002</v>
      </c>
      <c r="N209" s="159">
        <f t="shared" si="1692"/>
        <v>4888.3999999999996</v>
      </c>
      <c r="O209" s="159">
        <f t="shared" si="1692"/>
        <v>4376.1707200000001</v>
      </c>
      <c r="P209" s="159">
        <f t="shared" si="1692"/>
        <v>4678.45273</v>
      </c>
      <c r="Q209" s="106">
        <f t="shared" si="1692"/>
        <v>97.768000000000001</v>
      </c>
      <c r="R209" s="106">
        <f t="shared" si="1692"/>
        <v>89.522000000000006</v>
      </c>
      <c r="S209" s="106">
        <f t="shared" si="1692"/>
        <v>95.706000000000003</v>
      </c>
      <c r="T209" s="113" t="e">
        <f t="shared" si="1692"/>
        <v>#DIV/0!</v>
      </c>
      <c r="U209" s="113" t="e">
        <f t="shared" si="1692"/>
        <v>#DIV/0!</v>
      </c>
      <c r="V209" s="113" t="e">
        <f t="shared" si="1692"/>
        <v>#DIV/0!</v>
      </c>
      <c r="W209" s="82" t="e">
        <f t="shared" si="1692"/>
        <v>#DIV/0!</v>
      </c>
      <c r="X209" s="82" t="e">
        <f t="shared" si="1692"/>
        <v>#DIV/0!</v>
      </c>
      <c r="Y209" s="82" t="e">
        <f t="shared" si="1692"/>
        <v>#DIV/0!</v>
      </c>
      <c r="Z209" s="82" t="e">
        <f t="shared" si="1692"/>
        <v>#DIV/0!</v>
      </c>
      <c r="AA209" s="97" t="str">
        <f>IFERROR(AVERAGE(AA204:AA208), "")</f>
        <v/>
      </c>
      <c r="AB209" s="113">
        <f t="shared" si="1692"/>
        <v>14216195.674417585</v>
      </c>
      <c r="AC209" s="82">
        <f t="shared" si="1692"/>
        <v>13963666.390455967</v>
      </c>
      <c r="AD209" s="82">
        <f t="shared" si="1692"/>
        <v>14468724.9583792</v>
      </c>
      <c r="AE209" s="159">
        <f t="shared" si="1692"/>
        <v>13.6</v>
      </c>
      <c r="AF209" s="159">
        <f t="shared" si="1692"/>
        <v>541.35996</v>
      </c>
      <c r="AG209" s="159">
        <f t="shared" si="1692"/>
        <v>197.89993999999987</v>
      </c>
      <c r="AH209" s="159">
        <f t="shared" si="1692"/>
        <v>4986.3999999999996</v>
      </c>
      <c r="AI209" s="159">
        <f t="shared" si="1692"/>
        <v>4458.6400400000002</v>
      </c>
      <c r="AJ209" s="159">
        <f t="shared" si="1692"/>
        <v>4802.1000600000007</v>
      </c>
      <c r="AK209" s="82">
        <f t="shared" si="1692"/>
        <v>99.728000000000009</v>
      </c>
      <c r="AL209" s="82">
        <f t="shared" si="1692"/>
        <v>89.415999999999997</v>
      </c>
      <c r="AM209" s="82">
        <f t="shared" si="1692"/>
        <v>96.304000000000002</v>
      </c>
      <c r="AN209" s="82">
        <f t="shared" si="1692"/>
        <v>1.4750637562882858</v>
      </c>
      <c r="AO209" s="225">
        <f>IFERROR(AVERAGE(AO204:AO208), "")</f>
        <v>6.5263649710565064</v>
      </c>
      <c r="AP209" s="113">
        <f t="shared" ref="AP209:BB209" si="1693">AVERAGE(AP204:AP208)</f>
        <v>13697923.30441035</v>
      </c>
      <c r="AQ209" s="82">
        <f t="shared" si="1693"/>
        <v>13480681.282469312</v>
      </c>
      <c r="AR209" s="82">
        <f t="shared" si="1693"/>
        <v>13915165.326351389</v>
      </c>
      <c r="AS209" s="159">
        <f t="shared" si="1693"/>
        <v>7.2</v>
      </c>
      <c r="AT209" s="159">
        <f t="shared" si="1693"/>
        <v>535.64030000000002</v>
      </c>
      <c r="AU209" s="159">
        <f t="shared" si="1693"/>
        <v>187.85070000000013</v>
      </c>
      <c r="AV209" s="159">
        <f t="shared" si="1693"/>
        <v>4992.8</v>
      </c>
      <c r="AW209" s="159">
        <f t="shared" si="1693"/>
        <v>4464.3597</v>
      </c>
      <c r="AX209" s="159">
        <f t="shared" si="1693"/>
        <v>4812.1492999999991</v>
      </c>
      <c r="AY209" s="82">
        <f t="shared" si="1693"/>
        <v>99.855999999999995</v>
      </c>
      <c r="AZ209" s="82">
        <f t="shared" si="1693"/>
        <v>89.416000000000011</v>
      </c>
      <c r="BA209" s="82">
        <f t="shared" si="1693"/>
        <v>96.382000000000005</v>
      </c>
      <c r="BB209" s="82">
        <f t="shared" si="1693"/>
        <v>1.0821554952735917</v>
      </c>
      <c r="BC209" s="225">
        <f>IFERROR(AVERAGE(BC204:BC208), "")</f>
        <v>2.6344050149261182</v>
      </c>
      <c r="BD209" s="113">
        <f t="shared" si="1692"/>
        <v>166742271.46694532</v>
      </c>
      <c r="BE209" s="82">
        <f t="shared" si="1692"/>
        <v>163959170.16346091</v>
      </c>
      <c r="BF209" s="82">
        <f t="shared" si="1692"/>
        <v>169525372.7704297</v>
      </c>
      <c r="BG209" s="159">
        <f t="shared" si="1692"/>
        <v>1173</v>
      </c>
      <c r="BH209" s="159">
        <f t="shared" si="1692"/>
        <v>1485.8692800000003</v>
      </c>
      <c r="BI209" s="159">
        <f t="shared" si="1692"/>
        <v>1414.88184</v>
      </c>
      <c r="BJ209" s="159">
        <f t="shared" si="1692"/>
        <v>3827</v>
      </c>
      <c r="BK209" s="159">
        <f t="shared" si="1692"/>
        <v>3514.1307199999997</v>
      </c>
      <c r="BL209" s="159">
        <f t="shared" si="1692"/>
        <v>3585.1181599999995</v>
      </c>
      <c r="BM209" s="82">
        <f t="shared" si="1692"/>
        <v>76.539999999999992</v>
      </c>
      <c r="BN209" s="82">
        <f t="shared" si="1692"/>
        <v>91.824000000000012</v>
      </c>
      <c r="BO209" s="82">
        <f t="shared" si="1692"/>
        <v>93.671999999999997</v>
      </c>
      <c r="BP209" s="82">
        <f t="shared" si="1692"/>
        <v>0.42168979686809022</v>
      </c>
      <c r="BQ209" s="226">
        <f t="shared" si="1692"/>
        <v>1152.202398293251</v>
      </c>
      <c r="BR209" s="118">
        <f t="shared" si="1692"/>
        <v>14266137.337154616</v>
      </c>
      <c r="BS209" s="99">
        <f t="shared" si="1692"/>
        <v>14007550.22350058</v>
      </c>
      <c r="BT209" s="99">
        <f t="shared" si="1692"/>
        <v>14524724.45080865</v>
      </c>
      <c r="BU209" s="183">
        <f t="shared" si="1692"/>
        <v>14.2</v>
      </c>
      <c r="BV209" s="183">
        <f t="shared" si="1692"/>
        <v>541.40356000000008</v>
      </c>
      <c r="BW209" s="183">
        <f t="shared" si="1692"/>
        <v>196.88063999999994</v>
      </c>
      <c r="BX209" s="183">
        <f t="shared" si="1692"/>
        <v>4985.8</v>
      </c>
      <c r="BY209" s="183">
        <f t="shared" si="1692"/>
        <v>4458.5964399999993</v>
      </c>
      <c r="BZ209" s="183">
        <f t="shared" si="1692"/>
        <v>4803.1193600000006</v>
      </c>
      <c r="CA209" s="99">
        <f t="shared" si="1692"/>
        <v>99.716000000000008</v>
      </c>
      <c r="CB209" s="99">
        <f t="shared" si="1692"/>
        <v>89.426000000000002</v>
      </c>
      <c r="CC209" s="99">
        <f t="shared" si="1692"/>
        <v>96.335999999999999</v>
      </c>
      <c r="CD209" s="99">
        <f t="shared" si="1692"/>
        <v>1.577768095468044</v>
      </c>
      <c r="CE209" s="100">
        <f t="shared" si="1692"/>
        <v>6.9515424173851432</v>
      </c>
      <c r="CF209" s="118">
        <f t="shared" si="1692"/>
        <v>13560034.314291026</v>
      </c>
      <c r="CG209" s="99">
        <f t="shared" si="1692"/>
        <v>13354577.862426016</v>
      </c>
      <c r="CH209" s="99">
        <f t="shared" si="1692"/>
        <v>13765490.766156042</v>
      </c>
      <c r="CI209" s="159">
        <f t="shared" si="1692"/>
        <v>5.5000000000003642</v>
      </c>
      <c r="CJ209" s="159">
        <f t="shared" si="1692"/>
        <v>534.11636000000021</v>
      </c>
      <c r="CK209" s="159">
        <f t="shared" si="1692"/>
        <v>185.6107100000003</v>
      </c>
      <c r="CL209" s="159">
        <f t="shared" si="1692"/>
        <v>4994.5</v>
      </c>
      <c r="CM209" s="159">
        <f t="shared" si="1692"/>
        <v>4465.8836399999991</v>
      </c>
      <c r="CN209" s="159">
        <f t="shared" si="1692"/>
        <v>4814.3892900000001</v>
      </c>
      <c r="CO209" s="99">
        <f t="shared" si="1692"/>
        <v>99.89</v>
      </c>
      <c r="CP209" s="99">
        <f t="shared" si="1692"/>
        <v>89.416000000000011</v>
      </c>
      <c r="CQ209" s="99">
        <f t="shared" si="1692"/>
        <v>96.393999999999991</v>
      </c>
      <c r="CR209" s="99">
        <f t="shared" si="1692"/>
        <v>1.5823617064383189</v>
      </c>
      <c r="CS209" s="100">
        <f>IFERROR(AVERAGE(CS204:CS208), "")</f>
        <v>1.5949545487082544</v>
      </c>
      <c r="CT209" s="118">
        <f t="shared" si="1692"/>
        <v>13615672.460724551</v>
      </c>
      <c r="CU209" s="99">
        <f t="shared" si="1692"/>
        <v>13404908.636307666</v>
      </c>
      <c r="CV209" s="99">
        <f t="shared" si="1692"/>
        <v>13826436.285141435</v>
      </c>
      <c r="CW209" s="159">
        <f t="shared" si="1692"/>
        <v>6.1</v>
      </c>
      <c r="CX209" s="159">
        <f t="shared" si="1692"/>
        <v>531.35439999999949</v>
      </c>
      <c r="CY209" s="159">
        <f t="shared" si="1692"/>
        <v>211.04810999999989</v>
      </c>
      <c r="CZ209" s="159">
        <f t="shared" si="1692"/>
        <v>4993.8999999999996</v>
      </c>
      <c r="DA209" s="159">
        <f t="shared" si="1692"/>
        <v>4468.6456000000007</v>
      </c>
      <c r="DB209" s="159">
        <f t="shared" si="1692"/>
        <v>4788.9518899999994</v>
      </c>
      <c r="DC209" s="99">
        <f t="shared" si="1692"/>
        <v>99.878</v>
      </c>
      <c r="DD209" s="99">
        <f t="shared" si="1692"/>
        <v>89.481999999999999</v>
      </c>
      <c r="DE209" s="99">
        <f t="shared" si="1692"/>
        <v>95.895999999999987</v>
      </c>
      <c r="DF209" s="99">
        <f t="shared" si="1692"/>
        <v>3.3938935862491042</v>
      </c>
      <c r="DG209" s="100">
        <f>IFERROR(AVERAGE(DG204:DG208), "")</f>
        <v>2.0562893730688687</v>
      </c>
      <c r="DH209" s="118">
        <f t="shared" si="1692"/>
        <v>13342451.521371488</v>
      </c>
      <c r="DI209" s="99"/>
      <c r="DJ209" s="100">
        <f>IFERROR(AVERAGE(DJ204:DJ208), "")</f>
        <v>39.869812877756424</v>
      </c>
      <c r="DK209" s="99" t="str">
        <f>IFERROR(AVERAGE(DK204:DK208), "")</f>
        <v/>
      </c>
      <c r="DL209" s="18">
        <f t="shared" si="1647"/>
        <v>1.5949545487082544</v>
      </c>
    </row>
    <row r="210" spans="1:116" hidden="1" x14ac:dyDescent="0.25">
      <c r="A210" s="257"/>
      <c r="B210" s="257"/>
      <c r="C210" s="256">
        <v>15</v>
      </c>
      <c r="D210" s="256">
        <v>75</v>
      </c>
      <c r="E210" s="164">
        <f>4 * ($C$210*'Data for KPI'!$B$1)</f>
        <v>7500</v>
      </c>
      <c r="F210" s="88">
        <v>1</v>
      </c>
      <c r="G210" s="88"/>
      <c r="H210" s="102">
        <v>49264876.538566031</v>
      </c>
      <c r="I210" s="32">
        <v>48464580.0263464</v>
      </c>
      <c r="J210" s="32">
        <v>50065173.050785661</v>
      </c>
      <c r="K210" s="171">
        <f>E210-N210</f>
        <v>150.75</v>
      </c>
      <c r="L210" s="171">
        <f>E210-O210</f>
        <v>1400.8574250000001</v>
      </c>
      <c r="M210" s="171">
        <f>E210-P210</f>
        <v>442.5152250000001</v>
      </c>
      <c r="N210" s="171">
        <f>(Q210/100)*E210</f>
        <v>7349.25</v>
      </c>
      <c r="O210" s="172">
        <f>(R210/100)*N210</f>
        <v>6099.1425749999999</v>
      </c>
      <c r="P210" s="172">
        <f>(S210/100)*N210</f>
        <v>7057.4847749999999</v>
      </c>
      <c r="Q210" s="123">
        <v>97.99</v>
      </c>
      <c r="R210" s="123">
        <v>82.99</v>
      </c>
      <c r="S210" s="123">
        <v>96.03</v>
      </c>
      <c r="T210" s="208"/>
      <c r="U210" s="208"/>
      <c r="V210" s="208"/>
      <c r="W210" s="14"/>
      <c r="X210" s="14"/>
      <c r="Y210" s="14"/>
      <c r="Z210" s="14"/>
      <c r="AA210" s="46" t="str">
        <f>IF(OR(ISBLANK(T210), ISBLANK(DH210)), "", 100*((T210-DH210)/DH210))</f>
        <v/>
      </c>
      <c r="AB210" s="102">
        <v>44065683.021278784</v>
      </c>
      <c r="AC210" s="32">
        <v>43427542.462511763</v>
      </c>
      <c r="AD210" s="32">
        <v>44703823.580045797</v>
      </c>
      <c r="AE210" s="171">
        <f>$E210-AH210</f>
        <v>89.25</v>
      </c>
      <c r="AF210" s="171">
        <f>$E210-AI210</f>
        <v>1342.4078249999993</v>
      </c>
      <c r="AG210" s="171">
        <f>$E210-AJ210</f>
        <v>360.48344999999972</v>
      </c>
      <c r="AH210" s="171">
        <f>(AK210/100)*E210</f>
        <v>7410.75</v>
      </c>
      <c r="AI210" s="172">
        <f>(AL210/100)*AH210</f>
        <v>6157.5921750000007</v>
      </c>
      <c r="AJ210" s="172">
        <f>(AM210/100)*AH210</f>
        <v>7139.5165500000003</v>
      </c>
      <c r="AK210" s="32">
        <v>98.81</v>
      </c>
      <c r="AL210" s="32">
        <v>83.09</v>
      </c>
      <c r="AM210" s="32">
        <v>96.34</v>
      </c>
      <c r="AN210" s="28">
        <v>0.3393050724578579</v>
      </c>
      <c r="AO210" s="46">
        <f>IF(OR(ISBLANK(AB210), ISBLANK(DH210)), "", 100*((AB210-DH210)/DH210))</f>
        <v>0.29895724210370195</v>
      </c>
      <c r="AP210" s="127">
        <v>43934338.135651924</v>
      </c>
      <c r="AQ210" s="127">
        <v>43294958.070480071</v>
      </c>
      <c r="AR210" s="127">
        <v>44573718.200823762</v>
      </c>
      <c r="AS210" s="171">
        <f>$E210-AV210</f>
        <v>87.75</v>
      </c>
      <c r="AT210" s="171">
        <f>$E210-AW210</f>
        <v>1342.6439250000012</v>
      </c>
      <c r="AU210" s="171">
        <f>$E210-AX210</f>
        <v>364.9681499999997</v>
      </c>
      <c r="AV210" s="171">
        <f>(AY210/100)*E210</f>
        <v>7412.25</v>
      </c>
      <c r="AW210" s="172">
        <f>(AZ210/100)*AV210</f>
        <v>6157.3560749999988</v>
      </c>
      <c r="AX210" s="172">
        <f>(BA210/100)*AV210</f>
        <v>7135.0318500000003</v>
      </c>
      <c r="AY210" s="122">
        <v>98.83</v>
      </c>
      <c r="AZ210" s="122">
        <v>83.07</v>
      </c>
      <c r="BA210" s="122">
        <v>96.26</v>
      </c>
      <c r="BB210" s="28">
        <v>0.72856512321938394</v>
      </c>
      <c r="BC210" s="46">
        <f>IF(OR(ISBLANK(AP210), ISBLANK(DH210)), "", 100*((AP210-DH210)/DH210))</f>
        <v>0</v>
      </c>
      <c r="BD210" s="128">
        <v>171751186.1946964</v>
      </c>
      <c r="BE210" s="128">
        <v>168917891.4070448</v>
      </c>
      <c r="BF210" s="128">
        <v>174584480.982348</v>
      </c>
      <c r="BG210" s="171">
        <f>IF(BJ210=0, " ", $E210-BJ210)</f>
        <v>1210.5</v>
      </c>
      <c r="BH210" s="171">
        <f t="shared" ref="BH210:BH214" si="1694">IF(BK210=0, " ", $E210-BK210)</f>
        <v>2236.9463999999998</v>
      </c>
      <c r="BI210" s="171">
        <f t="shared" ref="BI210:BI214" si="1695">IF(BL210=0, " ", $E210-BL210)</f>
        <v>1592.9016000000001</v>
      </c>
      <c r="BJ210" s="171">
        <f>(BM210/100)*$E210</f>
        <v>6289.5</v>
      </c>
      <c r="BK210" s="172">
        <f>(BN210/100)*BJ210</f>
        <v>5263.0536000000002</v>
      </c>
      <c r="BL210" s="172">
        <f>(BO210/100)*BJ210</f>
        <v>5907.0983999999999</v>
      </c>
      <c r="BM210" s="124">
        <v>83.86</v>
      </c>
      <c r="BN210" s="124">
        <v>83.68</v>
      </c>
      <c r="BO210" s="124">
        <v>93.92</v>
      </c>
      <c r="BP210" s="29">
        <v>5.7808471779935635</v>
      </c>
      <c r="BQ210" s="46">
        <f>IF(OR(ISBLANK(BD210), ISBLANK(DH210)), "", 100*((BD210-DH210)/DH210))</f>
        <v>290.92699123950933</v>
      </c>
      <c r="BR210" s="127">
        <v>46629349.109930798</v>
      </c>
      <c r="BS210" s="127">
        <v>45905709.0288883</v>
      </c>
      <c r="BT210" s="127">
        <v>47352989.190973297</v>
      </c>
      <c r="BU210" s="171">
        <f>IF(BX210 = 0, " ", $E210-BX210)</f>
        <v>119.99999999999909</v>
      </c>
      <c r="BV210" s="171">
        <f t="shared" ref="BV210:BV214" si="1696">IF(BY210=0, " ", $E210-BY210)</f>
        <v>1372.3859999999986</v>
      </c>
      <c r="BW210" s="171">
        <f t="shared" ref="BW210:BW214" si="1697">IF(BZ210=0, " ", $E210-BZ210)</f>
        <v>398.22599999999875</v>
      </c>
      <c r="BX210" s="171">
        <f>IF(ISBLANK(CA210),"",(CA210/100)*$E210)</f>
        <v>7380.0000000000009</v>
      </c>
      <c r="BY210" s="172">
        <f>(CB210/100)*BX210</f>
        <v>6127.6140000000014</v>
      </c>
      <c r="BZ210" s="172">
        <f>(CC210/100)*BX210</f>
        <v>7101.7740000000013</v>
      </c>
      <c r="CA210" s="122">
        <v>98.4</v>
      </c>
      <c r="CB210" s="122">
        <v>83.03</v>
      </c>
      <c r="CC210" s="122">
        <v>96.23</v>
      </c>
      <c r="CD210" s="28">
        <v>0.62648648810773411</v>
      </c>
      <c r="CE210" s="46">
        <f>IF(OR(ISBLANK(BR210), ISBLANK(DH210)), "", 100*((BR210-DH210)/DH210))</f>
        <v>6.1341790695873071</v>
      </c>
      <c r="CF210" s="128">
        <v>43986768.761920787</v>
      </c>
      <c r="CG210" s="128">
        <v>43346083.435307853</v>
      </c>
      <c r="CH210" s="128">
        <v>44627454.088533722</v>
      </c>
      <c r="CI210" s="171">
        <f>IF(ISBLANK(CL210), " ", $E210-CL210)</f>
        <v>88.5</v>
      </c>
      <c r="CJ210" s="171">
        <f>IF(ISBLANK(CM210), " ", $E210-CM210)</f>
        <v>1341.7846499999996</v>
      </c>
      <c r="CK210" s="171">
        <f>IF(ISBLANK(CN210), " ", $E210-CN210)</f>
        <v>358.27859999999964</v>
      </c>
      <c r="CL210" s="171">
        <f>IF(ISBLANK(CO210),"",(CO210/100)*$E210)</f>
        <v>7411.5</v>
      </c>
      <c r="CM210" s="172">
        <f>IF(ISBLANK(CL210),"",(CP210/100)*CL210)</f>
        <v>6158.2153500000004</v>
      </c>
      <c r="CN210" s="172">
        <f>IF(ISBLANK(CL210),"",(CQ210/100)*CL210)</f>
        <v>7141.7214000000004</v>
      </c>
      <c r="CO210" s="124">
        <v>98.82</v>
      </c>
      <c r="CP210" s="124">
        <v>83.09</v>
      </c>
      <c r="CQ210" s="124">
        <v>96.36</v>
      </c>
      <c r="CR210" s="29">
        <v>0.44741685605476661</v>
      </c>
      <c r="CS210" s="46">
        <f>IF(OR(ISBLANK(CF210), ISBLANK(DH210)), "", 100*((CF210-DH210)/DH210))</f>
        <v>0.11933860504960507</v>
      </c>
      <c r="CT210" s="128">
        <v>69238683.480491236</v>
      </c>
      <c r="CU210" s="128">
        <v>67977148.960573912</v>
      </c>
      <c r="CV210" s="128">
        <v>70500218.00040856</v>
      </c>
      <c r="CW210" s="171">
        <f>IF(ISNUMBER(CZ210), $E210-CZ210,"")</f>
        <v>365.25000000000091</v>
      </c>
      <c r="CX210" s="171">
        <f>IF(ISNUMBER(DA210), $E210-DA210,"")</f>
        <v>1580.2979250000008</v>
      </c>
      <c r="CY210" s="171">
        <f>IF(ISNUMBER(DB210), $E210-DB210,"")</f>
        <v>709.85842500000126</v>
      </c>
      <c r="CZ210" s="171">
        <f>IF(ISBLANK(DC210),"",(DC210/100)*$E210)</f>
        <v>7134.7499999999991</v>
      </c>
      <c r="DA210" s="172">
        <f>IF(ISNUMBER(CZ210), (DD210/100) * CZ210, "")</f>
        <v>5919.7020749999992</v>
      </c>
      <c r="DB210" s="172">
        <f>IF(ISNUMBER(CZ210),(DE210/100)*CZ210,"")</f>
        <v>6790.1415749999987</v>
      </c>
      <c r="DC210" s="124">
        <v>95.13</v>
      </c>
      <c r="DD210" s="124">
        <v>82.97</v>
      </c>
      <c r="DE210" s="124">
        <v>95.17</v>
      </c>
      <c r="DF210" s="29">
        <v>2.9030088689610474</v>
      </c>
      <c r="DG210" s="46">
        <f>IF(OR(ISBLANK(CT210), ISBLANK(DH210)), "", 100*((CT210-DH210)/DH210))</f>
        <v>57.595826905846323</v>
      </c>
      <c r="DH210" s="26">
        <f>MIN(H210,T210,AB210,AP210,BD210,BR210,CF210,CT210)</f>
        <v>43934338.135651924</v>
      </c>
      <c r="DI210" s="85" t="str">
        <f>IF(DH210=H210, $H$2, IF(DH210=T210, $T$2, IF(DH210=AB210, $AB$2, IF(DH210=AP210, $AP$2, IF(DH210=BD210, $BD$2, IF(DH210=BR210, $BR$2, IF(DH210=CF210, $CF$2, $CT$2)))))))</f>
        <v>RKSDDP++ (AllEnhancements + RQMC + Kmeans++)</v>
      </c>
      <c r="DJ210" s="39">
        <f>IF(OR(ISBLANK(H210), ISBLANK(AP210)), "", IFERROR(((H210-AP210)/H210)*100, ""))</f>
        <v>10.820159873416511</v>
      </c>
      <c r="DK210" s="20" t="str">
        <f>IF(OR(ISBLANK(AP210), ISBLANK(T210)), "", IFERROR(((T210-AP210)/T210)*100, ""))</f>
        <v/>
      </c>
      <c r="DL210" s="18">
        <f t="shared" si="1647"/>
        <v>0</v>
      </c>
    </row>
    <row r="211" spans="1:116" hidden="1" x14ac:dyDescent="0.25">
      <c r="A211" s="257"/>
      <c r="B211" s="257"/>
      <c r="C211" s="257"/>
      <c r="D211" s="257"/>
      <c r="E211" s="164">
        <f>4 * ($C$210*'Data for KPI'!$B$1)</f>
        <v>7500</v>
      </c>
      <c r="F211" s="88">
        <v>2</v>
      </c>
      <c r="G211" s="88"/>
      <c r="H211" s="103">
        <v>52787900.487379529</v>
      </c>
      <c r="I211" s="34">
        <v>51884707.871065401</v>
      </c>
      <c r="J211" s="34">
        <v>53691093.103693657</v>
      </c>
      <c r="K211" s="171">
        <f t="shared" ref="K211:K214" si="1698">E211-N211</f>
        <v>185.25</v>
      </c>
      <c r="L211" s="171">
        <f t="shared" ref="L211:L214" si="1699">E211-O211</f>
        <v>1458.7479749999993</v>
      </c>
      <c r="M211" s="171">
        <f t="shared" ref="M211:M214" si="1700">E211-P211</f>
        <v>477.84000000000015</v>
      </c>
      <c r="N211" s="171">
        <f t="shared" ref="N211:N214" si="1701">(Q211/100)*E211</f>
        <v>7314.75</v>
      </c>
      <c r="O211" s="172">
        <f t="shared" ref="O211:O214" si="1702">(R211/100)*N211</f>
        <v>6041.2520250000007</v>
      </c>
      <c r="P211" s="172">
        <f t="shared" ref="P211:P214" si="1703">(S211/100)*N211</f>
        <v>7022.16</v>
      </c>
      <c r="Q211" s="125">
        <v>97.53</v>
      </c>
      <c r="R211" s="125">
        <v>82.59</v>
      </c>
      <c r="S211" s="125">
        <v>96</v>
      </c>
      <c r="T211" s="208"/>
      <c r="U211" s="208"/>
      <c r="V211" s="208"/>
      <c r="W211" s="14"/>
      <c r="X211" s="14"/>
      <c r="Y211" s="14"/>
      <c r="Z211" s="14"/>
      <c r="AA211" s="46" t="str">
        <f>IF(OR(ISBLANK(T211), ISBLANK(DH211)), "", 100*((T211-DH211)/DH211))</f>
        <v/>
      </c>
      <c r="AB211" s="103">
        <v>51493652.846696787</v>
      </c>
      <c r="AC211" s="34">
        <v>50636706.150619373</v>
      </c>
      <c r="AD211" s="34">
        <v>52350599.542774223</v>
      </c>
      <c r="AE211" s="171">
        <f t="shared" ref="AE211:AE214" si="1704">$E211-AH211</f>
        <v>171.75</v>
      </c>
      <c r="AF211" s="171">
        <f t="shared" ref="AF211:AF214" si="1705">$E211-AI211</f>
        <v>1446.8654999999999</v>
      </c>
      <c r="AG211" s="171">
        <f t="shared" ref="AG211:AG214" si="1706">$E211-AJ211</f>
        <v>452.4219750000002</v>
      </c>
      <c r="AH211" s="171">
        <f t="shared" ref="AH211:AH214" si="1707">(AK211/100)*E211</f>
        <v>7328.25</v>
      </c>
      <c r="AI211" s="172">
        <f t="shared" ref="AI211:AI214" si="1708">(AL211/100)*AH211</f>
        <v>6053.1345000000001</v>
      </c>
      <c r="AJ211" s="172">
        <f t="shared" ref="AJ211:AJ214" si="1709">(AM211/100)*AH211</f>
        <v>7047.5780249999998</v>
      </c>
      <c r="AK211" s="34">
        <v>97.71</v>
      </c>
      <c r="AL211" s="34">
        <v>82.6</v>
      </c>
      <c r="AM211" s="34">
        <v>96.17</v>
      </c>
      <c r="AN211" s="29">
        <v>0.34296904152743052</v>
      </c>
      <c r="AO211" s="46">
        <f>IF(OR(ISBLANK(AB211), ISBLANK(DH211)), "", 100*((AB211-DH211)/DH211))</f>
        <v>8.1535407374238513</v>
      </c>
      <c r="AP211" s="103">
        <v>47611620.013175108</v>
      </c>
      <c r="AQ211" s="34">
        <v>46851411.024144031</v>
      </c>
      <c r="AR211" s="34">
        <v>48371829.002206177</v>
      </c>
      <c r="AS211" s="171">
        <f t="shared" ref="AS211:AS214" si="1710">$E211-AV211</f>
        <v>126</v>
      </c>
      <c r="AT211" s="171">
        <f t="shared" ref="AT211:AT214" si="1711">$E211-AW211</f>
        <v>1400.9646000000002</v>
      </c>
      <c r="AU211" s="171">
        <f t="shared" ref="AU211:AU214" si="1712">$E211-AX211</f>
        <v>405.47460000000046</v>
      </c>
      <c r="AV211" s="171">
        <f t="shared" ref="AV211:AV214" si="1713">(AY211/100)*E211</f>
        <v>7374</v>
      </c>
      <c r="AW211" s="172">
        <f t="shared" ref="AW211:AW214" si="1714">(AZ211/100)*AV211</f>
        <v>6099.0353999999998</v>
      </c>
      <c r="AX211" s="172">
        <f t="shared" ref="AX211:AX214" si="1715">(BA211/100)*AV211</f>
        <v>7094.5253999999995</v>
      </c>
      <c r="AY211" s="34">
        <v>98.32</v>
      </c>
      <c r="AZ211" s="34">
        <v>82.71</v>
      </c>
      <c r="BA211" s="34">
        <v>96.21</v>
      </c>
      <c r="BB211" s="29">
        <v>0.51999126690577813</v>
      </c>
      <c r="BC211" s="46">
        <f>IF(OR(ISBLANK(AP211), ISBLANK(DH211)), "", 100*((AP211-DH211)/DH211))</f>
        <v>0</v>
      </c>
      <c r="BD211" s="127">
        <v>162098824.94212639</v>
      </c>
      <c r="BE211" s="127">
        <v>159426506.63812089</v>
      </c>
      <c r="BF211" s="127">
        <v>164771143.2461319</v>
      </c>
      <c r="BG211" s="171">
        <f t="shared" ref="BG211:BG214" si="1716">IF(BJ211=0, " ", $E211-BJ211)</f>
        <v>1132.4999999999991</v>
      </c>
      <c r="BH211" s="171">
        <f t="shared" si="1694"/>
        <v>2193.325499999999</v>
      </c>
      <c r="BI211" s="171">
        <f t="shared" si="1695"/>
        <v>1495.4474999999993</v>
      </c>
      <c r="BJ211" s="171">
        <f t="shared" ref="BJ211:BJ214" si="1717">(BM211/100)*$E211</f>
        <v>6367.5000000000009</v>
      </c>
      <c r="BK211" s="172">
        <f t="shared" ref="BK211:BK214" si="1718">(BN211/100)*BJ211</f>
        <v>5306.674500000001</v>
      </c>
      <c r="BL211" s="172">
        <f t="shared" ref="BL211:BL214" si="1719">(BO211/100)*BJ211</f>
        <v>6004.5525000000007</v>
      </c>
      <c r="BM211" s="122">
        <v>84.9</v>
      </c>
      <c r="BN211" s="122">
        <v>83.34</v>
      </c>
      <c r="BO211" s="122">
        <v>94.3</v>
      </c>
      <c r="BP211" s="28">
        <v>18.386452481735262</v>
      </c>
      <c r="BQ211" s="46">
        <f>IF(OR(ISBLANK(BD211), ISBLANK(DH211)), "", 100*((BD211-DH211)/DH211))</f>
        <v>240.46063733447917</v>
      </c>
      <c r="BR211" s="101">
        <v>53188366.921195768</v>
      </c>
      <c r="BS211" s="36">
        <v>52289012.715044409</v>
      </c>
      <c r="BT211" s="36">
        <v>54087721.127347127</v>
      </c>
      <c r="BU211" s="171">
        <f t="shared" ref="BU211:BU214" si="1720">IF(BX211 = 0, " ", $E211-BX211)</f>
        <v>191.25</v>
      </c>
      <c r="BV211" s="171">
        <f t="shared" si="1696"/>
        <v>1462.9725000000008</v>
      </c>
      <c r="BW211" s="171">
        <f t="shared" si="1697"/>
        <v>471.90599999999995</v>
      </c>
      <c r="BX211" s="171">
        <f t="shared" ref="BX211:BX214" si="1721">IF(ISBLANK(CA211),"",(CA211/100)*$E211)</f>
        <v>7308.75</v>
      </c>
      <c r="BY211" s="172">
        <f t="shared" ref="BY211:BY214" si="1722">(CB211/100)*BX211</f>
        <v>6037.0274999999992</v>
      </c>
      <c r="BZ211" s="172">
        <f t="shared" ref="BZ211:BZ214" si="1723">(CC211/100)*BX211</f>
        <v>7028.0940000000001</v>
      </c>
      <c r="CA211" s="36">
        <v>97.45</v>
      </c>
      <c r="CB211" s="36">
        <v>82.6</v>
      </c>
      <c r="CC211" s="36">
        <v>96.16</v>
      </c>
      <c r="CD211" s="30">
        <v>0.50683339428901253</v>
      </c>
      <c r="CE211" s="46">
        <f>IF(OR(ISBLANK(BR211), ISBLANK(DH211)), "", 100*((BR211-DH211)/DH211))</f>
        <v>11.712995496640232</v>
      </c>
      <c r="CF211" s="128">
        <v>52273931.845659971</v>
      </c>
      <c r="CG211" s="128">
        <v>51393514.470761403</v>
      </c>
      <c r="CH211" s="128">
        <v>53154349.220558539</v>
      </c>
      <c r="CI211" s="171">
        <f t="shared" ref="CI211:CI214" si="1724">IF(ISBLANK(CL211), " ", $E211-CL211)</f>
        <v>180.75</v>
      </c>
      <c r="CJ211" s="171">
        <f t="shared" ref="CJ211:CJ214" si="1725">IF(ISBLANK(CM211), " ", $E211-CM211)</f>
        <v>1436.0013750000007</v>
      </c>
      <c r="CK211" s="171">
        <f t="shared" ref="CK211:CK214" si="1726">IF(ISBLANK(CN211), " ", $E211-CN211)</f>
        <v>462.54112499999974</v>
      </c>
      <c r="CL211" s="171">
        <f t="shared" ref="CL211:CL214" si="1727">IF(ISBLANK(CO211),"",(CO211/100)*$E211)</f>
        <v>7319.25</v>
      </c>
      <c r="CM211" s="172">
        <f t="shared" ref="CM211:CM214" si="1728">IF(ISBLANK(CL211),"",(CP211/100)*CL211)</f>
        <v>6063.9986249999993</v>
      </c>
      <c r="CN211" s="172">
        <f t="shared" ref="CN211:CN214" si="1729">IF(ISBLANK(CL211),"",(CQ211/100)*CL211)</f>
        <v>7037.4588750000003</v>
      </c>
      <c r="CO211" s="124">
        <v>97.59</v>
      </c>
      <c r="CP211" s="124">
        <v>82.85</v>
      </c>
      <c r="CQ211" s="124">
        <v>96.15</v>
      </c>
      <c r="CR211" s="29">
        <v>1.0306664850230194</v>
      </c>
      <c r="CS211" s="46">
        <f>IF(OR(ISBLANK(CF211), ISBLANK(DH211)), "", 100*((CF211-DH211)/DH211))</f>
        <v>9.7923822612940015</v>
      </c>
      <c r="CT211" s="127">
        <v>152518648.59716189</v>
      </c>
      <c r="CU211" s="127">
        <v>149973825.76208889</v>
      </c>
      <c r="CV211" s="127">
        <v>155063471.432235</v>
      </c>
      <c r="CW211" s="171">
        <f t="shared" ref="CW211:CW214" si="1730">IF(ISNUMBER(CZ211), $E211-CZ211,"")</f>
        <v>1071.75</v>
      </c>
      <c r="CX211" s="171">
        <f t="shared" ref="CX211:CX214" si="1731">IF(ISNUMBER(DA211), $E211-DA211,"")</f>
        <v>2154.2672999999995</v>
      </c>
      <c r="CY211" s="171">
        <f t="shared" ref="CY211:CY214" si="1732">IF(ISNUMBER(DB211), $E211-DB211,"")</f>
        <v>1424.6609249999992</v>
      </c>
      <c r="CZ211" s="171">
        <f t="shared" ref="CZ211:CZ214" si="1733">IF(ISBLANK(DC211),"",(DC211/100)*$E211)</f>
        <v>6428.25</v>
      </c>
      <c r="DA211" s="172">
        <f t="shared" ref="DA211:DA214" si="1734">IF(ISNUMBER(CZ211), (DD211/100) * CZ211, "")</f>
        <v>5345.7327000000005</v>
      </c>
      <c r="DB211" s="172">
        <f t="shared" ref="DB211:DB214" si="1735">IF(ISNUMBER(CZ211),(DE211/100)*CZ211,"")</f>
        <v>6075.3390750000008</v>
      </c>
      <c r="DC211" s="122">
        <v>85.71</v>
      </c>
      <c r="DD211" s="122">
        <v>83.16</v>
      </c>
      <c r="DE211" s="122">
        <v>94.51</v>
      </c>
      <c r="DF211" s="28">
        <v>2.2331128688543282</v>
      </c>
      <c r="DG211" s="46">
        <f>IF(OR(ISBLANK(CT211), ISBLANK(DH211)), "", 100*((CT211-DH211)/DH211))</f>
        <v>220.33912846266705</v>
      </c>
      <c r="DH211" s="26">
        <f>MIN(H211,T211,AB211,AP211,BD211,BR211,CF211,CT211)</f>
        <v>47611620.013175108</v>
      </c>
      <c r="DI211" s="85" t="str">
        <f>IF(DH211=H211, $H$2, IF(DH211=T211, $T$2, IF(DH211=AB211, $AB$2, IF(DH211=AP211, $AP$2, IF(DH211=BD211, $BD$2, IF(DH211=BR211, $BR$2, IF(DH211=CF211, $CF$2, $CT$2)))))))</f>
        <v>RKSDDP++ (AllEnhancements + RQMC + Kmeans++)</v>
      </c>
      <c r="DJ211" s="39">
        <f>IF(OR(ISBLANK(H211), ISBLANK(AP211)), "", IFERROR(((H211-AP211)/H211)*100, ""))</f>
        <v>9.8058085781266477</v>
      </c>
      <c r="DK211" s="20" t="str">
        <f>IF(OR(ISBLANK(AP211), ISBLANK(T211)), "", IFERROR(((T211-AP211)/T211)*100, ""))</f>
        <v/>
      </c>
      <c r="DL211" s="18">
        <f t="shared" si="1647"/>
        <v>0</v>
      </c>
    </row>
    <row r="212" spans="1:116" hidden="1" x14ac:dyDescent="0.25">
      <c r="A212" s="257"/>
      <c r="B212" s="257"/>
      <c r="C212" s="257"/>
      <c r="D212" s="257"/>
      <c r="E212" s="164">
        <f>4 * ($C$210*'Data for KPI'!$B$1)</f>
        <v>7500</v>
      </c>
      <c r="F212" s="88">
        <v>3</v>
      </c>
      <c r="G212" s="88"/>
      <c r="H212" s="101">
        <v>52900090.182206243</v>
      </c>
      <c r="I212" s="36">
        <v>52013698.736885861</v>
      </c>
      <c r="J212" s="36">
        <v>53786481.627526633</v>
      </c>
      <c r="K212" s="171">
        <f t="shared" si="1698"/>
        <v>193.49999999999909</v>
      </c>
      <c r="L212" s="171">
        <f t="shared" si="1699"/>
        <v>1472.8681499999993</v>
      </c>
      <c r="M212" s="171">
        <f t="shared" si="1700"/>
        <v>459.45659999999862</v>
      </c>
      <c r="N212" s="171">
        <f t="shared" si="1701"/>
        <v>7306.5000000000009</v>
      </c>
      <c r="O212" s="172">
        <f t="shared" si="1702"/>
        <v>6027.1318500000007</v>
      </c>
      <c r="P212" s="172">
        <f t="shared" si="1703"/>
        <v>7040.5434000000014</v>
      </c>
      <c r="Q212" s="109">
        <v>97.42</v>
      </c>
      <c r="R212" s="109">
        <v>82.49</v>
      </c>
      <c r="S212" s="109">
        <v>96.36</v>
      </c>
      <c r="T212" s="208"/>
      <c r="U212" s="208"/>
      <c r="V212" s="208"/>
      <c r="W212" s="14"/>
      <c r="X212" s="14"/>
      <c r="Y212" s="14"/>
      <c r="Z212" s="14"/>
      <c r="AA212" s="46" t="str">
        <f>IF(OR(ISBLANK(T212), ISBLANK(DH212)), "", 100*((T212-DH212)/DH212))</f>
        <v/>
      </c>
      <c r="AB212" s="101">
        <v>52695424.361099467</v>
      </c>
      <c r="AC212" s="36">
        <v>51816465.678858452</v>
      </c>
      <c r="AD212" s="36">
        <v>53574383.043340497</v>
      </c>
      <c r="AE212" s="171">
        <f t="shared" si="1704"/>
        <v>189.75</v>
      </c>
      <c r="AF212" s="171">
        <f t="shared" si="1705"/>
        <v>1468.3127249999998</v>
      </c>
      <c r="AG212" s="171">
        <f t="shared" si="1706"/>
        <v>444.14670000000024</v>
      </c>
      <c r="AH212" s="171">
        <f t="shared" si="1707"/>
        <v>7310.25</v>
      </c>
      <c r="AI212" s="172">
        <f t="shared" si="1708"/>
        <v>6031.6872750000002</v>
      </c>
      <c r="AJ212" s="172">
        <f t="shared" si="1709"/>
        <v>7055.8532999999998</v>
      </c>
      <c r="AK212" s="36">
        <v>97.47</v>
      </c>
      <c r="AL212" s="36">
        <v>82.51</v>
      </c>
      <c r="AM212" s="36">
        <v>96.52</v>
      </c>
      <c r="AN212" s="30">
        <v>0.34891224688001959</v>
      </c>
      <c r="AO212" s="46">
        <f>IF(OR(ISBLANK(AB212), ISBLANK(DH212)), "", 100*((AB212-DH212)/DH212))</f>
        <v>16.192837325071054</v>
      </c>
      <c r="AP212" s="127">
        <v>45860908.173106007</v>
      </c>
      <c r="AQ212" s="127">
        <v>45159986.377971061</v>
      </c>
      <c r="AR212" s="127">
        <v>46561829.968240947</v>
      </c>
      <c r="AS212" s="171">
        <f t="shared" si="1710"/>
        <v>110.24999999999909</v>
      </c>
      <c r="AT212" s="171">
        <f t="shared" si="1711"/>
        <v>1392.3716249999989</v>
      </c>
      <c r="AU212" s="171">
        <f t="shared" si="1712"/>
        <v>368.15227499999855</v>
      </c>
      <c r="AV212" s="171">
        <f t="shared" si="1713"/>
        <v>7389.7500000000009</v>
      </c>
      <c r="AW212" s="172">
        <f t="shared" si="1714"/>
        <v>6107.6283750000011</v>
      </c>
      <c r="AX212" s="172">
        <f t="shared" si="1715"/>
        <v>7131.8477250000014</v>
      </c>
      <c r="AY212" s="122">
        <v>98.53</v>
      </c>
      <c r="AZ212" s="122">
        <v>82.65</v>
      </c>
      <c r="BA212" s="122">
        <v>96.51</v>
      </c>
      <c r="BB212" s="28">
        <v>0.50277221541836059</v>
      </c>
      <c r="BC212" s="46">
        <f>IF(OR(ISBLANK(AP212), ISBLANK(DH212)), "", 100*((AP212-DH212)/DH212))</f>
        <v>1.1228034985037298</v>
      </c>
      <c r="BD212" s="128">
        <v>50056772.999273427</v>
      </c>
      <c r="BE212" s="128">
        <v>49232736.20682025</v>
      </c>
      <c r="BF212" s="128">
        <v>50880809.791726619</v>
      </c>
      <c r="BG212" s="171">
        <f t="shared" si="1716"/>
        <v>158.25</v>
      </c>
      <c r="BH212" s="171">
        <f t="shared" si="1694"/>
        <v>1434.2461499999999</v>
      </c>
      <c r="BI212" s="171">
        <f t="shared" si="1695"/>
        <v>510.65399999999954</v>
      </c>
      <c r="BJ212" s="171">
        <f t="shared" si="1717"/>
        <v>7341.75</v>
      </c>
      <c r="BK212" s="172">
        <f t="shared" si="1718"/>
        <v>6065.7538500000001</v>
      </c>
      <c r="BL212" s="172">
        <f t="shared" si="1719"/>
        <v>6989.3460000000005</v>
      </c>
      <c r="BM212" s="124">
        <v>97.89</v>
      </c>
      <c r="BN212" s="124">
        <v>82.62</v>
      </c>
      <c r="BO212" s="124">
        <v>95.2</v>
      </c>
      <c r="BP212" s="29">
        <v>19.500440189771272</v>
      </c>
      <c r="BQ212" s="46">
        <f>IF(OR(ISBLANK(BD212), ISBLANK(DH212)), "", 100*((BD212-DH212)/DH212))</f>
        <v>10.374639784023044</v>
      </c>
      <c r="BR212" s="128">
        <v>48067392.861188598</v>
      </c>
      <c r="BS212" s="128">
        <v>47300134.598844104</v>
      </c>
      <c r="BT212" s="128">
        <v>48834651.1235331</v>
      </c>
      <c r="BU212" s="171">
        <f t="shared" si="1720"/>
        <v>136.49999999999909</v>
      </c>
      <c r="BV212" s="171">
        <f t="shared" si="1696"/>
        <v>1419.2216999999991</v>
      </c>
      <c r="BW212" s="171">
        <f t="shared" si="1697"/>
        <v>398.64059999999972</v>
      </c>
      <c r="BX212" s="171">
        <f t="shared" si="1721"/>
        <v>7363.5000000000009</v>
      </c>
      <c r="BY212" s="172">
        <f t="shared" si="1722"/>
        <v>6080.7783000000009</v>
      </c>
      <c r="BZ212" s="172">
        <f t="shared" si="1723"/>
        <v>7101.3594000000003</v>
      </c>
      <c r="CA212" s="124">
        <v>98.18</v>
      </c>
      <c r="CB212" s="124">
        <v>82.58</v>
      </c>
      <c r="CC212" s="124">
        <v>96.44</v>
      </c>
      <c r="CD212" s="29">
        <v>0.85447155173327527</v>
      </c>
      <c r="CE212" s="46">
        <f>IF(OR(ISBLANK(BR212), ISBLANK(DH212)), "", 100*((BR212-DH212)/DH212))</f>
        <v>5.9880782264533989</v>
      </c>
      <c r="CF212" s="127">
        <v>45351697.724425323</v>
      </c>
      <c r="CG212" s="127">
        <v>44665298.268409736</v>
      </c>
      <c r="CH212" s="127">
        <v>46038097.180440903</v>
      </c>
      <c r="CI212" s="171">
        <f t="shared" si="1724"/>
        <v>104.25</v>
      </c>
      <c r="CJ212" s="171">
        <f t="shared" si="1725"/>
        <v>1388.891775000001</v>
      </c>
      <c r="CK212" s="171">
        <f t="shared" si="1726"/>
        <v>366.05955000000085</v>
      </c>
      <c r="CL212" s="171">
        <f t="shared" si="1727"/>
        <v>7395.75</v>
      </c>
      <c r="CM212" s="172">
        <f t="shared" si="1728"/>
        <v>6111.108224999999</v>
      </c>
      <c r="CN212" s="172">
        <f t="shared" si="1729"/>
        <v>7133.9404499999991</v>
      </c>
      <c r="CO212" s="122">
        <v>98.61</v>
      </c>
      <c r="CP212" s="122">
        <v>82.63</v>
      </c>
      <c r="CQ212" s="122">
        <v>96.46</v>
      </c>
      <c r="CR212" s="28">
        <v>0.8416870896868085</v>
      </c>
      <c r="CS212" s="46">
        <f>IF(OR(ISBLANK(CF212), ISBLANK(DH212)), "", 100*((CF212-DH212)/DH212))</f>
        <v>0</v>
      </c>
      <c r="CT212" s="128">
        <v>168145223.61976039</v>
      </c>
      <c r="CU212" s="128">
        <v>165367808.72031131</v>
      </c>
      <c r="CV212" s="128">
        <v>170922638.5192095</v>
      </c>
      <c r="CW212" s="171">
        <f t="shared" si="1730"/>
        <v>1188</v>
      </c>
      <c r="CX212" s="171">
        <f t="shared" si="1731"/>
        <v>2240.8416000000007</v>
      </c>
      <c r="CY212" s="171">
        <f t="shared" si="1732"/>
        <v>1561.0391999999993</v>
      </c>
      <c r="CZ212" s="171">
        <f t="shared" si="1733"/>
        <v>6312</v>
      </c>
      <c r="DA212" s="172">
        <f t="shared" si="1734"/>
        <v>5259.1583999999993</v>
      </c>
      <c r="DB212" s="172">
        <f t="shared" si="1735"/>
        <v>5938.9608000000007</v>
      </c>
      <c r="DC212" s="124">
        <v>84.16</v>
      </c>
      <c r="DD212" s="124">
        <v>83.32</v>
      </c>
      <c r="DE212" s="124">
        <v>94.09</v>
      </c>
      <c r="DF212" s="29">
        <v>2.4598297945567511</v>
      </c>
      <c r="DG212" s="46">
        <f t="shared" ref="DG212:DG214" si="1736">IF(OR(ISBLANK(CT212), ISBLANK(DH212)), "", 100*((CT212-DH212)/DH212))</f>
        <v>270.75838845433447</v>
      </c>
      <c r="DH212" s="26">
        <f>MIN(H212,T212,AB212,AP212,BD212,BR212,CF212,CT212)</f>
        <v>45351697.724425323</v>
      </c>
      <c r="DI212" s="85" t="str">
        <f>IF(DH212=H212, $H$2, IF(DH212=T212, $T$2, IF(DH212=AB212, $AB$2, IF(DH212=AP212, $AP$2, IF(DH212=BD212, $BD$2, IF(DH212=BR212, $BR$2, IF(DH212=CF212, $CF$2, $CT$2)))))))</f>
        <v>RKSDDP (AllEnhancements + RQMC + Kmeans)</v>
      </c>
      <c r="DJ212" s="39">
        <f>IF(OR(ISBLANK(H212), ISBLANK(AP212)), "", IFERROR(((H212-AP212)/H212)*100, ""))</f>
        <v>13.30655956323487</v>
      </c>
      <c r="DK212" s="20" t="str">
        <f>IF(OR(ISBLANK(AP212), ISBLANK(T212)), "", IFERROR(((T212-AP212)/T212)*100, ""))</f>
        <v/>
      </c>
      <c r="DL212" s="18">
        <f t="shared" si="1647"/>
        <v>0</v>
      </c>
    </row>
    <row r="213" spans="1:116" hidden="1" x14ac:dyDescent="0.25">
      <c r="A213" s="257"/>
      <c r="B213" s="257"/>
      <c r="C213" s="257"/>
      <c r="D213" s="257"/>
      <c r="E213" s="164">
        <f>4 * ($C$210*'Data for KPI'!$B$1)</f>
        <v>7500</v>
      </c>
      <c r="F213" s="88">
        <v>4</v>
      </c>
      <c r="G213" s="84">
        <v>18</v>
      </c>
      <c r="H213" s="128">
        <v>51111419.115388997</v>
      </c>
      <c r="I213" s="128">
        <v>50253355.733626962</v>
      </c>
      <c r="J213" s="128">
        <v>51969482.497151047</v>
      </c>
      <c r="K213" s="171">
        <f t="shared" si="1698"/>
        <v>168.75</v>
      </c>
      <c r="L213" s="171">
        <f t="shared" si="1699"/>
        <v>1448.7862500000001</v>
      </c>
      <c r="M213" s="171">
        <f t="shared" si="1700"/>
        <v>459.06750000000011</v>
      </c>
      <c r="N213" s="171">
        <f t="shared" si="1701"/>
        <v>7331.25</v>
      </c>
      <c r="O213" s="172">
        <f t="shared" si="1702"/>
        <v>6051.2137499999999</v>
      </c>
      <c r="P213" s="172">
        <f t="shared" si="1703"/>
        <v>7040.9324999999999</v>
      </c>
      <c r="Q213" s="125">
        <v>97.75</v>
      </c>
      <c r="R213" s="125">
        <v>82.54</v>
      </c>
      <c r="S213" s="125">
        <v>96.04</v>
      </c>
      <c r="T213" s="208"/>
      <c r="U213" s="208"/>
      <c r="V213" s="208"/>
      <c r="W213" s="14"/>
      <c r="X213" s="14"/>
      <c r="Y213" s="14"/>
      <c r="Z213" s="14"/>
      <c r="AA213" s="46" t="str">
        <f>IF(OR(ISBLANK(T213), ISBLANK(DH213)), "", 100*((T213-DH213)/DH213))</f>
        <v/>
      </c>
      <c r="AB213" s="103">
        <v>46041748.023405038</v>
      </c>
      <c r="AC213" s="43">
        <v>45333670.852843761</v>
      </c>
      <c r="AD213" s="43">
        <v>46749825.193966307</v>
      </c>
      <c r="AE213" s="171">
        <f t="shared" si="1704"/>
        <v>111</v>
      </c>
      <c r="AF213" s="171">
        <f t="shared" si="1705"/>
        <v>1392.9915000000001</v>
      </c>
      <c r="AG213" s="171">
        <f t="shared" si="1706"/>
        <v>379.95960000000014</v>
      </c>
      <c r="AH213" s="171">
        <f t="shared" si="1707"/>
        <v>7389</v>
      </c>
      <c r="AI213" s="172">
        <f t="shared" si="1708"/>
        <v>6107.0084999999999</v>
      </c>
      <c r="AJ213" s="172">
        <f t="shared" si="1709"/>
        <v>7120.0403999999999</v>
      </c>
      <c r="AK213" s="34">
        <v>98.52</v>
      </c>
      <c r="AL213" s="34">
        <v>82.65</v>
      </c>
      <c r="AM213" s="34">
        <v>96.36</v>
      </c>
      <c r="AN213" s="29">
        <v>0.34012765344193263</v>
      </c>
      <c r="AO213" s="46">
        <f>IF(OR(ISBLANK(AB213), ISBLANK(DH213)), "", 100*((AB213-DH213)/DH213))</f>
        <v>6.8109345545328308</v>
      </c>
      <c r="AP213" s="128">
        <v>43294913.382453449</v>
      </c>
      <c r="AQ213" s="128">
        <v>42670817.144221433</v>
      </c>
      <c r="AR213" s="128">
        <v>43919009.620685473</v>
      </c>
      <c r="AS213" s="171">
        <f t="shared" si="1710"/>
        <v>78.000000000000909</v>
      </c>
      <c r="AT213" s="171">
        <f t="shared" si="1711"/>
        <v>1367.9436000000005</v>
      </c>
      <c r="AU213" s="171">
        <f t="shared" si="1712"/>
        <v>350.38740000000143</v>
      </c>
      <c r="AV213" s="171">
        <f t="shared" si="1713"/>
        <v>7421.9999999999991</v>
      </c>
      <c r="AW213" s="172">
        <f t="shared" si="1714"/>
        <v>6132.0563999999995</v>
      </c>
      <c r="AX213" s="172">
        <f t="shared" si="1715"/>
        <v>7149.6125999999986</v>
      </c>
      <c r="AY213" s="124">
        <v>98.96</v>
      </c>
      <c r="AZ213" s="124">
        <v>82.62</v>
      </c>
      <c r="BA213" s="124">
        <v>96.33</v>
      </c>
      <c r="BB213" s="29">
        <v>0.93582035684291798</v>
      </c>
      <c r="BC213" s="46">
        <f>IF(OR(ISBLANK(AP213), ISBLANK(DH213)), "", 100*((AP213-DH213)/DH213))</f>
        <v>0.4386314239553421</v>
      </c>
      <c r="BD213" s="127">
        <v>93642775.8638971</v>
      </c>
      <c r="BE213" s="127">
        <v>91934640.424231246</v>
      </c>
      <c r="BF213" s="127">
        <v>95350911.303562954</v>
      </c>
      <c r="BG213" s="171">
        <f t="shared" si="1716"/>
        <v>595.5</v>
      </c>
      <c r="BH213" s="171">
        <f t="shared" si="1694"/>
        <v>1803.7875000000004</v>
      </c>
      <c r="BI213" s="171">
        <f t="shared" si="1695"/>
        <v>973.86660000000029</v>
      </c>
      <c r="BJ213" s="171">
        <f t="shared" si="1717"/>
        <v>6904.5</v>
      </c>
      <c r="BK213" s="172">
        <f t="shared" si="1718"/>
        <v>5696.2124999999996</v>
      </c>
      <c r="BL213" s="172">
        <f t="shared" si="1719"/>
        <v>6526.1333999999997</v>
      </c>
      <c r="BM213" s="122">
        <v>92.06</v>
      </c>
      <c r="BN213" s="122">
        <v>82.5</v>
      </c>
      <c r="BO213" s="122">
        <v>94.52</v>
      </c>
      <c r="BP213" s="28">
        <v>5.6299834025435569</v>
      </c>
      <c r="BQ213" s="46">
        <f>IF(OR(ISBLANK(BD213), ISBLANK(DH213)), "", 100*((BD213-DH213)/DH213))</f>
        <v>117.23919776501552</v>
      </c>
      <c r="BR213" s="127">
        <v>43784730.993797436</v>
      </c>
      <c r="BS213" s="127">
        <v>43143645.510652393</v>
      </c>
      <c r="BT213" s="127">
        <v>44425816.476942487</v>
      </c>
      <c r="BU213" s="171">
        <f t="shared" si="1720"/>
        <v>83.25</v>
      </c>
      <c r="BV213" s="171">
        <f t="shared" si="1696"/>
        <v>1373.022825</v>
      </c>
      <c r="BW213" s="171">
        <f t="shared" si="1697"/>
        <v>355.44472500000029</v>
      </c>
      <c r="BX213" s="171">
        <f t="shared" si="1721"/>
        <v>7416.75</v>
      </c>
      <c r="BY213" s="172">
        <f t="shared" si="1722"/>
        <v>6126.977175</v>
      </c>
      <c r="BZ213" s="172">
        <f t="shared" si="1723"/>
        <v>7144.5552749999997</v>
      </c>
      <c r="CA213" s="122">
        <v>98.89</v>
      </c>
      <c r="CB213" s="122">
        <v>82.61</v>
      </c>
      <c r="CC213" s="122">
        <v>96.33</v>
      </c>
      <c r="CD213" s="28">
        <v>0.98664436639291642</v>
      </c>
      <c r="CE213" s="46">
        <f>IF(OR(ISBLANK(BR213), ISBLANK(DH213)), "", 100*((BR213-DH213)/DH213))</f>
        <v>1.5749452928884842</v>
      </c>
      <c r="CF213" s="128">
        <v>43105837.633035786</v>
      </c>
      <c r="CG213" s="128">
        <v>42488526.12463133</v>
      </c>
      <c r="CH213" s="128">
        <v>43723149.141440257</v>
      </c>
      <c r="CI213" s="171">
        <f t="shared" si="1724"/>
        <v>75.75</v>
      </c>
      <c r="CJ213" s="171">
        <f t="shared" si="1725"/>
        <v>1366.0846499999998</v>
      </c>
      <c r="CK213" s="171">
        <f t="shared" si="1726"/>
        <v>348.21997500000089</v>
      </c>
      <c r="CL213" s="171">
        <f t="shared" si="1727"/>
        <v>7424.25</v>
      </c>
      <c r="CM213" s="172">
        <f t="shared" si="1728"/>
        <v>6133.9153500000002</v>
      </c>
      <c r="CN213" s="172">
        <f t="shared" si="1729"/>
        <v>7151.7800249999991</v>
      </c>
      <c r="CO213" s="124">
        <v>98.99</v>
      </c>
      <c r="CP213" s="124">
        <v>82.62</v>
      </c>
      <c r="CQ213" s="124">
        <v>96.33</v>
      </c>
      <c r="CR213" s="29">
        <v>0.86700806691842203</v>
      </c>
      <c r="CS213" s="46">
        <f>IF(OR(ISBLANK(CF213), ISBLANK(DH213)), "", 100*((CF213-DH213)/DH213))</f>
        <v>0</v>
      </c>
      <c r="CT213" s="127">
        <v>106849610.06704199</v>
      </c>
      <c r="CU213" s="127">
        <v>104930992.3234553</v>
      </c>
      <c r="CV213" s="127">
        <v>108768227.81062859</v>
      </c>
      <c r="CW213" s="171">
        <f t="shared" si="1730"/>
        <v>710.25</v>
      </c>
      <c r="CX213" s="171">
        <f t="shared" si="1731"/>
        <v>1895.74035</v>
      </c>
      <c r="CY213" s="171">
        <f t="shared" si="1732"/>
        <v>1056.5272499999992</v>
      </c>
      <c r="CZ213" s="171">
        <f t="shared" si="1733"/>
        <v>6789.75</v>
      </c>
      <c r="DA213" s="172">
        <f t="shared" si="1734"/>
        <v>5604.25965</v>
      </c>
      <c r="DB213" s="172">
        <f t="shared" si="1735"/>
        <v>6443.4727500000008</v>
      </c>
      <c r="DC213" s="122">
        <v>90.53</v>
      </c>
      <c r="DD213" s="122">
        <v>82.54</v>
      </c>
      <c r="DE213" s="122">
        <v>94.9</v>
      </c>
      <c r="DF213" s="28">
        <v>2.4333022353546281</v>
      </c>
      <c r="DG213" s="46">
        <f t="shared" si="1736"/>
        <v>147.87735474870755</v>
      </c>
      <c r="DH213" s="26">
        <f>MIN(H213,T213,AB213,AP213,BD213,BR213,CF213,CT213)</f>
        <v>43105837.633035786</v>
      </c>
      <c r="DI213" s="85" t="str">
        <f>IF(DH213=H213, $H$2, IF(DH213=T213, $T$2, IF(DH213=AB213, $AB$2, IF(DH213=AP213, $AP$2, IF(DH213=BD213, $BD$2, IF(DH213=BR213, $BR$2, IF(DH213=CF213, $CF$2, $CT$2)))))))</f>
        <v>RKSDDP (AllEnhancements + RQMC + Kmeans)</v>
      </c>
      <c r="DJ213" s="39">
        <f>IF(OR(ISBLANK(H213), ISBLANK(AP213)), "", IFERROR(((H213-AP213)/H213)*100, ""))</f>
        <v>15.293071231869002</v>
      </c>
      <c r="DK213" s="20" t="str">
        <f>IF(OR(ISBLANK(AP213), ISBLANK(T213)), "", IFERROR(((T213-AP213)/T213)*100, ""))</f>
        <v/>
      </c>
      <c r="DL213" s="18">
        <f t="shared" si="1647"/>
        <v>0</v>
      </c>
    </row>
    <row r="214" spans="1:116" hidden="1" x14ac:dyDescent="0.25">
      <c r="A214" s="257"/>
      <c r="B214" s="257"/>
      <c r="C214" s="257"/>
      <c r="D214" s="257"/>
      <c r="E214" s="164">
        <f>4 * ($C$210*'Data for KPI'!$B$1)</f>
        <v>7500</v>
      </c>
      <c r="F214" s="88">
        <v>5</v>
      </c>
      <c r="G214" s="84">
        <v>19</v>
      </c>
      <c r="H214" s="127">
        <v>46887437.205370791</v>
      </c>
      <c r="I214" s="127">
        <v>46152964.076054297</v>
      </c>
      <c r="J214" s="127">
        <v>47621910.334687278</v>
      </c>
      <c r="K214" s="171">
        <f t="shared" si="1698"/>
        <v>122.25</v>
      </c>
      <c r="L214" s="171">
        <f t="shared" si="1699"/>
        <v>1370.5653000000002</v>
      </c>
      <c r="M214" s="171">
        <f t="shared" si="1700"/>
        <v>396.70229999999992</v>
      </c>
      <c r="N214" s="171">
        <f t="shared" si="1701"/>
        <v>7377.75</v>
      </c>
      <c r="O214" s="172">
        <f t="shared" si="1702"/>
        <v>6129.4346999999998</v>
      </c>
      <c r="P214" s="172">
        <f t="shared" si="1703"/>
        <v>7103.2977000000001</v>
      </c>
      <c r="Q214" s="123">
        <v>98.37</v>
      </c>
      <c r="R214" s="123">
        <v>83.08</v>
      </c>
      <c r="S214" s="123">
        <v>96.28</v>
      </c>
      <c r="T214" s="208"/>
      <c r="U214" s="208"/>
      <c r="V214" s="208"/>
      <c r="W214" s="14"/>
      <c r="X214" s="14"/>
      <c r="Y214" s="14"/>
      <c r="Z214" s="14"/>
      <c r="AA214" s="46" t="str">
        <f>IF(OR(ISBLANK(T214), ISBLANK(DH214)), "", 100*((T214-DH214)/DH214))</f>
        <v/>
      </c>
      <c r="AB214" s="104">
        <v>41351998.358340837</v>
      </c>
      <c r="AC214" s="56">
        <v>40806085.858952567</v>
      </c>
      <c r="AD214" s="56">
        <v>41897910.8577291</v>
      </c>
      <c r="AE214" s="171">
        <f t="shared" si="1704"/>
        <v>56.25</v>
      </c>
      <c r="AF214" s="171">
        <f t="shared" si="1705"/>
        <v>1311.2662499999997</v>
      </c>
      <c r="AG214" s="171">
        <f t="shared" si="1706"/>
        <v>303.3824999999988</v>
      </c>
      <c r="AH214" s="171">
        <f t="shared" si="1707"/>
        <v>7443.75</v>
      </c>
      <c r="AI214" s="172">
        <f t="shared" si="1708"/>
        <v>6188.7337500000003</v>
      </c>
      <c r="AJ214" s="172">
        <f t="shared" si="1709"/>
        <v>7196.6175000000012</v>
      </c>
      <c r="AK214" s="41">
        <v>99.25</v>
      </c>
      <c r="AL214" s="41">
        <v>83.14</v>
      </c>
      <c r="AM214" s="41">
        <v>96.68</v>
      </c>
      <c r="AN214" s="31">
        <v>0.34736500620478894</v>
      </c>
      <c r="AO214" s="46">
        <f>IF(OR(ISBLANK(AB214), ISBLANK(DH214)), "", 100*((AB214-DH214)/DH214))</f>
        <v>7.6008494442154921</v>
      </c>
      <c r="AP214" s="127">
        <v>41004335.57720115</v>
      </c>
      <c r="AQ214" s="127">
        <v>40475932.379403196</v>
      </c>
      <c r="AR214" s="127">
        <v>41532738.774999097</v>
      </c>
      <c r="AS214" s="171">
        <f t="shared" si="1710"/>
        <v>51.75</v>
      </c>
      <c r="AT214" s="171">
        <f t="shared" si="1711"/>
        <v>1309.7594250000002</v>
      </c>
      <c r="AU214" s="171">
        <f t="shared" si="1712"/>
        <v>302.01119999999992</v>
      </c>
      <c r="AV214" s="171">
        <f t="shared" si="1713"/>
        <v>7448.25</v>
      </c>
      <c r="AW214" s="172">
        <f t="shared" si="1714"/>
        <v>6190.2405749999998</v>
      </c>
      <c r="AX214" s="172">
        <f t="shared" si="1715"/>
        <v>7197.9888000000001</v>
      </c>
      <c r="AY214" s="122">
        <v>99.31</v>
      </c>
      <c r="AZ214" s="122">
        <v>83.11</v>
      </c>
      <c r="BA214" s="122">
        <v>96.64</v>
      </c>
      <c r="BB214" s="28">
        <v>0.64286127868571419</v>
      </c>
      <c r="BC214" s="46">
        <f>IF(OR(ISBLANK(AP214), ISBLANK(DH214)), "", 100*((AP214-DH214)/DH214))</f>
        <v>6.6962060882500074</v>
      </c>
      <c r="BD214" s="128">
        <v>50276849.3592434</v>
      </c>
      <c r="BE214" s="128">
        <v>49449864.895651683</v>
      </c>
      <c r="BF214" s="128">
        <v>51103833.822835132</v>
      </c>
      <c r="BG214" s="171">
        <f t="shared" si="1716"/>
        <v>161.25000000000091</v>
      </c>
      <c r="BH214" s="171">
        <f t="shared" si="1694"/>
        <v>1404.4342500000012</v>
      </c>
      <c r="BI214" s="171">
        <f t="shared" si="1695"/>
        <v>513.51000000000022</v>
      </c>
      <c r="BJ214" s="171">
        <f t="shared" si="1717"/>
        <v>7338.7499999999991</v>
      </c>
      <c r="BK214" s="172">
        <f t="shared" si="1718"/>
        <v>6095.5657499999988</v>
      </c>
      <c r="BL214" s="172">
        <f t="shared" si="1719"/>
        <v>6986.49</v>
      </c>
      <c r="BM214" s="124">
        <v>97.85</v>
      </c>
      <c r="BN214" s="124">
        <v>83.06</v>
      </c>
      <c r="BO214" s="124">
        <v>95.2</v>
      </c>
      <c r="BP214" s="29">
        <v>5.7691321611978905</v>
      </c>
      <c r="BQ214" s="46">
        <f>IF(OR(ISBLANK(BD214), ISBLANK(DH214)), "", 100*((BD214-DH214)/DH214))</f>
        <v>30.823948374970616</v>
      </c>
      <c r="BR214" s="128">
        <v>38430921.848604307</v>
      </c>
      <c r="BS214" s="128">
        <v>38028509.938096792</v>
      </c>
      <c r="BT214" s="128">
        <v>38833333.759111822</v>
      </c>
      <c r="BU214" s="171">
        <f t="shared" si="1720"/>
        <v>19.5</v>
      </c>
      <c r="BV214" s="171">
        <f t="shared" si="1696"/>
        <v>1276.9720500000003</v>
      </c>
      <c r="BW214" s="171">
        <f t="shared" si="1697"/>
        <v>269.34869999999955</v>
      </c>
      <c r="BX214" s="171">
        <f t="shared" si="1721"/>
        <v>7480.5</v>
      </c>
      <c r="BY214" s="172">
        <f t="shared" si="1722"/>
        <v>6223.0279499999997</v>
      </c>
      <c r="BZ214" s="172">
        <f t="shared" si="1723"/>
        <v>7230.6513000000004</v>
      </c>
      <c r="CA214" s="124">
        <v>99.74</v>
      </c>
      <c r="CB214" s="124">
        <v>83.19</v>
      </c>
      <c r="CC214" s="124">
        <v>96.66</v>
      </c>
      <c r="CD214" s="29">
        <v>0.86173850180832656</v>
      </c>
      <c r="CE214" s="46">
        <f>IF(OR(ISBLANK(BR214), ISBLANK(DH214)), "", 100*((BR214-DH214)/DH214))</f>
        <v>0</v>
      </c>
      <c r="CF214" s="127">
        <v>40714813.586080506</v>
      </c>
      <c r="CG214" s="127">
        <v>40193342.072791763</v>
      </c>
      <c r="CH214" s="127">
        <v>41236285.099369273</v>
      </c>
      <c r="CI214" s="171">
        <f t="shared" si="1724"/>
        <v>48</v>
      </c>
      <c r="CJ214" s="171">
        <f t="shared" si="1725"/>
        <v>1303.6620000000003</v>
      </c>
      <c r="CK214" s="171">
        <f t="shared" si="1726"/>
        <v>293.91599999999926</v>
      </c>
      <c r="CL214" s="171">
        <f t="shared" si="1727"/>
        <v>7452</v>
      </c>
      <c r="CM214" s="172">
        <f t="shared" si="1728"/>
        <v>6196.3379999999997</v>
      </c>
      <c r="CN214" s="172">
        <f t="shared" si="1729"/>
        <v>7206.0840000000007</v>
      </c>
      <c r="CO214" s="122">
        <v>99.36</v>
      </c>
      <c r="CP214" s="122">
        <v>83.15</v>
      </c>
      <c r="CQ214" s="122">
        <v>96.7</v>
      </c>
      <c r="CR214" s="28">
        <v>0.43557792339996954</v>
      </c>
      <c r="CS214" s="46">
        <f>IF(OR(ISBLANK(CF214), ISBLANK(DH214)), "", 100*((CF214-DH214)/DH214))</f>
        <v>5.9428492152059675</v>
      </c>
      <c r="CT214" s="128">
        <v>39501330.829016037</v>
      </c>
      <c r="CU214" s="128">
        <v>39046276.248566501</v>
      </c>
      <c r="CV214" s="128">
        <v>39956385.409465566</v>
      </c>
      <c r="CW214" s="171">
        <f t="shared" si="1730"/>
        <v>33</v>
      </c>
      <c r="CX214" s="171">
        <f t="shared" si="1731"/>
        <v>1279.9890000000005</v>
      </c>
      <c r="CY214" s="171">
        <f t="shared" si="1732"/>
        <v>377.22870000000057</v>
      </c>
      <c r="CZ214" s="171">
        <f t="shared" si="1733"/>
        <v>7467</v>
      </c>
      <c r="DA214" s="172">
        <f t="shared" si="1734"/>
        <v>6220.0109999999995</v>
      </c>
      <c r="DB214" s="172">
        <f t="shared" si="1735"/>
        <v>7122.7712999999994</v>
      </c>
      <c r="DC214" s="124">
        <v>99.56</v>
      </c>
      <c r="DD214" s="124">
        <v>83.3</v>
      </c>
      <c r="DE214" s="124">
        <v>95.39</v>
      </c>
      <c r="DF214" s="29">
        <v>2.5503923009334799</v>
      </c>
      <c r="DG214" s="46">
        <f t="shared" si="1736"/>
        <v>2.7852805213169893</v>
      </c>
      <c r="DH214" s="26">
        <f>MIN(H214,T214,AB214,AP214,BD214,BR214,CF214,CT214)</f>
        <v>38430921.848604307</v>
      </c>
      <c r="DI214" s="85" t="str">
        <f>IF(DH214=H214, $H$2, IF(DH214=T214, $T$2, IF(DH214=AB214, $AB$2, IF(DH214=AP214, $AP$2, IF(DH214=BD214, $BD$2, IF(DH214=BR214, $BR$2, IF(DH214=CF214, $CF$2, $CT$2)))))))</f>
        <v>RSSDDP (AllEnhancements + RQMC + SOM)</v>
      </c>
      <c r="DJ214" s="39">
        <f>IF(OR(ISBLANK(H214), ISBLANK(AP214)), "", IFERROR(((H214-AP214)/H214)*100, ""))</f>
        <v>12.547287671964618</v>
      </c>
      <c r="DK214" s="20" t="str">
        <f>IF(OR(ISBLANK(AP214), ISBLANK(T214)), "", IFERROR(((T214-AP214)/T214)*100, ""))</f>
        <v/>
      </c>
      <c r="DL214" s="18">
        <f t="shared" si="1647"/>
        <v>0</v>
      </c>
    </row>
    <row r="215" spans="1:116" x14ac:dyDescent="0.25">
      <c r="A215" s="257"/>
      <c r="B215" s="257"/>
      <c r="C215" s="258"/>
      <c r="D215" s="258"/>
      <c r="E215" s="164">
        <f>4 * ($C$210*'Data for KPI'!$B$1)</f>
        <v>7500</v>
      </c>
      <c r="F215" s="94" t="s">
        <v>23</v>
      </c>
      <c r="G215" s="94"/>
      <c r="H215" s="113">
        <f>AVERAGE(H210:H214)</f>
        <v>50590344.705782317</v>
      </c>
      <c r="I215" s="82">
        <f t="shared" ref="I215:DH215" si="1737">AVERAGE(I210:I214)</f>
        <v>49753861.288795784</v>
      </c>
      <c r="J215" s="82">
        <f t="shared" si="1737"/>
        <v>51426828.122768857</v>
      </c>
      <c r="K215" s="159">
        <f t="shared" si="1737"/>
        <v>164.09999999999982</v>
      </c>
      <c r="L215" s="159">
        <f t="shared" si="1737"/>
        <v>1430.3650199999997</v>
      </c>
      <c r="M215" s="159">
        <f t="shared" si="1737"/>
        <v>447.11632499999979</v>
      </c>
      <c r="N215" s="159">
        <f t="shared" si="1737"/>
        <v>7335.9</v>
      </c>
      <c r="O215" s="159">
        <f t="shared" si="1737"/>
        <v>6069.6349799999998</v>
      </c>
      <c r="P215" s="159">
        <f t="shared" si="1737"/>
        <v>7052.883675</v>
      </c>
      <c r="Q215" s="106">
        <f t="shared" si="1737"/>
        <v>97.811999999999998</v>
      </c>
      <c r="R215" s="106">
        <f t="shared" si="1737"/>
        <v>82.738</v>
      </c>
      <c r="S215" s="106">
        <f t="shared" si="1737"/>
        <v>96.14200000000001</v>
      </c>
      <c r="T215" s="113" t="e">
        <f t="shared" si="1737"/>
        <v>#DIV/0!</v>
      </c>
      <c r="U215" s="113" t="e">
        <f t="shared" si="1737"/>
        <v>#DIV/0!</v>
      </c>
      <c r="V215" s="113" t="e">
        <f t="shared" si="1737"/>
        <v>#DIV/0!</v>
      </c>
      <c r="W215" s="82" t="e">
        <f t="shared" si="1737"/>
        <v>#DIV/0!</v>
      </c>
      <c r="X215" s="82" t="e">
        <f t="shared" si="1737"/>
        <v>#DIV/0!</v>
      </c>
      <c r="Y215" s="82" t="e">
        <f t="shared" si="1737"/>
        <v>#DIV/0!</v>
      </c>
      <c r="Z215" s="82" t="e">
        <f t="shared" si="1737"/>
        <v>#DIV/0!</v>
      </c>
      <c r="AA215" s="97" t="str">
        <f>IFERROR(AVERAGE(AA210:AA214), "")</f>
        <v/>
      </c>
      <c r="AB215" s="113">
        <f t="shared" si="1737"/>
        <v>47129701.322164178</v>
      </c>
      <c r="AC215" s="82">
        <f t="shared" si="1737"/>
        <v>46404094.200757183</v>
      </c>
      <c r="AD215" s="82">
        <f t="shared" si="1737"/>
        <v>47855308.443571188</v>
      </c>
      <c r="AE215" s="159">
        <f t="shared" si="1737"/>
        <v>123.6</v>
      </c>
      <c r="AF215" s="159">
        <f t="shared" si="1737"/>
        <v>1392.3687599999998</v>
      </c>
      <c r="AG215" s="159">
        <f t="shared" si="1737"/>
        <v>388.07884499999983</v>
      </c>
      <c r="AH215" s="159">
        <f t="shared" si="1737"/>
        <v>7376.4</v>
      </c>
      <c r="AI215" s="159">
        <f t="shared" si="1737"/>
        <v>6107.6312400000006</v>
      </c>
      <c r="AJ215" s="159">
        <f t="shared" si="1737"/>
        <v>7111.9211549999991</v>
      </c>
      <c r="AK215" s="82">
        <f t="shared" si="1737"/>
        <v>98.352000000000004</v>
      </c>
      <c r="AL215" s="82">
        <f t="shared" si="1737"/>
        <v>82.798000000000002</v>
      </c>
      <c r="AM215" s="82">
        <f t="shared" si="1737"/>
        <v>96.414000000000001</v>
      </c>
      <c r="AN215" s="82">
        <f t="shared" si="1737"/>
        <v>0.34373580410240595</v>
      </c>
      <c r="AO215" s="225">
        <f>IFERROR(AVERAGE(AO210:AO214), "")</f>
        <v>7.811423860669386</v>
      </c>
      <c r="AP215" s="113">
        <f t="shared" si="1737"/>
        <v>44341223.056317523</v>
      </c>
      <c r="AQ215" s="82">
        <f t="shared" si="1737"/>
        <v>43690620.99924396</v>
      </c>
      <c r="AR215" s="82">
        <f t="shared" si="1737"/>
        <v>44991825.113391086</v>
      </c>
      <c r="AS215" s="159">
        <f t="shared" si="1737"/>
        <v>90.75</v>
      </c>
      <c r="AT215" s="159">
        <f t="shared" si="1737"/>
        <v>1362.7366350000002</v>
      </c>
      <c r="AU215" s="159">
        <f t="shared" si="1737"/>
        <v>358.19872500000002</v>
      </c>
      <c r="AV215" s="159">
        <f t="shared" si="1737"/>
        <v>7409.25</v>
      </c>
      <c r="AW215" s="159">
        <f t="shared" si="1737"/>
        <v>6137.2633649999998</v>
      </c>
      <c r="AX215" s="159">
        <f t="shared" si="1737"/>
        <v>7141.8012749999998</v>
      </c>
      <c r="AY215" s="82">
        <f t="shared" si="1737"/>
        <v>98.789999999999992</v>
      </c>
      <c r="AZ215" s="82">
        <f t="shared" si="1737"/>
        <v>82.831999999999994</v>
      </c>
      <c r="BA215" s="82">
        <f t="shared" si="1737"/>
        <v>96.39</v>
      </c>
      <c r="BB215" s="82">
        <f t="shared" si="1737"/>
        <v>0.66600204821443099</v>
      </c>
      <c r="BC215" s="225">
        <f>IFERROR(AVERAGE(BC210:BC214), "")</f>
        <v>1.6515282021418158</v>
      </c>
      <c r="BD215" s="113">
        <f t="shared" si="1737"/>
        <v>105565281.87184735</v>
      </c>
      <c r="BE215" s="82">
        <f t="shared" si="1737"/>
        <v>103792327.91437377</v>
      </c>
      <c r="BF215" s="82">
        <f t="shared" si="1737"/>
        <v>107338235.82932091</v>
      </c>
      <c r="BG215" s="159">
        <f t="shared" si="1737"/>
        <v>651.6</v>
      </c>
      <c r="BH215" s="159">
        <f t="shared" si="1737"/>
        <v>1814.5479599999999</v>
      </c>
      <c r="BI215" s="159">
        <f t="shared" si="1737"/>
        <v>1017.2759399999999</v>
      </c>
      <c r="BJ215" s="82">
        <f t="shared" si="1737"/>
        <v>6848.4</v>
      </c>
      <c r="BK215" s="82">
        <f t="shared" si="1737"/>
        <v>5685.4520400000001</v>
      </c>
      <c r="BL215" s="82">
        <f t="shared" si="1737"/>
        <v>6482.7240600000005</v>
      </c>
      <c r="BM215" s="82">
        <f t="shared" si="1737"/>
        <v>91.311999999999983</v>
      </c>
      <c r="BN215" s="82">
        <f t="shared" si="1737"/>
        <v>83.039999999999992</v>
      </c>
      <c r="BO215" s="82">
        <f t="shared" si="1737"/>
        <v>94.628</v>
      </c>
      <c r="BP215" s="82">
        <f t="shared" si="1737"/>
        <v>11.013371082648309</v>
      </c>
      <c r="BQ215" s="225">
        <f>IFERROR(AVERAGE(BQ210:BQ214), "")</f>
        <v>137.96508289959957</v>
      </c>
      <c r="BR215" s="118">
        <f t="shared" si="1737"/>
        <v>46020152.346943378</v>
      </c>
      <c r="BS215" s="99">
        <f t="shared" si="1737"/>
        <v>45333402.358305201</v>
      </c>
      <c r="BT215" s="99">
        <f t="shared" si="1737"/>
        <v>46706902.335581563</v>
      </c>
      <c r="BU215" s="183">
        <f t="shared" si="1737"/>
        <v>110.09999999999964</v>
      </c>
      <c r="BV215" s="183">
        <f t="shared" si="1737"/>
        <v>1380.9150149999998</v>
      </c>
      <c r="BW215" s="183">
        <f t="shared" si="1737"/>
        <v>378.71320499999968</v>
      </c>
      <c r="BX215" s="183">
        <f t="shared" si="1737"/>
        <v>7389.9</v>
      </c>
      <c r="BY215" s="183">
        <f t="shared" si="1737"/>
        <v>6119.0849850000004</v>
      </c>
      <c r="BZ215" s="183">
        <f t="shared" si="1737"/>
        <v>7121.286795</v>
      </c>
      <c r="CA215" s="99">
        <f t="shared" si="1737"/>
        <v>98.532000000000011</v>
      </c>
      <c r="CB215" s="99">
        <f t="shared" si="1737"/>
        <v>82.801999999999992</v>
      </c>
      <c r="CC215" s="99">
        <f t="shared" si="1737"/>
        <v>96.36399999999999</v>
      </c>
      <c r="CD215" s="99">
        <f t="shared" si="1737"/>
        <v>0.76723486046625289</v>
      </c>
      <c r="CE215" s="100">
        <f t="shared" si="1737"/>
        <v>5.0820396171138844</v>
      </c>
      <c r="CF215" s="118">
        <f t="shared" si="1737"/>
        <v>45086609.910224475</v>
      </c>
      <c r="CG215" s="99">
        <f t="shared" si="1737"/>
        <v>44417352.87438041</v>
      </c>
      <c r="CH215" s="99">
        <f t="shared" si="1737"/>
        <v>45755866.94606854</v>
      </c>
      <c r="CI215" s="159">
        <f t="shared" si="1737"/>
        <v>99.45</v>
      </c>
      <c r="CJ215" s="159">
        <f t="shared" si="1737"/>
        <v>1367.2848900000004</v>
      </c>
      <c r="CK215" s="159">
        <f t="shared" si="1737"/>
        <v>365.8030500000001</v>
      </c>
      <c r="CL215" s="159">
        <f t="shared" si="1737"/>
        <v>7400.55</v>
      </c>
      <c r="CM215" s="159">
        <f t="shared" si="1737"/>
        <v>6132.7151099999992</v>
      </c>
      <c r="CN215" s="159">
        <f t="shared" si="1737"/>
        <v>7134.1969500000005</v>
      </c>
      <c r="CO215" s="99">
        <f t="shared" si="1737"/>
        <v>98.674000000000007</v>
      </c>
      <c r="CP215" s="99">
        <f t="shared" si="1737"/>
        <v>82.868000000000009</v>
      </c>
      <c r="CQ215" s="99">
        <f t="shared" si="1737"/>
        <v>96.399999999999991</v>
      </c>
      <c r="CR215" s="99">
        <f t="shared" si="1737"/>
        <v>0.72447128421659734</v>
      </c>
      <c r="CS215" s="100">
        <f>IFERROR(AVERAGE(CS210:CS214), "")</f>
        <v>3.170914016309915</v>
      </c>
      <c r="CT215" s="118">
        <f t="shared" si="1737"/>
        <v>107250699.31869431</v>
      </c>
      <c r="CU215" s="99">
        <f t="shared" si="1737"/>
        <v>105459210.40299919</v>
      </c>
      <c r="CV215" s="99">
        <f t="shared" si="1737"/>
        <v>109042188.23438945</v>
      </c>
      <c r="CW215" s="159">
        <f t="shared" si="1737"/>
        <v>673.6500000000002</v>
      </c>
      <c r="CX215" s="159">
        <f t="shared" si="1737"/>
        <v>1830.2272350000003</v>
      </c>
      <c r="CY215" s="159">
        <f t="shared" si="1737"/>
        <v>1025.8628999999999</v>
      </c>
      <c r="CZ215" s="159">
        <f t="shared" si="1737"/>
        <v>6826.35</v>
      </c>
      <c r="DA215" s="159">
        <f t="shared" si="1737"/>
        <v>5669.7727649999997</v>
      </c>
      <c r="DB215" s="159">
        <f t="shared" si="1737"/>
        <v>6474.1370999999999</v>
      </c>
      <c r="DC215" s="99">
        <f t="shared" si="1737"/>
        <v>91.018000000000001</v>
      </c>
      <c r="DD215" s="99">
        <f t="shared" si="1737"/>
        <v>83.058000000000007</v>
      </c>
      <c r="DE215" s="99">
        <f t="shared" si="1737"/>
        <v>94.811999999999983</v>
      </c>
      <c r="DF215" s="99">
        <f t="shared" si="1737"/>
        <v>2.515929213732047</v>
      </c>
      <c r="DG215" s="100">
        <f>IFERROR(AVERAGE(DG210:DG214), "")</f>
        <v>139.87119581857445</v>
      </c>
      <c r="DH215" s="118">
        <f t="shared" si="1737"/>
        <v>43686883.070978485</v>
      </c>
      <c r="DI215" s="99"/>
      <c r="DJ215" s="100">
        <f>IFERROR(AVERAGE(DJ210:DJ214), "")</f>
        <v>12.354577383722329</v>
      </c>
      <c r="DK215" s="99" t="str">
        <f>IFERROR(AVERAGE(DK210:DK214), "")</f>
        <v/>
      </c>
      <c r="DL215" s="18">
        <f t="shared" si="1647"/>
        <v>1.6515282021418158</v>
      </c>
    </row>
    <row r="216" spans="1:116" hidden="1" x14ac:dyDescent="0.25">
      <c r="A216" s="257"/>
      <c r="B216" s="257"/>
      <c r="C216" s="256">
        <v>20</v>
      </c>
      <c r="D216" s="256">
        <v>75</v>
      </c>
      <c r="E216" s="164">
        <f>4 * ($C$216*'Data for KPI'!$B$1)</f>
        <v>10000</v>
      </c>
      <c r="F216" s="88">
        <v>1</v>
      </c>
      <c r="G216" s="84">
        <v>19</v>
      </c>
      <c r="H216" s="128">
        <v>90859171.49793914</v>
      </c>
      <c r="I216" s="128">
        <v>89669595.08509925</v>
      </c>
      <c r="J216" s="128">
        <v>92048747.910779029</v>
      </c>
      <c r="K216" s="171">
        <f>E216-N216</f>
        <v>233</v>
      </c>
      <c r="L216" s="171">
        <f>E216-O216</f>
        <v>2255.7456999999995</v>
      </c>
      <c r="M216" s="171">
        <f>E216-P216</f>
        <v>574.84500000000116</v>
      </c>
      <c r="N216" s="171">
        <f>(Q216/100)*E216</f>
        <v>9767</v>
      </c>
      <c r="O216" s="172">
        <f>(R216/100)*N216</f>
        <v>7744.2543000000005</v>
      </c>
      <c r="P216" s="172">
        <f>(S216/100)*N216</f>
        <v>9425.1549999999988</v>
      </c>
      <c r="Q216" s="125">
        <v>97.67</v>
      </c>
      <c r="R216" s="125">
        <v>79.290000000000006</v>
      </c>
      <c r="S216" s="125">
        <v>96.5</v>
      </c>
      <c r="T216" s="208"/>
      <c r="U216" s="208"/>
      <c r="V216" s="208"/>
      <c r="W216" s="14"/>
      <c r="X216" s="14"/>
      <c r="Y216" s="14"/>
      <c r="Z216" s="14"/>
      <c r="AA216" s="46" t="str">
        <f>IF(OR(ISBLANK(T216), ISBLANK(DH216)), "", 100*((T216-DH216)/DH216))</f>
        <v/>
      </c>
      <c r="AB216" s="101">
        <v>78099234.658787772</v>
      </c>
      <c r="AC216" s="44">
        <v>77202524.016768992</v>
      </c>
      <c r="AD216" s="44">
        <v>78995945.300806552</v>
      </c>
      <c r="AE216" s="171">
        <f>$E216-AH216</f>
        <v>79</v>
      </c>
      <c r="AF216" s="171">
        <f>$E216-AI216</f>
        <v>2099.9076999999997</v>
      </c>
      <c r="AG216" s="171">
        <f>$E216-AJ216</f>
        <v>411.35349999999926</v>
      </c>
      <c r="AH216" s="171">
        <f>(AK216/100)*E216</f>
        <v>9921</v>
      </c>
      <c r="AI216" s="172">
        <f>(AL216/100)*AH216</f>
        <v>7900.0923000000003</v>
      </c>
      <c r="AJ216" s="172">
        <f>(AM216/100)*AH216</f>
        <v>9588.6465000000007</v>
      </c>
      <c r="AK216" s="36">
        <v>99.21</v>
      </c>
      <c r="AL216" s="36">
        <v>79.63</v>
      </c>
      <c r="AM216" s="36">
        <v>96.65</v>
      </c>
      <c r="AN216" s="30">
        <v>0.31100135081832264</v>
      </c>
      <c r="AO216" s="46">
        <f>IF(OR(ISBLANK(AB216), ISBLANK(DH216)), "", 100*((AB216-DH216)/DH216))</f>
        <v>0.56708260028407143</v>
      </c>
      <c r="AP216" s="101">
        <v>78067722.470844209</v>
      </c>
      <c r="AQ216" s="44">
        <v>77172022.168582559</v>
      </c>
      <c r="AR216" s="44">
        <v>78963422.77310586</v>
      </c>
      <c r="AS216" s="171">
        <f>$E216-AV216</f>
        <v>79</v>
      </c>
      <c r="AT216" s="171">
        <f>$E216-AW216</f>
        <v>2099.9076999999997</v>
      </c>
      <c r="AU216" s="171">
        <f>$E216-AX216</f>
        <v>410.36139999999978</v>
      </c>
      <c r="AV216" s="171">
        <f>(AY216/100)*E216</f>
        <v>9921</v>
      </c>
      <c r="AW216" s="172">
        <f>(AZ216/100)*AV216</f>
        <v>7900.0923000000003</v>
      </c>
      <c r="AX216" s="172">
        <f>(BA216/100)*AV216</f>
        <v>9589.6386000000002</v>
      </c>
      <c r="AY216" s="36">
        <v>99.21</v>
      </c>
      <c r="AZ216" s="36">
        <v>79.63</v>
      </c>
      <c r="BA216" s="36">
        <v>96.66</v>
      </c>
      <c r="BB216" s="30">
        <v>0.30657914084580029</v>
      </c>
      <c r="BC216" s="46">
        <f>IF(OR(ISBLANK(AP216), ISBLANK(DH216)), "", 100*((AP216-DH216)/DH216))</f>
        <v>0.52650488115940175</v>
      </c>
      <c r="BD216" s="127">
        <v>111612654.9922197</v>
      </c>
      <c r="BE216" s="127">
        <v>110041545.5223543</v>
      </c>
      <c r="BF216" s="127">
        <v>113183764.46208499</v>
      </c>
      <c r="BG216" s="171">
        <f>IF(BJ216=0, " ", $E216-BJ216)</f>
        <v>454.00000000000182</v>
      </c>
      <c r="BH216" s="171">
        <f t="shared" ref="BH216:BH220" si="1738">IF(BK216=0, " ", $E216-BK216)</f>
        <v>2466.296800000001</v>
      </c>
      <c r="BI216" s="171">
        <f t="shared" ref="BI216:BI220" si="1739">IF(BL216=0, " ", $E216-BL216)</f>
        <v>1084.0360000000019</v>
      </c>
      <c r="BJ216" s="171">
        <f>(BM216/100)*$E216</f>
        <v>9545.9999999999982</v>
      </c>
      <c r="BK216" s="172">
        <f>(BN216/100)*BJ216</f>
        <v>7533.703199999999</v>
      </c>
      <c r="BL216" s="172">
        <f>(BO216/100)*BJ216</f>
        <v>8915.9639999999981</v>
      </c>
      <c r="BM216" s="122">
        <v>95.46</v>
      </c>
      <c r="BN216" s="122">
        <v>78.92</v>
      </c>
      <c r="BO216" s="122">
        <v>93.4</v>
      </c>
      <c r="BP216" s="28">
        <v>16.048507505564064</v>
      </c>
      <c r="BQ216" s="46">
        <f>IF(OR(ISBLANK(BD216), ISBLANK(DH216)), "", 100*((BD216-DH216)/DH216))</f>
        <v>43.721755313982108</v>
      </c>
      <c r="BR216" s="127">
        <v>79242135.044461846</v>
      </c>
      <c r="BS216" s="127">
        <v>78313042.476741448</v>
      </c>
      <c r="BT216" s="127">
        <v>80171227.612182245</v>
      </c>
      <c r="BU216" s="171">
        <f>IF(BX216 = 0, " ", $E216-BX216)</f>
        <v>94</v>
      </c>
      <c r="BV216" s="171">
        <f t="shared" ref="BV216:BV220" si="1740">IF(BY216=0, " ", $E216-BY216)</f>
        <v>2112.8427999999994</v>
      </c>
      <c r="BW216" s="171">
        <f t="shared" ref="BW216:BW220" si="1741">IF(BZ216=0, " ", $E216-BZ216)</f>
        <v>424.86039999999957</v>
      </c>
      <c r="BX216" s="171">
        <f>IF(ISBLANK(CA216),"",(CA216/100)*$E216)</f>
        <v>9906</v>
      </c>
      <c r="BY216" s="172">
        <f>(CB216/100)*BX216</f>
        <v>7887.1572000000006</v>
      </c>
      <c r="BZ216" s="172">
        <f>(CC216/100)*BX216</f>
        <v>9575.1396000000004</v>
      </c>
      <c r="CA216" s="122">
        <v>99.06</v>
      </c>
      <c r="CB216" s="122">
        <v>79.62</v>
      </c>
      <c r="CC216" s="122">
        <v>96.66</v>
      </c>
      <c r="CD216" s="28">
        <v>38.262278359574509</v>
      </c>
      <c r="CE216" s="46">
        <f>IF(OR(ISBLANK(BR216), ISBLANK(DH216)), "", 100*((BR216-DH216)/DH216))</f>
        <v>2.0387763754169659</v>
      </c>
      <c r="CF216" s="128">
        <v>77658844.861993805</v>
      </c>
      <c r="CG216" s="128">
        <v>76776552.779123083</v>
      </c>
      <c r="CH216" s="128">
        <v>78541136.944864526</v>
      </c>
      <c r="CI216" s="171">
        <f>IF(ISNUMBER(CL216), $E216-CL216,"")</f>
        <v>74</v>
      </c>
      <c r="CJ216" s="171">
        <f>IF(ISNUMBER(CM216), $E216-CM216,"")</f>
        <v>2094.9336000000003</v>
      </c>
      <c r="CK216" s="171">
        <f>IF(ISNUMBER(CN216), $E216-CN216,"")</f>
        <v>403.54319999999825</v>
      </c>
      <c r="CL216" s="171">
        <f>IF(ISBLANK(CO216),"",(CO216/100)*$E216)</f>
        <v>9926</v>
      </c>
      <c r="CM216" s="172">
        <f>IF(ISNUMBER(CL216), (CP216/100) * CL216, "")</f>
        <v>7905.0663999999997</v>
      </c>
      <c r="CN216" s="172">
        <f>IF(ISNUMBER(CL216),(CQ216/100)*CL216,"")</f>
        <v>9596.4568000000017</v>
      </c>
      <c r="CO216" s="124">
        <v>99.26</v>
      </c>
      <c r="CP216" s="124">
        <v>79.64</v>
      </c>
      <c r="CQ216" s="124">
        <v>96.68</v>
      </c>
      <c r="CR216" s="29">
        <v>0.39119999999999999</v>
      </c>
      <c r="CS216" s="46">
        <f>IF(OR(ISBLANK(CF216), ISBLANK(DH216)), "", 100*((CF216-DH216)/DH216))</f>
        <v>0</v>
      </c>
      <c r="CT216" s="127">
        <v>152394555.88726649</v>
      </c>
      <c r="CU216" s="127">
        <v>150262931.81890231</v>
      </c>
      <c r="CV216" s="127">
        <v>154526179.9556306</v>
      </c>
      <c r="CW216" s="171">
        <f>IF(ISNUMBER(CZ216), $E216-CZ216,"")</f>
        <v>849</v>
      </c>
      <c r="CX216" s="171">
        <f>IF(ISNUMBER(DA216), $E216-DA216,"")</f>
        <v>2820.1253999999999</v>
      </c>
      <c r="CY216" s="171">
        <f>IF(ISNUMBER(DB216), $E216-DB216,"")</f>
        <v>1440.1545999999998</v>
      </c>
      <c r="CZ216" s="171">
        <f>IF(ISBLANK(DC216),"",(DC216/100)*$E216)</f>
        <v>9151</v>
      </c>
      <c r="DA216" s="172">
        <f>IF(ISNUMBER(CZ216), (DD216/100) * CZ216, "")</f>
        <v>7179.8746000000001</v>
      </c>
      <c r="DB216" s="172">
        <f>IF(ISNUMBER(CZ216),(DE216/100)*CZ216,"")</f>
        <v>8559.8454000000002</v>
      </c>
      <c r="DC216" s="122">
        <v>91.51</v>
      </c>
      <c r="DD216" s="122">
        <v>78.459999999999994</v>
      </c>
      <c r="DE216" s="122">
        <v>93.54</v>
      </c>
      <c r="DF216" s="28">
        <v>2.4091584651554179</v>
      </c>
      <c r="DG216" s="46">
        <f>IF(OR(ISBLANK(CT216), ISBLANK(DH216)), "", 100*((CT216-DH216)/DH216))</f>
        <v>96.235929285433258</v>
      </c>
      <c r="DH216" s="26">
        <f>MIN(H216,T216,AB216,AP216,BD216,BR216,CF216,CT216)</f>
        <v>77658844.861993805</v>
      </c>
      <c r="DI216" s="85" t="str">
        <f>IF(DH216=H216, $H$2, IF(DH216=T216, $T$2, IF(DH216=AB216, $AB$2, IF(DH216=AP216, $AP$2, IF(DH216=BD216, $BD$2, IF(DH216=BR216, $BR$2, IF(DH216=CF216, $CF$2, $CT$2)))))))</f>
        <v>RKSDDP (AllEnhancements + RQMC + Kmeans)</v>
      </c>
      <c r="DJ216" s="39">
        <f>IF(OR(ISBLANK(H216), ISBLANK(AP216)), "", IFERROR(((H216-AP216)/H216)*100, ""))</f>
        <v>14.078324528179376</v>
      </c>
      <c r="DK216" s="20" t="str">
        <f>IF(OR(ISBLANK(AP216), ISBLANK(T216)), "", IFERROR(((T216-AP216)/T216)*100, ""))</f>
        <v/>
      </c>
      <c r="DL216" s="18">
        <f t="shared" si="1647"/>
        <v>0</v>
      </c>
    </row>
    <row r="217" spans="1:116" hidden="1" x14ac:dyDescent="0.25">
      <c r="A217" s="257"/>
      <c r="B217" s="257"/>
      <c r="C217" s="257"/>
      <c r="D217" s="257"/>
      <c r="E217" s="164">
        <f>4 * ($C$216*'Data for KPI'!$B$1)</f>
        <v>10000</v>
      </c>
      <c r="F217" s="88">
        <v>2</v>
      </c>
      <c r="G217" s="84">
        <v>12</v>
      </c>
      <c r="H217" s="127">
        <v>92078221.735443965</v>
      </c>
      <c r="I217" s="127">
        <v>90855767.58138302</v>
      </c>
      <c r="J217" s="127">
        <v>93300675.88950491</v>
      </c>
      <c r="K217" s="171">
        <f t="shared" ref="K217:K220" si="1742">E217-N217</f>
        <v>238</v>
      </c>
      <c r="L217" s="171">
        <f t="shared" ref="L217:L220" si="1743">E217-O217</f>
        <v>2253.8530000000001</v>
      </c>
      <c r="M217" s="171">
        <f t="shared" ref="M217:M220" si="1744">E217-P217</f>
        <v>578.6937999999991</v>
      </c>
      <c r="N217" s="171">
        <f t="shared" ref="N217:N220" si="1745">(Q217/100)*E217</f>
        <v>9762</v>
      </c>
      <c r="O217" s="172">
        <f t="shared" ref="O217:O220" si="1746">(R217/100)*N217</f>
        <v>7746.1469999999999</v>
      </c>
      <c r="P217" s="172">
        <f t="shared" ref="P217:P220" si="1747">(S217/100)*N217</f>
        <v>9421.3062000000009</v>
      </c>
      <c r="Q217" s="123">
        <v>97.62</v>
      </c>
      <c r="R217" s="123">
        <v>79.349999999999994</v>
      </c>
      <c r="S217" s="123">
        <v>96.51</v>
      </c>
      <c r="T217" s="208"/>
      <c r="U217" s="208"/>
      <c r="V217" s="208"/>
      <c r="W217" s="14"/>
      <c r="X217" s="14"/>
      <c r="Y217" s="14"/>
      <c r="Z217" s="14"/>
      <c r="AA217" s="46" t="str">
        <f>IF(OR(ISBLANK(T217), ISBLANK(DH217)), "", 100*((T217-DH217)/DH217))</f>
        <v/>
      </c>
      <c r="AB217" s="103">
        <v>80639972.491060376</v>
      </c>
      <c r="AC217" s="43">
        <v>79673201.947837412</v>
      </c>
      <c r="AD217" s="43">
        <v>81606743.03428334</v>
      </c>
      <c r="AE217" s="171">
        <f t="shared" ref="AE217:AE220" si="1748">$E217-AH217</f>
        <v>103</v>
      </c>
      <c r="AF217" s="171">
        <f t="shared" ref="AF217:AF220" si="1749">$E217-AI217</f>
        <v>2117.039499999999</v>
      </c>
      <c r="AG217" s="171">
        <f t="shared" ref="AG217:AG220" si="1750">$E217-AJ217</f>
        <v>432.57010000000082</v>
      </c>
      <c r="AH217" s="171">
        <f t="shared" ref="AH217:AH220" si="1751">(AK217/100)*E217</f>
        <v>9897</v>
      </c>
      <c r="AI217" s="172">
        <f t="shared" ref="AI217:AI220" si="1752">(AL217/100)*AH217</f>
        <v>7882.960500000001</v>
      </c>
      <c r="AJ217" s="172">
        <f t="shared" ref="AJ217:AJ220" si="1753">(AM217/100)*AH217</f>
        <v>9567.4298999999992</v>
      </c>
      <c r="AK217" s="34">
        <v>98.97</v>
      </c>
      <c r="AL217" s="34">
        <v>79.650000000000006</v>
      </c>
      <c r="AM217" s="34">
        <v>96.67</v>
      </c>
      <c r="AN217" s="29">
        <v>0.33813528316453589</v>
      </c>
      <c r="AO217" s="46">
        <f>IF(OR(ISBLANK(AB217), ISBLANK(DH217)), "", 100*((AB217-DH217)/DH217))</f>
        <v>1.1385425855518652</v>
      </c>
      <c r="AP217" s="103">
        <v>80050242.875787795</v>
      </c>
      <c r="AQ217" s="43">
        <v>79099113.739211023</v>
      </c>
      <c r="AR217" s="43">
        <v>81001372.012364566</v>
      </c>
      <c r="AS217" s="171">
        <f t="shared" ref="AS217:AS220" si="1754">$E217-AV217</f>
        <v>95</v>
      </c>
      <c r="AT217" s="171">
        <f t="shared" ref="AT217:AT220" si="1755">$E217-AW217</f>
        <v>2111.6580000000004</v>
      </c>
      <c r="AU217" s="171">
        <f t="shared" ref="AU217:AU220" si="1756">$E217-AX217</f>
        <v>422.85549999999967</v>
      </c>
      <c r="AV217" s="171">
        <f t="shared" ref="AV217:AV220" si="1757">(AY217/100)*E217</f>
        <v>9905</v>
      </c>
      <c r="AW217" s="172">
        <f t="shared" ref="AW217:AW220" si="1758">(AZ217/100)*AV217</f>
        <v>7888.3419999999996</v>
      </c>
      <c r="AX217" s="172">
        <f t="shared" ref="AX217:AX220" si="1759">(BA217/100)*AV217</f>
        <v>9577.1445000000003</v>
      </c>
      <c r="AY217" s="34">
        <v>99.05</v>
      </c>
      <c r="AZ217" s="34">
        <v>79.64</v>
      </c>
      <c r="BA217" s="34">
        <v>96.69</v>
      </c>
      <c r="BB217" s="29">
        <v>0.42262504119091615</v>
      </c>
      <c r="BC217" s="46">
        <f>IF(OR(ISBLANK(AP217), ISBLANK(DH217)), "", 100*((AP217-DH217)/DH217))</f>
        <v>0.39890451319489373</v>
      </c>
      <c r="BD217" s="128">
        <v>417818767.83309531</v>
      </c>
      <c r="BE217" s="128">
        <v>413308071.50642401</v>
      </c>
      <c r="BF217" s="128">
        <v>422329464.15976661</v>
      </c>
      <c r="BG217" s="171">
        <f t="shared" ref="BG217:BG220" si="1760">IF(BJ217=0, " ", $E217-BJ217)</f>
        <v>2629</v>
      </c>
      <c r="BH217" s="171">
        <f t="shared" si="1738"/>
        <v>4118.6790999999994</v>
      </c>
      <c r="BI217" s="171">
        <f t="shared" si="1739"/>
        <v>3074.9454999999998</v>
      </c>
      <c r="BJ217" s="171">
        <f t="shared" ref="BJ217:BJ220" si="1761">(BM217/100)*$E217</f>
        <v>7371</v>
      </c>
      <c r="BK217" s="172">
        <f t="shared" ref="BK217:BK220" si="1762">(BN217/100)*BJ217</f>
        <v>5881.3209000000006</v>
      </c>
      <c r="BL217" s="172">
        <f t="shared" ref="BL217:BL220" si="1763">(BO217/100)*BJ217</f>
        <v>6925.0545000000002</v>
      </c>
      <c r="BM217" s="124">
        <v>73.709999999999994</v>
      </c>
      <c r="BN217" s="124">
        <v>79.790000000000006</v>
      </c>
      <c r="BO217" s="124">
        <v>93.95</v>
      </c>
      <c r="BP217" s="29">
        <v>5.2482646586208981</v>
      </c>
      <c r="BQ217" s="46">
        <f>IF(OR(ISBLANK(BD217), ISBLANK(DH217)), "", 100*((BD217-DH217)/DH217))</f>
        <v>424.02772394565159</v>
      </c>
      <c r="BR217" s="128">
        <v>82365892.617489308</v>
      </c>
      <c r="BS217" s="128">
        <v>81353299.234904259</v>
      </c>
      <c r="BT217" s="128">
        <v>83378486.000074357</v>
      </c>
      <c r="BU217" s="171">
        <f t="shared" ref="BU217:BU220" si="1764">IF(BX217 = 0, " ", $E217-BX217)</f>
        <v>124</v>
      </c>
      <c r="BV217" s="171">
        <f t="shared" si="1740"/>
        <v>2139.6915999999992</v>
      </c>
      <c r="BW217" s="171">
        <f t="shared" si="1741"/>
        <v>453.85839999999916</v>
      </c>
      <c r="BX217" s="171">
        <f t="shared" ref="BX217:BX220" si="1765">IF(ISBLANK(CA217),"",(CA217/100)*$E217)</f>
        <v>9876</v>
      </c>
      <c r="BY217" s="172">
        <f t="shared" ref="BY217:BY220" si="1766">(CB217/100)*BX217</f>
        <v>7860.3084000000008</v>
      </c>
      <c r="BZ217" s="172">
        <f t="shared" ref="BZ217:BZ220" si="1767">(CC217/100)*BX217</f>
        <v>9546.1416000000008</v>
      </c>
      <c r="CA217" s="124">
        <v>98.76</v>
      </c>
      <c r="CB217" s="124">
        <v>79.59</v>
      </c>
      <c r="CC217" s="124">
        <v>96.66</v>
      </c>
      <c r="CD217" s="29">
        <v>31.141303291650697</v>
      </c>
      <c r="CE217" s="46">
        <f>IF(OR(ISBLANK(BR217), ISBLANK(DH217)), "", 100*((BR217-DH217)/DH217))</f>
        <v>3.3031892342774052</v>
      </c>
      <c r="CF217" s="128">
        <v>79732187.581057936</v>
      </c>
      <c r="CG217" s="128">
        <v>78789277.828320444</v>
      </c>
      <c r="CH217" s="128">
        <v>80675097.333795428</v>
      </c>
      <c r="CI217" s="171">
        <f t="shared" ref="CI217:CI220" si="1768">IF(ISNUMBER(CL217), $E217-CL217,"")</f>
        <v>92</v>
      </c>
      <c r="CJ217" s="171">
        <f t="shared" ref="CJ217:CJ220" si="1769">IF(ISNUMBER(CM217), $E217-CM217,"")</f>
        <v>2109.2687999999998</v>
      </c>
      <c r="CK217" s="171">
        <f t="shared" ref="CK217:CK220" si="1770">IF(ISNUMBER(CN217), $E217-CN217,"")</f>
        <v>416.98240000000078</v>
      </c>
      <c r="CL217" s="171">
        <f t="shared" ref="CL217:CL220" si="1771">IF(ISBLANK(CO217),"",(CO217/100)*$E217)</f>
        <v>9908</v>
      </c>
      <c r="CM217" s="172">
        <f t="shared" ref="CM217:CM220" si="1772">IF(ISNUMBER(CL217), (CP217/100) * CL217, "")</f>
        <v>7890.7312000000002</v>
      </c>
      <c r="CN217" s="172">
        <f t="shared" ref="CN217:CN220" si="1773">IF(ISNUMBER(CL217),(CQ217/100)*CL217,"")</f>
        <v>9583.0175999999992</v>
      </c>
      <c r="CO217" s="124">
        <v>99.08</v>
      </c>
      <c r="CP217" s="124">
        <v>79.64</v>
      </c>
      <c r="CQ217" s="124">
        <v>96.72</v>
      </c>
      <c r="CR217" s="29">
        <v>0.46639999999999998</v>
      </c>
      <c r="CS217" s="46">
        <f>IF(OR(ISBLANK(CF217), ISBLANK(DH217)), "", 100*((CF217-DH217)/DH217))</f>
        <v>0</v>
      </c>
      <c r="CT217" s="128">
        <v>486490006.7233001</v>
      </c>
      <c r="CU217" s="128">
        <v>481489648.08902359</v>
      </c>
      <c r="CV217" s="128">
        <v>491490365.35757661</v>
      </c>
      <c r="CW217" s="171">
        <f t="shared" ref="CW217:CW220" si="1774">IF(ISNUMBER(CZ217), $E217-CZ217,"")</f>
        <v>3031.9999999999991</v>
      </c>
      <c r="CX217" s="171">
        <f t="shared" ref="CX217:CX220" si="1775">IF(ISNUMBER(DA217), $E217-DA217,"")</f>
        <v>4418.6319999999996</v>
      </c>
      <c r="CY217" s="171">
        <f t="shared" ref="CY217:CY220" si="1776">IF(ISNUMBER(DB217), $E217-DB217,"")</f>
        <v>3487.0103999999992</v>
      </c>
      <c r="CZ217" s="171">
        <f t="shared" ref="CZ217:CZ220" si="1777">IF(ISBLANK(DC217),"",(DC217/100)*$E217)</f>
        <v>6968.0000000000009</v>
      </c>
      <c r="DA217" s="172">
        <f t="shared" ref="DA217:DA220" si="1778">IF(ISNUMBER(CZ217), (DD217/100) * CZ217, "")</f>
        <v>5581.3680000000004</v>
      </c>
      <c r="DB217" s="172">
        <f t="shared" ref="DB217:DB220" si="1779">IF(ISNUMBER(CZ217),(DE217/100)*CZ217,"")</f>
        <v>6512.9896000000008</v>
      </c>
      <c r="DC217" s="124">
        <v>69.680000000000007</v>
      </c>
      <c r="DD217" s="124">
        <v>80.099999999999994</v>
      </c>
      <c r="DE217" s="124">
        <v>93.47</v>
      </c>
      <c r="DF217" s="29">
        <v>2.4321845568200602</v>
      </c>
      <c r="DG217" s="46">
        <f>IF(OR(ISBLANK(CT217), ISBLANK(DH217)), "", 100*((CT217-DH217)/DH217))</f>
        <v>510.15509731088338</v>
      </c>
      <c r="DH217" s="26">
        <f>MIN(H217,T217,AB217,AP217,BD217,BR217,CF217,CT217)</f>
        <v>79732187.581057936</v>
      </c>
      <c r="DI217" s="85" t="str">
        <f>IF(DH217=H217, $H$2, IF(DH217=T217, $T$2, IF(DH217=AB217, $AB$2, IF(DH217=AP217, $AP$2, IF(DH217=BD217, $BD$2, IF(DH217=BR217, $BR$2, IF(DH217=CF217, $CF$2, $CT$2)))))))</f>
        <v>RKSDDP (AllEnhancements + RQMC + Kmeans)</v>
      </c>
      <c r="DJ217" s="39">
        <f>IF(OR(ISBLANK(H217), ISBLANK(AP217)), "", IFERROR(((H217-AP217)/H217)*100, ""))</f>
        <v>13.062783612627266</v>
      </c>
      <c r="DK217" s="20" t="str">
        <f>IF(OR(ISBLANK(AP217), ISBLANK(T217)), "", IFERROR(((T217-AP217)/T217)*100, ""))</f>
        <v/>
      </c>
      <c r="DL217" s="18">
        <f t="shared" si="1647"/>
        <v>0</v>
      </c>
    </row>
    <row r="218" spans="1:116" hidden="1" x14ac:dyDescent="0.25">
      <c r="A218" s="257"/>
      <c r="B218" s="257"/>
      <c r="C218" s="257"/>
      <c r="D218" s="257"/>
      <c r="E218" s="164">
        <f>4 * ($C$216*'Data for KPI'!$B$1)</f>
        <v>10000</v>
      </c>
      <c r="F218" s="88">
        <v>3</v>
      </c>
      <c r="G218" s="84">
        <v>13</v>
      </c>
      <c r="H218" s="128">
        <v>158461236.95601049</v>
      </c>
      <c r="I218" s="128">
        <v>156233724.4881222</v>
      </c>
      <c r="J218" s="128">
        <v>160688749.4238987</v>
      </c>
      <c r="K218" s="171">
        <f t="shared" si="1742"/>
        <v>904</v>
      </c>
      <c r="L218" s="171">
        <f t="shared" si="1743"/>
        <v>2880.5608000000002</v>
      </c>
      <c r="M218" s="171">
        <f t="shared" si="1744"/>
        <v>1266.0208000000002</v>
      </c>
      <c r="N218" s="171">
        <f t="shared" si="1745"/>
        <v>9096</v>
      </c>
      <c r="O218" s="172">
        <f t="shared" si="1746"/>
        <v>7119.4391999999998</v>
      </c>
      <c r="P218" s="172">
        <f t="shared" si="1747"/>
        <v>8733.9791999999998</v>
      </c>
      <c r="Q218" s="125">
        <v>90.96</v>
      </c>
      <c r="R218" s="125">
        <v>78.27</v>
      </c>
      <c r="S218" s="125">
        <v>96.02</v>
      </c>
      <c r="T218" s="208"/>
      <c r="U218" s="208"/>
      <c r="V218" s="208"/>
      <c r="W218" s="14"/>
      <c r="X218" s="14"/>
      <c r="Y218" s="14"/>
      <c r="Z218" s="14"/>
      <c r="AA218" s="46" t="str">
        <f>IF(OR(ISBLANK(T218), ISBLANK(DH218)), "", 100*((T218-DH218)/DH218))</f>
        <v/>
      </c>
      <c r="AB218" s="102">
        <v>158350909.72230649</v>
      </c>
      <c r="AC218" s="42">
        <v>156125690.16957721</v>
      </c>
      <c r="AD218" s="42">
        <v>160576129.27503589</v>
      </c>
      <c r="AE218" s="171">
        <f t="shared" si="1748"/>
        <v>903</v>
      </c>
      <c r="AF218" s="171">
        <f t="shared" si="1749"/>
        <v>2878.8683999999994</v>
      </c>
      <c r="AG218" s="171">
        <f t="shared" si="1750"/>
        <v>1271.4285</v>
      </c>
      <c r="AH218" s="171">
        <f t="shared" si="1751"/>
        <v>9097</v>
      </c>
      <c r="AI218" s="172">
        <f t="shared" si="1752"/>
        <v>7121.1316000000006</v>
      </c>
      <c r="AJ218" s="172">
        <f t="shared" si="1753"/>
        <v>8728.5715</v>
      </c>
      <c r="AK218" s="32">
        <v>90.97</v>
      </c>
      <c r="AL218" s="32">
        <v>78.28</v>
      </c>
      <c r="AM218" s="32">
        <v>95.95</v>
      </c>
      <c r="AN218" s="28">
        <v>2.493740573556225</v>
      </c>
      <c r="AO218" s="46">
        <f>IF(OR(ISBLANK(AB218), ISBLANK(DH218)), "", 100*((AB218-DH218)/DH218))</f>
        <v>1.3826314544962273</v>
      </c>
      <c r="AP218" s="102">
        <v>158351400.3183094</v>
      </c>
      <c r="AQ218" s="42">
        <v>156125177.45006561</v>
      </c>
      <c r="AR218" s="42">
        <v>160577623.18655321</v>
      </c>
      <c r="AS218" s="171">
        <f t="shared" si="1754"/>
        <v>903</v>
      </c>
      <c r="AT218" s="171">
        <f t="shared" si="1755"/>
        <v>2877.9586999999992</v>
      </c>
      <c r="AU218" s="171">
        <f t="shared" si="1756"/>
        <v>1267.7896999999994</v>
      </c>
      <c r="AV218" s="171">
        <f t="shared" si="1757"/>
        <v>9097</v>
      </c>
      <c r="AW218" s="172">
        <f t="shared" si="1758"/>
        <v>7122.0413000000008</v>
      </c>
      <c r="AX218" s="172">
        <f t="shared" si="1759"/>
        <v>8732.2103000000006</v>
      </c>
      <c r="AY218" s="32">
        <v>90.97</v>
      </c>
      <c r="AZ218" s="32">
        <v>78.290000000000006</v>
      </c>
      <c r="BA218" s="32">
        <v>95.99</v>
      </c>
      <c r="BB218" s="28">
        <v>1.68</v>
      </c>
      <c r="BC218" s="46">
        <f>IF(OR(ISBLANK(AP218), ISBLANK(DH218)), "", 100*((AP218-DH218)/DH218))</f>
        <v>1.3829455538205884</v>
      </c>
      <c r="BD218" s="127">
        <v>304705689.02412772</v>
      </c>
      <c r="BE218" s="127">
        <v>301036238.27189422</v>
      </c>
      <c r="BF218" s="127">
        <v>308375139.77636129</v>
      </c>
      <c r="BG218" s="171">
        <f t="shared" si="1760"/>
        <v>1955</v>
      </c>
      <c r="BH218" s="171">
        <f t="shared" si="1738"/>
        <v>3676.630000000001</v>
      </c>
      <c r="BI218" s="171">
        <f t="shared" si="1739"/>
        <v>2473.9025000000001</v>
      </c>
      <c r="BJ218" s="171">
        <f t="shared" si="1761"/>
        <v>8045</v>
      </c>
      <c r="BK218" s="172">
        <f t="shared" si="1762"/>
        <v>6323.369999999999</v>
      </c>
      <c r="BL218" s="172">
        <f t="shared" si="1763"/>
        <v>7526.0974999999999</v>
      </c>
      <c r="BM218" s="122">
        <v>80.45</v>
      </c>
      <c r="BN218" s="122">
        <v>78.599999999999994</v>
      </c>
      <c r="BO218" s="122">
        <v>93.55</v>
      </c>
      <c r="BP218" s="28">
        <v>4.2091216800234301</v>
      </c>
      <c r="BQ218" s="46">
        <f>IF(OR(ISBLANK(BD218), ISBLANK(DH218)), "", 100*((BD218-DH218)/DH218))</f>
        <v>95.084856958480856</v>
      </c>
      <c r="BR218" s="127">
        <v>156191358.865428</v>
      </c>
      <c r="BS218" s="127">
        <v>154005895.69368991</v>
      </c>
      <c r="BT218" s="127">
        <v>158376822.03716609</v>
      </c>
      <c r="BU218" s="171">
        <f t="shared" si="1764"/>
        <v>884</v>
      </c>
      <c r="BV218" s="171">
        <f t="shared" si="1740"/>
        <v>2863.0835999999999</v>
      </c>
      <c r="BW218" s="171">
        <f t="shared" si="1741"/>
        <v>1252.2864000000009</v>
      </c>
      <c r="BX218" s="171">
        <f t="shared" si="1765"/>
        <v>9116</v>
      </c>
      <c r="BY218" s="172">
        <f t="shared" si="1766"/>
        <v>7136.9164000000001</v>
      </c>
      <c r="BZ218" s="172">
        <f t="shared" si="1767"/>
        <v>8747.7135999999991</v>
      </c>
      <c r="CA218" s="122">
        <v>91.16</v>
      </c>
      <c r="CB218" s="122">
        <v>78.290000000000006</v>
      </c>
      <c r="CC218" s="122">
        <v>95.96</v>
      </c>
      <c r="CD218" s="28">
        <v>21.281063920119468</v>
      </c>
      <c r="CE218" s="46">
        <f>IF(OR(ISBLANK(BR218), ISBLANK(DH218)), "", 100*((BR218-DH218)/DH218))</f>
        <v>0</v>
      </c>
      <c r="CF218" s="128">
        <v>157589719.72596881</v>
      </c>
      <c r="CG218" s="128">
        <v>155375616.35202059</v>
      </c>
      <c r="CH218" s="128">
        <v>159803823.09991711</v>
      </c>
      <c r="CI218" s="171">
        <f t="shared" si="1768"/>
        <v>895.99999999999818</v>
      </c>
      <c r="CJ218" s="171">
        <f t="shared" si="1769"/>
        <v>2873.3887999999979</v>
      </c>
      <c r="CK218" s="171">
        <f t="shared" si="1770"/>
        <v>1262.8911999999982</v>
      </c>
      <c r="CL218" s="171">
        <f t="shared" si="1771"/>
        <v>9104.0000000000018</v>
      </c>
      <c r="CM218" s="172">
        <f t="shared" si="1772"/>
        <v>7126.6112000000021</v>
      </c>
      <c r="CN218" s="172">
        <f t="shared" si="1773"/>
        <v>8737.1088000000018</v>
      </c>
      <c r="CO218" s="124">
        <v>91.04</v>
      </c>
      <c r="CP218" s="124">
        <v>78.28</v>
      </c>
      <c r="CQ218" s="124">
        <v>95.97</v>
      </c>
      <c r="CR218" s="29">
        <v>2.0979999999999999</v>
      </c>
      <c r="CS218" s="46">
        <f>IF(OR(ISBLANK(CF218), ISBLANK(DH218)), "", 100*((CF218-DH218)/DH218))</f>
        <v>0.89528695486003984</v>
      </c>
      <c r="CT218" s="127">
        <v>328465470.03457421</v>
      </c>
      <c r="CU218" s="127">
        <v>324603632.26128322</v>
      </c>
      <c r="CV218" s="127">
        <v>332327307.80786532</v>
      </c>
      <c r="CW218" s="171">
        <f t="shared" si="1774"/>
        <v>2115</v>
      </c>
      <c r="CX218" s="171">
        <f t="shared" si="1775"/>
        <v>3792.1395000000002</v>
      </c>
      <c r="CY218" s="171">
        <f t="shared" si="1776"/>
        <v>2597.5619999999999</v>
      </c>
      <c r="CZ218" s="171">
        <f t="shared" si="1777"/>
        <v>7885</v>
      </c>
      <c r="DA218" s="172">
        <f t="shared" si="1778"/>
        <v>6207.8604999999998</v>
      </c>
      <c r="DB218" s="172">
        <f t="shared" si="1779"/>
        <v>7402.4380000000001</v>
      </c>
      <c r="DC218" s="122">
        <v>78.849999999999994</v>
      </c>
      <c r="DD218" s="122">
        <v>78.73</v>
      </c>
      <c r="DE218" s="122">
        <v>93.88</v>
      </c>
      <c r="DF218" s="28">
        <v>2.7272157163336792</v>
      </c>
      <c r="DG218" s="46">
        <f t="shared" ref="DG218:DG220" si="1780">IF(OR(ISBLANK(CT218), ISBLANK(DH218)), "", 100*((CT218-DH218)/DH218))</f>
        <v>110.29682590672307</v>
      </c>
      <c r="DH218" s="26">
        <f>MIN(H218,T218,AB218,AP218,BD218,BR218,CF218,CT218)</f>
        <v>156191358.865428</v>
      </c>
      <c r="DI218" s="85" t="str">
        <f>IF(DH218=H218, $H$2, IF(DH218=T218, $T$2, IF(DH218=AB218, $AB$2, IF(DH218=AP218, $AP$2, IF(DH218=BD218, $BD$2, IF(DH218=BR218, $BR$2, IF(DH218=CF218, $CF$2, $CT$2)))))))</f>
        <v>RSSDDP (AllEnhancements + RQMC + SOM)</v>
      </c>
      <c r="DJ218" s="39">
        <f>IF(OR(ISBLANK(H218), ISBLANK(AP218)), "", IFERROR(((H218-AP218)/H218)*100, ""))</f>
        <v>6.9314514900312971E-2</v>
      </c>
      <c r="DK218" s="20" t="str">
        <f>IF(OR(ISBLANK(AP218), ISBLANK(T218)), "", IFERROR(((T218-AP218)/T218)*100, ""))</f>
        <v/>
      </c>
      <c r="DL218" s="18">
        <f t="shared" si="1647"/>
        <v>0</v>
      </c>
    </row>
    <row r="219" spans="1:116" hidden="1" x14ac:dyDescent="0.25">
      <c r="A219" s="257"/>
      <c r="B219" s="257"/>
      <c r="C219" s="257"/>
      <c r="D219" s="257"/>
      <c r="E219" s="164">
        <f>4 * ($C$216*'Data for KPI'!$B$1)</f>
        <v>10000</v>
      </c>
      <c r="F219" s="88">
        <v>4</v>
      </c>
      <c r="G219" s="84">
        <v>14</v>
      </c>
      <c r="H219" s="127">
        <v>90839584.912265271</v>
      </c>
      <c r="I219" s="127">
        <v>89643273.97698243</v>
      </c>
      <c r="J219" s="127">
        <v>92035895.847548112</v>
      </c>
      <c r="K219" s="171">
        <f t="shared" si="1742"/>
        <v>208</v>
      </c>
      <c r="L219" s="171">
        <f t="shared" si="1743"/>
        <v>2225.152</v>
      </c>
      <c r="M219" s="171">
        <f t="shared" si="1744"/>
        <v>560.51199999999881</v>
      </c>
      <c r="N219" s="171">
        <f t="shared" si="1745"/>
        <v>9792</v>
      </c>
      <c r="O219" s="172">
        <f t="shared" si="1746"/>
        <v>7774.848</v>
      </c>
      <c r="P219" s="172">
        <f t="shared" si="1747"/>
        <v>9439.4880000000012</v>
      </c>
      <c r="Q219" s="123">
        <v>97.92</v>
      </c>
      <c r="R219" s="123">
        <v>79.400000000000006</v>
      </c>
      <c r="S219" s="123">
        <v>96.4</v>
      </c>
      <c r="T219" s="208"/>
      <c r="U219" s="208"/>
      <c r="V219" s="208"/>
      <c r="W219" s="14"/>
      <c r="X219" s="14"/>
      <c r="Y219" s="14"/>
      <c r="Z219" s="14"/>
      <c r="AA219" s="46" t="str">
        <f>IF(OR(ISBLANK(T219), ISBLANK(DH219)), "", 100*((T219-DH219)/DH219))</f>
        <v/>
      </c>
      <c r="AB219" s="103">
        <v>84657325.664307326</v>
      </c>
      <c r="AC219" s="43">
        <v>83591822.382711127</v>
      </c>
      <c r="AD219" s="43">
        <v>85722828.945903525</v>
      </c>
      <c r="AE219" s="171">
        <f t="shared" si="1748"/>
        <v>136</v>
      </c>
      <c r="AF219" s="171">
        <f t="shared" si="1749"/>
        <v>2155.1607999999997</v>
      </c>
      <c r="AG219" s="171">
        <f t="shared" si="1750"/>
        <v>479.26720000000023</v>
      </c>
      <c r="AH219" s="171">
        <f t="shared" si="1751"/>
        <v>9864</v>
      </c>
      <c r="AI219" s="172">
        <f t="shared" si="1752"/>
        <v>7844.8392000000003</v>
      </c>
      <c r="AJ219" s="172">
        <f t="shared" si="1753"/>
        <v>9520.7327999999998</v>
      </c>
      <c r="AK219" s="34">
        <v>98.64</v>
      </c>
      <c r="AL219" s="34">
        <v>79.53</v>
      </c>
      <c r="AM219" s="34">
        <v>96.52</v>
      </c>
      <c r="AN219" s="29">
        <v>0.2897055924485088</v>
      </c>
      <c r="AO219" s="46">
        <f>IF(OR(ISBLANK(AB219), ISBLANK(DH219)), "", 100*((AB219-DH219)/DH219))</f>
        <v>0.61221924027180541</v>
      </c>
      <c r="AP219" s="103">
        <v>84142190.981929705</v>
      </c>
      <c r="AQ219" s="43">
        <v>83087498.082902446</v>
      </c>
      <c r="AR219" s="43">
        <v>85196883.880956963</v>
      </c>
      <c r="AS219" s="171">
        <f t="shared" si="1754"/>
        <v>129</v>
      </c>
      <c r="AT219" s="171">
        <f t="shared" si="1755"/>
        <v>2145.6453000000001</v>
      </c>
      <c r="AU219" s="171">
        <f t="shared" si="1756"/>
        <v>470.53659999999945</v>
      </c>
      <c r="AV219" s="171">
        <f t="shared" si="1757"/>
        <v>9871</v>
      </c>
      <c r="AW219" s="172">
        <f t="shared" si="1758"/>
        <v>7854.3546999999999</v>
      </c>
      <c r="AX219" s="172">
        <f t="shared" si="1759"/>
        <v>9529.4634000000005</v>
      </c>
      <c r="AY219" s="34">
        <v>98.71</v>
      </c>
      <c r="AZ219" s="34">
        <v>79.569999999999993</v>
      </c>
      <c r="BA219" s="34">
        <v>96.54</v>
      </c>
      <c r="BB219" s="29">
        <v>0.29039999999999999</v>
      </c>
      <c r="BC219" s="46">
        <f>IF(OR(ISBLANK(AP219), ISBLANK(DH219)), "", 100*((AP219-DH219)/DH219))</f>
        <v>0</v>
      </c>
      <c r="BD219" s="128">
        <v>207029026.86722749</v>
      </c>
      <c r="BE219" s="128">
        <v>204263415.15581501</v>
      </c>
      <c r="BF219" s="128">
        <v>209794638.57864001</v>
      </c>
      <c r="BG219" s="171">
        <f t="shared" si="1760"/>
        <v>1276</v>
      </c>
      <c r="BH219" s="171">
        <f t="shared" si="1738"/>
        <v>3151.66</v>
      </c>
      <c r="BI219" s="171">
        <f t="shared" si="1739"/>
        <v>1909.3624</v>
      </c>
      <c r="BJ219" s="171">
        <f t="shared" si="1761"/>
        <v>8724</v>
      </c>
      <c r="BK219" s="172">
        <f t="shared" si="1762"/>
        <v>6848.34</v>
      </c>
      <c r="BL219" s="172">
        <f t="shared" si="1763"/>
        <v>8090.6376</v>
      </c>
      <c r="BM219" s="124">
        <v>87.24</v>
      </c>
      <c r="BN219" s="124">
        <v>78.5</v>
      </c>
      <c r="BO219" s="124">
        <v>92.74</v>
      </c>
      <c r="BP219" s="29">
        <v>14.142292183696222</v>
      </c>
      <c r="BQ219" s="46">
        <f>IF(OR(ISBLANK(BD219), ISBLANK(DH219)), "", 100*((BD219-DH219)/DH219))</f>
        <v>146.04663183977328</v>
      </c>
      <c r="BR219" s="128">
        <v>88725386.004441589</v>
      </c>
      <c r="BS219" s="128">
        <v>87574536.513696983</v>
      </c>
      <c r="BT219" s="128">
        <v>89876235.495186195</v>
      </c>
      <c r="BU219" s="171">
        <f t="shared" si="1764"/>
        <v>185</v>
      </c>
      <c r="BV219" s="171">
        <f t="shared" si="1740"/>
        <v>2209.834499999999</v>
      </c>
      <c r="BW219" s="171">
        <f t="shared" si="1741"/>
        <v>534.41400000000067</v>
      </c>
      <c r="BX219" s="171">
        <f t="shared" si="1765"/>
        <v>9815</v>
      </c>
      <c r="BY219" s="172">
        <f t="shared" si="1766"/>
        <v>7790.165500000001</v>
      </c>
      <c r="BZ219" s="172">
        <f t="shared" si="1767"/>
        <v>9465.5859999999993</v>
      </c>
      <c r="CA219" s="124">
        <v>98.15</v>
      </c>
      <c r="CB219" s="124">
        <v>79.37</v>
      </c>
      <c r="CC219" s="124">
        <v>96.44</v>
      </c>
      <c r="CD219" s="29">
        <v>28.775955355707371</v>
      </c>
      <c r="CE219" s="46">
        <f>IF(OR(ISBLANK(BR219), ISBLANK(DH219)), "", 100*((BR219-DH219)/DH219))</f>
        <v>5.4469642031263099</v>
      </c>
      <c r="CF219" s="128">
        <v>84606079.592156544</v>
      </c>
      <c r="CG219" s="128">
        <v>83541516.990298703</v>
      </c>
      <c r="CH219" s="128">
        <v>85670642.194014385</v>
      </c>
      <c r="CI219" s="171">
        <f t="shared" si="1768"/>
        <v>135</v>
      </c>
      <c r="CJ219" s="171">
        <f t="shared" si="1769"/>
        <v>2154.3654999999999</v>
      </c>
      <c r="CK219" s="171">
        <f t="shared" si="1770"/>
        <v>477.31549999999879</v>
      </c>
      <c r="CL219" s="171">
        <f t="shared" si="1771"/>
        <v>9865</v>
      </c>
      <c r="CM219" s="172">
        <f t="shared" si="1772"/>
        <v>7845.6345000000001</v>
      </c>
      <c r="CN219" s="172">
        <f t="shared" si="1773"/>
        <v>9522.6845000000012</v>
      </c>
      <c r="CO219" s="124">
        <v>98.65</v>
      </c>
      <c r="CP219" s="124">
        <v>79.53</v>
      </c>
      <c r="CQ219" s="124">
        <v>96.53</v>
      </c>
      <c r="CR219" s="29">
        <v>0.40767774219845376</v>
      </c>
      <c r="CS219" s="46">
        <f>IF(OR(ISBLANK(CF219), ISBLANK(DH219)), "", 100*((CF219-DH219)/DH219))</f>
        <v>0.55131510697940356</v>
      </c>
      <c r="CT219" s="128">
        <v>316687369.16719699</v>
      </c>
      <c r="CU219" s="128">
        <v>312958271.19897783</v>
      </c>
      <c r="CV219" s="128">
        <v>320416467.13541621</v>
      </c>
      <c r="CW219" s="171">
        <f t="shared" si="1774"/>
        <v>1990.0000000000009</v>
      </c>
      <c r="CX219" s="171">
        <f t="shared" si="1775"/>
        <v>3675.304000000001</v>
      </c>
      <c r="CY219" s="171">
        <f t="shared" si="1776"/>
        <v>2480.2120000000014</v>
      </c>
      <c r="CZ219" s="171">
        <f t="shared" si="1777"/>
        <v>8009.9999999999991</v>
      </c>
      <c r="DA219" s="172">
        <f t="shared" si="1778"/>
        <v>6324.695999999999</v>
      </c>
      <c r="DB219" s="172">
        <f t="shared" si="1779"/>
        <v>7519.7879999999986</v>
      </c>
      <c r="DC219" s="124">
        <v>80.099999999999994</v>
      </c>
      <c r="DD219" s="124">
        <v>78.959999999999994</v>
      </c>
      <c r="DE219" s="124">
        <v>93.88</v>
      </c>
      <c r="DF219" s="29">
        <v>3.0075843039976338</v>
      </c>
      <c r="DG219" s="46">
        <f t="shared" si="1780"/>
        <v>276.37166975507978</v>
      </c>
      <c r="DH219" s="26">
        <f>MIN(H219,T219,AB219,AP219,BD219,BR219,CF219,CT219)</f>
        <v>84142190.981929705</v>
      </c>
      <c r="DI219" s="85" t="str">
        <f>IF(DH219=H219, $H$2, IF(DH219=T219, $T$2, IF(DH219=AB219, $AB$2, IF(DH219=AP219, $AP$2, IF(DH219=BD219, $BD$2, IF(DH219=BR219, $BR$2, IF(DH219=CF219, $CF$2, $CT$2)))))))</f>
        <v>RKSDDP++ (AllEnhancements + RQMC + Kmeans++)</v>
      </c>
      <c r="DJ219" s="39">
        <f>IF(OR(ISBLANK(H219), ISBLANK(AP219)), "", IFERROR(((H219-AP219)/H219)*100, ""))</f>
        <v>7.3727702926032146</v>
      </c>
      <c r="DK219" s="20" t="str">
        <f>IF(OR(ISBLANK(AP219), ISBLANK(T219)), "", IFERROR(((T219-AP219)/T219)*100, ""))</f>
        <v/>
      </c>
      <c r="DL219" s="18">
        <f t="shared" si="1647"/>
        <v>0</v>
      </c>
    </row>
    <row r="220" spans="1:116" hidden="1" x14ac:dyDescent="0.25">
      <c r="A220" s="257"/>
      <c r="B220" s="257"/>
      <c r="C220" s="257"/>
      <c r="D220" s="257"/>
      <c r="E220" s="164">
        <f>4 * ($C$216*'Data for KPI'!$B$1)</f>
        <v>10000</v>
      </c>
      <c r="F220" s="88">
        <v>5</v>
      </c>
      <c r="G220" s="84">
        <v>15</v>
      </c>
      <c r="H220" s="128">
        <v>95104435.18470706</v>
      </c>
      <c r="I220" s="128">
        <v>93813118.918477952</v>
      </c>
      <c r="J220" s="128">
        <v>96395751.450936168</v>
      </c>
      <c r="K220" s="171">
        <f t="shared" si="1742"/>
        <v>243.00000000000182</v>
      </c>
      <c r="L220" s="171">
        <f t="shared" si="1743"/>
        <v>2252.9420000000009</v>
      </c>
      <c r="M220" s="171">
        <f t="shared" si="1744"/>
        <v>596.20340000000215</v>
      </c>
      <c r="N220" s="171">
        <f t="shared" si="1745"/>
        <v>9756.9999999999982</v>
      </c>
      <c r="O220" s="172">
        <f t="shared" si="1746"/>
        <v>7747.0579999999991</v>
      </c>
      <c r="P220" s="172">
        <f t="shared" si="1747"/>
        <v>9403.7965999999979</v>
      </c>
      <c r="Q220" s="125">
        <v>97.57</v>
      </c>
      <c r="R220" s="125">
        <v>79.400000000000006</v>
      </c>
      <c r="S220" s="125">
        <v>96.38</v>
      </c>
      <c r="T220" s="208"/>
      <c r="U220" s="208"/>
      <c r="V220" s="208"/>
      <c r="W220" s="14"/>
      <c r="X220" s="14"/>
      <c r="Y220" s="14"/>
      <c r="Z220" s="14"/>
      <c r="AA220" s="46" t="str">
        <f>IF(OR(ISBLANK(T220), ISBLANK(DH220)), "", 100*((T220-DH220)/DH220))</f>
        <v/>
      </c>
      <c r="AB220" s="102">
        <v>95727016.133244038</v>
      </c>
      <c r="AC220" s="42">
        <v>94427042.502882138</v>
      </c>
      <c r="AD220" s="42">
        <v>97026989.763605937</v>
      </c>
      <c r="AE220" s="171">
        <f t="shared" si="1748"/>
        <v>251</v>
      </c>
      <c r="AF220" s="171">
        <f t="shared" si="1749"/>
        <v>2251.4947999999995</v>
      </c>
      <c r="AG220" s="171">
        <f t="shared" si="1750"/>
        <v>609.76320000000123</v>
      </c>
      <c r="AH220" s="171">
        <f t="shared" si="1751"/>
        <v>9749</v>
      </c>
      <c r="AI220" s="172">
        <f t="shared" si="1752"/>
        <v>7748.5052000000005</v>
      </c>
      <c r="AJ220" s="172">
        <f t="shared" si="1753"/>
        <v>9390.2367999999988</v>
      </c>
      <c r="AK220" s="32">
        <v>97.49</v>
      </c>
      <c r="AL220" s="32">
        <v>79.48</v>
      </c>
      <c r="AM220" s="32">
        <v>96.32</v>
      </c>
      <c r="AN220" s="28">
        <v>0.29463017766534949</v>
      </c>
      <c r="AO220" s="46">
        <f>IF(OR(ISBLANK(AB220), ISBLANK(DH220)), "", 100*((AB220-DH220)/DH220))</f>
        <v>0.65462872191799648</v>
      </c>
      <c r="AP220" s="102">
        <v>95139349.819335297</v>
      </c>
      <c r="AQ220" s="42">
        <v>93847069.786859885</v>
      </c>
      <c r="AR220" s="42">
        <v>96431629.851810709</v>
      </c>
      <c r="AS220" s="171">
        <f t="shared" si="1754"/>
        <v>244</v>
      </c>
      <c r="AT220" s="171">
        <f t="shared" si="1755"/>
        <v>2243.0043999999998</v>
      </c>
      <c r="AU220" s="171">
        <f t="shared" si="1756"/>
        <v>600.09400000000096</v>
      </c>
      <c r="AV220" s="171">
        <f t="shared" si="1757"/>
        <v>9756</v>
      </c>
      <c r="AW220" s="172">
        <f t="shared" si="1758"/>
        <v>7756.9956000000002</v>
      </c>
      <c r="AX220" s="172">
        <f t="shared" si="1759"/>
        <v>9399.905999999999</v>
      </c>
      <c r="AY220" s="32">
        <v>97.56</v>
      </c>
      <c r="AZ220" s="32">
        <v>79.510000000000005</v>
      </c>
      <c r="BA220" s="32">
        <v>96.35</v>
      </c>
      <c r="BB220" s="28">
        <v>0.29670000000000002</v>
      </c>
      <c r="BC220" s="46">
        <f>IF(OR(ISBLANK(AP220), ISBLANK(DH220)), "", 100*((AP220-DH220)/DH220))</f>
        <v>3.6711888946532135E-2</v>
      </c>
      <c r="BD220" s="127">
        <v>263107162.37616599</v>
      </c>
      <c r="BE220" s="127">
        <v>259813394.43235219</v>
      </c>
      <c r="BF220" s="127">
        <v>266400930.31997979</v>
      </c>
      <c r="BG220" s="171">
        <f t="shared" si="1760"/>
        <v>1659</v>
      </c>
      <c r="BH220" s="171">
        <f t="shared" si="1738"/>
        <v>3413.9463999999998</v>
      </c>
      <c r="BI220" s="171">
        <f t="shared" si="1739"/>
        <v>2275.3998999999994</v>
      </c>
      <c r="BJ220" s="171">
        <f t="shared" si="1761"/>
        <v>8341</v>
      </c>
      <c r="BK220" s="172">
        <f t="shared" si="1762"/>
        <v>6586.0536000000002</v>
      </c>
      <c r="BL220" s="172">
        <f t="shared" si="1763"/>
        <v>7724.6001000000006</v>
      </c>
      <c r="BM220" s="122">
        <v>83.41</v>
      </c>
      <c r="BN220" s="122">
        <v>78.959999999999994</v>
      </c>
      <c r="BO220" s="122">
        <v>92.61</v>
      </c>
      <c r="BP220" s="28">
        <v>17.664631233668093</v>
      </c>
      <c r="BQ220" s="46">
        <f>IF(OR(ISBLANK(BD220), ISBLANK(DH220)), "", 100*((BD220-DH220)/DH220))</f>
        <v>176.65078065515291</v>
      </c>
      <c r="BR220" s="127">
        <v>95204316.329568699</v>
      </c>
      <c r="BS220" s="127">
        <v>93911462.583054677</v>
      </c>
      <c r="BT220" s="127">
        <v>96497170.076082721</v>
      </c>
      <c r="BU220" s="171">
        <f t="shared" si="1764"/>
        <v>245</v>
      </c>
      <c r="BV220" s="171">
        <f t="shared" si="1740"/>
        <v>2253.5545000000011</v>
      </c>
      <c r="BW220" s="171">
        <f t="shared" si="1741"/>
        <v>597.15550000000076</v>
      </c>
      <c r="BX220" s="171">
        <f t="shared" si="1765"/>
        <v>9755</v>
      </c>
      <c r="BY220" s="172">
        <f t="shared" si="1766"/>
        <v>7746.4454999999989</v>
      </c>
      <c r="BZ220" s="172">
        <f t="shared" si="1767"/>
        <v>9402.8444999999992</v>
      </c>
      <c r="CA220" s="122">
        <v>97.55</v>
      </c>
      <c r="CB220" s="122">
        <v>79.41</v>
      </c>
      <c r="CC220" s="122">
        <v>96.39</v>
      </c>
      <c r="CD220" s="28">
        <v>49.875385881443009</v>
      </c>
      <c r="CE220" s="46">
        <f>IF(OR(ISBLANK(BR220), ISBLANK(DH220)), "", 100*((BR220-DH220)/DH220))</f>
        <v>0.1050225940227229</v>
      </c>
      <c r="CF220" s="128">
        <v>95554357.933571503</v>
      </c>
      <c r="CG220" s="128">
        <v>94256618.552071154</v>
      </c>
      <c r="CH220" s="128">
        <v>96852097.315071851</v>
      </c>
      <c r="CI220" s="171">
        <f t="shared" si="1768"/>
        <v>249</v>
      </c>
      <c r="CJ220" s="171">
        <f t="shared" si="1769"/>
        <v>2247.9549999999999</v>
      </c>
      <c r="CK220" s="171">
        <f t="shared" si="1770"/>
        <v>608.81189999999879</v>
      </c>
      <c r="CL220" s="171">
        <f t="shared" si="1771"/>
        <v>9751</v>
      </c>
      <c r="CM220" s="172">
        <f t="shared" si="1772"/>
        <v>7752.0450000000001</v>
      </c>
      <c r="CN220" s="172">
        <f t="shared" si="1773"/>
        <v>9391.1881000000012</v>
      </c>
      <c r="CO220" s="124">
        <v>97.51</v>
      </c>
      <c r="CP220" s="124">
        <v>79.5</v>
      </c>
      <c r="CQ220" s="124">
        <v>96.31</v>
      </c>
      <c r="CR220" s="29">
        <v>0.41880000000000001</v>
      </c>
      <c r="CS220" s="46">
        <f>IF(OR(ISBLANK(CF220), ISBLANK(DH220)), "", 100*((CF220-DH220)/DH220))</f>
        <v>0.4730828252022366</v>
      </c>
      <c r="CT220" s="127">
        <v>529568942.62077618</v>
      </c>
      <c r="CU220" s="127">
        <v>524380570.5866918</v>
      </c>
      <c r="CV220" s="127">
        <v>534757314.65486062</v>
      </c>
      <c r="CW220" s="171">
        <f t="shared" si="1774"/>
        <v>3243</v>
      </c>
      <c r="CX220" s="171">
        <f t="shared" si="1775"/>
        <v>4561.9663999999993</v>
      </c>
      <c r="CY220" s="171">
        <f t="shared" si="1776"/>
        <v>3690.9890999999998</v>
      </c>
      <c r="CZ220" s="171">
        <f t="shared" si="1777"/>
        <v>6757</v>
      </c>
      <c r="DA220" s="172">
        <f t="shared" si="1778"/>
        <v>5438.0336000000007</v>
      </c>
      <c r="DB220" s="172">
        <f t="shared" si="1779"/>
        <v>6309.0109000000002</v>
      </c>
      <c r="DC220" s="122">
        <v>67.569999999999993</v>
      </c>
      <c r="DD220" s="122">
        <v>80.48</v>
      </c>
      <c r="DE220" s="122">
        <v>93.37</v>
      </c>
      <c r="DF220" s="28">
        <v>2.4161077085113956</v>
      </c>
      <c r="DG220" s="46">
        <f t="shared" si="1780"/>
        <v>456.82886039149906</v>
      </c>
      <c r="DH220" s="26">
        <f>MIN(H220,T220,AB220,AP220,BD220,BR220,CF220,CT220)</f>
        <v>95104435.18470706</v>
      </c>
      <c r="DI220" s="85" t="str">
        <f>IF(DH220=H220, $H$2, IF(DH220=T220, $T$2, IF(DH220=AB220, $AB$2, IF(DH220=AP220, $AP$2, IF(DH220=BD220, $BD$2, IF(DH220=BR220, $BR$2, IF(DH220=CF220, $CF$2, $CT$2)))))))</f>
        <v>Average</v>
      </c>
      <c r="DJ220" s="39">
        <f>IF(OR(ISBLANK(H220), ISBLANK(AP220)), "", IFERROR(((H220-AP220)/H220)*100, ""))</f>
        <v>-3.6711888946532135E-2</v>
      </c>
      <c r="DK220" s="20" t="str">
        <f>IF(OR(ISBLANK(AP220), ISBLANK(T220)), "", IFERROR(((T220-AP220)/T220)*100, ""))</f>
        <v/>
      </c>
      <c r="DL220" s="18">
        <f t="shared" si="1647"/>
        <v>3.6711888946532135E-2</v>
      </c>
    </row>
    <row r="221" spans="1:116" x14ac:dyDescent="0.25">
      <c r="A221" s="257"/>
      <c r="B221" s="258"/>
      <c r="C221" s="258"/>
      <c r="D221" s="258"/>
      <c r="E221" s="164">
        <f>4 * ($C$216*'Data for KPI'!$B$1)</f>
        <v>10000</v>
      </c>
      <c r="F221" s="94" t="s">
        <v>23</v>
      </c>
      <c r="G221" s="94"/>
      <c r="H221" s="113">
        <f>AVERAGE(H216:H220)</f>
        <v>105468530.05727319</v>
      </c>
      <c r="I221" s="82">
        <f t="shared" ref="I221:DH221" si="1781">AVERAGE(I216:I220)</f>
        <v>104043096.01001295</v>
      </c>
      <c r="J221" s="82">
        <f t="shared" si="1781"/>
        <v>106893964.10453339</v>
      </c>
      <c r="K221" s="159">
        <f t="shared" si="1781"/>
        <v>365.20000000000039</v>
      </c>
      <c r="L221" s="159">
        <f t="shared" si="1781"/>
        <v>2373.6507000000001</v>
      </c>
      <c r="M221" s="159">
        <f t="shared" si="1781"/>
        <v>715.25500000000034</v>
      </c>
      <c r="N221" s="159">
        <f t="shared" si="1781"/>
        <v>9634.7999999999993</v>
      </c>
      <c r="O221" s="159">
        <f t="shared" si="1781"/>
        <v>7626.3492999999999</v>
      </c>
      <c r="P221" s="159">
        <f t="shared" si="1781"/>
        <v>9284.7450000000008</v>
      </c>
      <c r="Q221" s="106">
        <f t="shared" si="1781"/>
        <v>96.347999999999999</v>
      </c>
      <c r="R221" s="106">
        <f t="shared" si="1781"/>
        <v>79.141999999999982</v>
      </c>
      <c r="S221" s="106">
        <f t="shared" si="1781"/>
        <v>96.361999999999995</v>
      </c>
      <c r="T221" s="113" t="e">
        <f t="shared" si="1781"/>
        <v>#DIV/0!</v>
      </c>
      <c r="U221" s="113" t="e">
        <f t="shared" si="1781"/>
        <v>#DIV/0!</v>
      </c>
      <c r="V221" s="113" t="e">
        <f t="shared" si="1781"/>
        <v>#DIV/0!</v>
      </c>
      <c r="W221" s="82" t="e">
        <f t="shared" si="1781"/>
        <v>#DIV/0!</v>
      </c>
      <c r="X221" s="82" t="e">
        <f t="shared" si="1781"/>
        <v>#DIV/0!</v>
      </c>
      <c r="Y221" s="82" t="e">
        <f t="shared" si="1781"/>
        <v>#DIV/0!</v>
      </c>
      <c r="Z221" s="82" t="e">
        <f t="shared" si="1781"/>
        <v>#DIV/0!</v>
      </c>
      <c r="AA221" s="97" t="str">
        <f>IFERROR(AVERAGE(AA216:AA220), "")</f>
        <v/>
      </c>
      <c r="AB221" s="113">
        <f t="shared" si="1781"/>
        <v>99494891.733941197</v>
      </c>
      <c r="AC221" s="82">
        <f t="shared" si="1781"/>
        <v>98204056.203955382</v>
      </c>
      <c r="AD221" s="82">
        <f t="shared" si="1781"/>
        <v>100785727.26392706</v>
      </c>
      <c r="AE221" s="159">
        <f t="shared" si="1781"/>
        <v>294.39999999999998</v>
      </c>
      <c r="AF221" s="159">
        <f t="shared" si="1781"/>
        <v>2300.4942399999991</v>
      </c>
      <c r="AG221" s="159">
        <f t="shared" si="1781"/>
        <v>640.87650000000031</v>
      </c>
      <c r="AH221" s="159">
        <f t="shared" si="1781"/>
        <v>9705.6</v>
      </c>
      <c r="AI221" s="159">
        <f t="shared" si="1781"/>
        <v>7699.50576</v>
      </c>
      <c r="AJ221" s="159">
        <f t="shared" si="1781"/>
        <v>9359.1234999999979</v>
      </c>
      <c r="AK221" s="82">
        <f t="shared" si="1781"/>
        <v>97.055999999999997</v>
      </c>
      <c r="AL221" s="82">
        <f t="shared" si="1781"/>
        <v>79.314000000000007</v>
      </c>
      <c r="AM221" s="82">
        <f t="shared" si="1781"/>
        <v>96.421999999999997</v>
      </c>
      <c r="AN221" s="82">
        <f t="shared" si="1781"/>
        <v>0.74544259553058845</v>
      </c>
      <c r="AO221" s="225">
        <f>IFERROR(AVERAGE(AO216:AO220), "")</f>
        <v>0.87102092050439306</v>
      </c>
      <c r="AP221" s="113">
        <f t="shared" si="1781"/>
        <v>99150181.293241292</v>
      </c>
      <c r="AQ221" s="82">
        <f t="shared" si="1781"/>
        <v>97866176.245524302</v>
      </c>
      <c r="AR221" s="82">
        <f t="shared" si="1781"/>
        <v>100434186.34095825</v>
      </c>
      <c r="AS221" s="159">
        <f t="shared" si="1781"/>
        <v>290</v>
      </c>
      <c r="AT221" s="159">
        <f t="shared" si="1781"/>
        <v>2295.6348199999998</v>
      </c>
      <c r="AU221" s="159">
        <f t="shared" si="1781"/>
        <v>634.3274399999998</v>
      </c>
      <c r="AV221" s="159">
        <f t="shared" si="1781"/>
        <v>9710</v>
      </c>
      <c r="AW221" s="159">
        <f t="shared" si="1781"/>
        <v>7704.3651800000007</v>
      </c>
      <c r="AX221" s="159">
        <f t="shared" si="1781"/>
        <v>9365.6725600000009</v>
      </c>
      <c r="AY221" s="82">
        <f t="shared" si="1781"/>
        <v>97.1</v>
      </c>
      <c r="AZ221" s="82">
        <f t="shared" si="1781"/>
        <v>79.328000000000003</v>
      </c>
      <c r="BA221" s="82">
        <f t="shared" si="1781"/>
        <v>96.445999999999998</v>
      </c>
      <c r="BB221" s="82">
        <f>IFERROR(AVERAGE(BB216:BB220),"")</f>
        <v>0.59926083640734329</v>
      </c>
      <c r="BC221" s="225">
        <f>IFERROR(AVERAGE(BC216:BC220), "")</f>
        <v>0.46901336742428323</v>
      </c>
      <c r="BD221" s="113">
        <f t="shared" si="1781"/>
        <v>260854660.21856728</v>
      </c>
      <c r="BE221" s="82">
        <f t="shared" si="1781"/>
        <v>257692532.97776794</v>
      </c>
      <c r="BF221" s="82">
        <f t="shared" si="1781"/>
        <v>264016787.4593665</v>
      </c>
      <c r="BG221" s="159">
        <f t="shared" si="1781"/>
        <v>1594.6000000000004</v>
      </c>
      <c r="BH221" s="159">
        <f t="shared" si="1781"/>
        <v>3365.4424600000007</v>
      </c>
      <c r="BI221" s="159">
        <f t="shared" si="1781"/>
        <v>2163.5292600000002</v>
      </c>
      <c r="BJ221" s="82">
        <f t="shared" si="1781"/>
        <v>8405.4</v>
      </c>
      <c r="BK221" s="82">
        <f t="shared" si="1781"/>
        <v>6634.5575399999998</v>
      </c>
      <c r="BL221" s="82">
        <f t="shared" si="1781"/>
        <v>7836.4707399999998</v>
      </c>
      <c r="BM221" s="82">
        <f t="shared" si="1781"/>
        <v>84.054000000000002</v>
      </c>
      <c r="BN221" s="82">
        <f t="shared" si="1781"/>
        <v>78.953999999999994</v>
      </c>
      <c r="BO221" s="82">
        <f t="shared" si="1781"/>
        <v>93.250000000000014</v>
      </c>
      <c r="BP221" s="82">
        <f t="shared" si="1781"/>
        <v>11.462563452314541</v>
      </c>
      <c r="BQ221" s="225">
        <f>IFERROR(AVERAGE(BQ216:BQ220), "")</f>
        <v>177.10634974260816</v>
      </c>
      <c r="BR221" s="118">
        <f t="shared" si="1781"/>
        <v>100345817.77227789</v>
      </c>
      <c r="BS221" s="99">
        <f t="shared" si="1781"/>
        <v>99031647.300417453</v>
      </c>
      <c r="BT221" s="99">
        <f t="shared" si="1781"/>
        <v>101659988.24413832</v>
      </c>
      <c r="BU221" s="183">
        <f t="shared" si="1781"/>
        <v>306.39999999999998</v>
      </c>
      <c r="BV221" s="183">
        <f t="shared" si="1781"/>
        <v>2315.8013999999994</v>
      </c>
      <c r="BW221" s="183">
        <f t="shared" si="1781"/>
        <v>652.51494000000025</v>
      </c>
      <c r="BX221" s="183">
        <f t="shared" si="1781"/>
        <v>9693.6</v>
      </c>
      <c r="BY221" s="183">
        <f t="shared" si="1781"/>
        <v>7684.1986000000006</v>
      </c>
      <c r="BZ221" s="183">
        <f t="shared" si="1781"/>
        <v>9347.4850599999991</v>
      </c>
      <c r="CA221" s="99">
        <f t="shared" si="1781"/>
        <v>96.936000000000007</v>
      </c>
      <c r="CB221" s="99">
        <f t="shared" si="1781"/>
        <v>79.256</v>
      </c>
      <c r="CC221" s="99">
        <f t="shared" si="1781"/>
        <v>96.421999999999997</v>
      </c>
      <c r="CD221" s="99">
        <f>IFERROR(AVERAGE(CD216:CD220),"")</f>
        <v>33.867197361699013</v>
      </c>
      <c r="CE221" s="100">
        <f>IFERROR(AVERAGE(CE216:CE220), "")</f>
        <v>2.1787904813686807</v>
      </c>
      <c r="CF221" s="118">
        <f t="shared" si="1781"/>
        <v>99028237.938949719</v>
      </c>
      <c r="CG221" s="99">
        <f t="shared" si="1781"/>
        <v>97747916.500366777</v>
      </c>
      <c r="CH221" s="99">
        <f t="shared" si="1781"/>
        <v>100308559.37753265</v>
      </c>
      <c r="CI221" s="159">
        <f t="shared" si="1781"/>
        <v>289.19999999999965</v>
      </c>
      <c r="CJ221" s="159">
        <f t="shared" si="1781"/>
        <v>2295.9823399999996</v>
      </c>
      <c r="CK221" s="159">
        <f t="shared" si="1781"/>
        <v>633.90883999999892</v>
      </c>
      <c r="CL221" s="159">
        <f t="shared" si="1781"/>
        <v>9710.7999999999993</v>
      </c>
      <c r="CM221" s="159">
        <f t="shared" si="1781"/>
        <v>7704.0176600000004</v>
      </c>
      <c r="CN221" s="159">
        <f t="shared" si="1781"/>
        <v>9366.0911599999999</v>
      </c>
      <c r="CO221" s="99">
        <f t="shared" si="1781"/>
        <v>97.10799999999999</v>
      </c>
      <c r="CP221" s="99">
        <f t="shared" si="1781"/>
        <v>79.318000000000012</v>
      </c>
      <c r="CQ221" s="99">
        <f t="shared" si="1781"/>
        <v>96.441999999999993</v>
      </c>
      <c r="CR221" s="99">
        <f t="shared" si="1781"/>
        <v>0.75641554843969072</v>
      </c>
      <c r="CS221" s="100">
        <f>IFERROR(AVERAGE(CS216:CS220), "")</f>
        <v>0.38393697740833599</v>
      </c>
      <c r="CT221" s="118">
        <f t="shared" si="1781"/>
        <v>362721268.88662279</v>
      </c>
      <c r="CU221" s="99">
        <f t="shared" si="1781"/>
        <v>358739010.79097575</v>
      </c>
      <c r="CV221" s="99">
        <f t="shared" si="1781"/>
        <v>366703526.98226988</v>
      </c>
      <c r="CW221" s="159">
        <f t="shared" si="1781"/>
        <v>2245.8000000000002</v>
      </c>
      <c r="CX221" s="159">
        <f t="shared" si="1781"/>
        <v>3853.63346</v>
      </c>
      <c r="CY221" s="159">
        <f t="shared" si="1781"/>
        <v>2739.1856200000002</v>
      </c>
      <c r="CZ221" s="159">
        <f t="shared" si="1781"/>
        <v>7754.2</v>
      </c>
      <c r="DA221" s="159">
        <f t="shared" si="1781"/>
        <v>6146.36654</v>
      </c>
      <c r="DB221" s="159">
        <f t="shared" si="1781"/>
        <v>7260.8143800000007</v>
      </c>
      <c r="DC221" s="99">
        <f t="shared" si="1781"/>
        <v>77.542000000000002</v>
      </c>
      <c r="DD221" s="99">
        <f t="shared" si="1781"/>
        <v>79.346000000000004</v>
      </c>
      <c r="DE221" s="99">
        <f t="shared" si="1781"/>
        <v>93.628</v>
      </c>
      <c r="DF221" s="99">
        <f t="shared" si="1781"/>
        <v>2.5984501501636372</v>
      </c>
      <c r="DG221" s="100">
        <f>IFERROR(AVERAGE(DG216:DG220), "")</f>
        <v>289.97767652992371</v>
      </c>
      <c r="DH221" s="118">
        <f t="shared" si="1781"/>
        <v>98565803.49502331</v>
      </c>
      <c r="DI221" s="99"/>
      <c r="DJ221" s="100">
        <f>IFERROR(AVERAGE(DJ216:DJ220), "")</f>
        <v>6.9092962118727268</v>
      </c>
      <c r="DK221" s="99" t="str">
        <f>IFERROR(AVERAGE(DK216:DK220), "")</f>
        <v/>
      </c>
      <c r="DL221" s="18">
        <f t="shared" si="1647"/>
        <v>0.38393697740833599</v>
      </c>
    </row>
    <row r="222" spans="1:116" hidden="1" x14ac:dyDescent="0.25">
      <c r="A222" s="257"/>
      <c r="B222" s="256">
        <v>10</v>
      </c>
      <c r="C222" s="256">
        <v>5</v>
      </c>
      <c r="D222" s="256">
        <v>100</v>
      </c>
      <c r="E222" s="164">
        <f>4 * ($C$198*'Data for KPI'!$B$1)</f>
        <v>2500</v>
      </c>
      <c r="F222" s="88">
        <v>1</v>
      </c>
      <c r="G222" s="88"/>
      <c r="H222" s="102">
        <v>285156.29369939171</v>
      </c>
      <c r="I222" s="32">
        <v>262513.62818885781</v>
      </c>
      <c r="J222" s="32">
        <v>307798.9592099255</v>
      </c>
      <c r="K222" s="171">
        <f>E222-N222</f>
        <v>0.25000000000045475</v>
      </c>
      <c r="L222" s="171">
        <f>E222-O222</f>
        <v>3.9996250000003783</v>
      </c>
      <c r="M222" s="171">
        <f>E222-P222</f>
        <v>36.99632500000007</v>
      </c>
      <c r="N222" s="171">
        <f>(Q222/100)*E222</f>
        <v>2499.7499999999995</v>
      </c>
      <c r="O222" s="172">
        <f>(R222/100)*N222</f>
        <v>2496.0003749999996</v>
      </c>
      <c r="P222" s="172">
        <f>(S222/100)*N222</f>
        <v>2463.0036749999999</v>
      </c>
      <c r="Q222" s="123">
        <v>99.99</v>
      </c>
      <c r="R222" s="123">
        <v>99.85</v>
      </c>
      <c r="S222" s="123">
        <v>98.53</v>
      </c>
      <c r="T222" s="208"/>
      <c r="U222" s="208"/>
      <c r="V222" s="208"/>
      <c r="W222" s="14"/>
      <c r="X222" s="14"/>
      <c r="Y222" s="14"/>
      <c r="Z222" s="14"/>
      <c r="AA222" s="46" t="str">
        <f>IF(OR(ISBLANK(T222), ISBLANK(DH222)), "", 100*((T222-DH222)/DH222))</f>
        <v/>
      </c>
      <c r="AB222" s="102">
        <v>273039.91332890699</v>
      </c>
      <c r="AC222" s="32">
        <v>253368.62623908839</v>
      </c>
      <c r="AD222" s="32">
        <v>292711.20041872573</v>
      </c>
      <c r="AE222" s="171">
        <f>$E222-AH222</f>
        <v>0.25000000000045475</v>
      </c>
      <c r="AF222" s="171">
        <f>$E222-AI222</f>
        <v>3.9996250000003783</v>
      </c>
      <c r="AG222" s="171">
        <f>$E222-AJ222</f>
        <v>34.996525000000474</v>
      </c>
      <c r="AH222" s="171">
        <f>(AK222/100)*E222</f>
        <v>2499.7499999999995</v>
      </c>
      <c r="AI222" s="172">
        <f>(AL222/100)*AH222</f>
        <v>2496.0003749999996</v>
      </c>
      <c r="AJ222" s="172">
        <f>(AM222/100)*AH222</f>
        <v>2465.0034749999995</v>
      </c>
      <c r="AK222" s="32">
        <v>99.99</v>
      </c>
      <c r="AL222" s="32">
        <v>99.85</v>
      </c>
      <c r="AM222" s="32">
        <v>98.61</v>
      </c>
      <c r="AN222" s="28">
        <v>0.5124134810010712</v>
      </c>
      <c r="AO222" s="46">
        <f>IF(OR(ISBLANK(AB222), ISBLANK(DH222)), "", 100*((AB222-DH222)/DH222))</f>
        <v>8.7126217747514167E-2</v>
      </c>
      <c r="AP222" s="102">
        <v>272903.10691861942</v>
      </c>
      <c r="AQ222" s="32">
        <v>253232.87253637941</v>
      </c>
      <c r="AR222" s="32">
        <v>292573.34130085929</v>
      </c>
      <c r="AS222" s="171">
        <f>$E222-AV222</f>
        <v>0.25000000000045475</v>
      </c>
      <c r="AT222" s="171">
        <f>$E222-AW222</f>
        <v>3.9996250000003783</v>
      </c>
      <c r="AU222" s="171">
        <f>$E222-AX222</f>
        <v>35.496475000000373</v>
      </c>
      <c r="AV222" s="171">
        <f>(AY222/100)*E222</f>
        <v>2499.7499999999995</v>
      </c>
      <c r="AW222" s="172">
        <f>(AZ222/100)*AV222</f>
        <v>2496.0003749999996</v>
      </c>
      <c r="AX222" s="172">
        <f>(BA222/100)*AV222</f>
        <v>2464.5035249999996</v>
      </c>
      <c r="AY222" s="32">
        <v>99.99</v>
      </c>
      <c r="AZ222" s="32">
        <v>99.85</v>
      </c>
      <c r="BA222" s="32">
        <v>98.59</v>
      </c>
      <c r="BB222" s="28">
        <v>1.0195510630921638</v>
      </c>
      <c r="BC222" s="46">
        <f>IF(OR(ISBLANK(AP222), ISBLANK(DH222)), "", 100*((AP222-DH222)/DH222))</f>
        <v>3.6977650503595264E-2</v>
      </c>
      <c r="BD222" s="127">
        <v>10414213.600334959</v>
      </c>
      <c r="BE222" s="127">
        <v>9790492.1453110147</v>
      </c>
      <c r="BF222" s="127">
        <v>11037935.0553589</v>
      </c>
      <c r="BG222" s="171">
        <f>IF(BJ222=0, " ", $E222-BJ222)</f>
        <v>106.25</v>
      </c>
      <c r="BH222" s="171">
        <f t="shared" ref="BH222:BH226" si="1782">IF(BK222=0, " ", $E222-BK222)</f>
        <v>108.40437500000007</v>
      </c>
      <c r="BI222" s="171">
        <f t="shared" ref="BI222:BI226" si="1783">IF(BL222=0, " ", $E222-BL222)</f>
        <v>148.85874999999987</v>
      </c>
      <c r="BJ222" s="171">
        <f>(BM222/100)*$E222</f>
        <v>2393.75</v>
      </c>
      <c r="BK222" s="172">
        <f>(BN222/100)*BJ222</f>
        <v>2391.5956249999999</v>
      </c>
      <c r="BL222" s="172">
        <f>(BO222/100)*BJ222</f>
        <v>2351.1412500000001</v>
      </c>
      <c r="BM222" s="122">
        <v>95.75</v>
      </c>
      <c r="BN222" s="122">
        <v>99.91</v>
      </c>
      <c r="BO222" s="122">
        <v>98.22</v>
      </c>
      <c r="BP222" s="28">
        <v>0.1842250087710969</v>
      </c>
      <c r="BQ222" s="46">
        <f>IF(OR(ISBLANK(BD222), ISBLANK(DH222)), "", 100*((BD222-DH222)/DH222))</f>
        <v>3717.4957586501528</v>
      </c>
      <c r="BR222" s="102">
        <v>273128.5115906829</v>
      </c>
      <c r="BS222" s="32">
        <v>253457.0306428335</v>
      </c>
      <c r="BT222" s="32">
        <v>292799.9925385323</v>
      </c>
      <c r="BU222" s="171">
        <f>IF(BX222 = 0, " ", $E222-BX222)</f>
        <v>0.25000000000045475</v>
      </c>
      <c r="BV222" s="171">
        <f t="shared" ref="BV222:BV226" si="1784">IF(BY222=0, " ", $E222-BY222)</f>
        <v>3.9996250000003783</v>
      </c>
      <c r="BW222" s="171">
        <f t="shared" ref="BW222:BW226" si="1785">IF(BZ222=0, " ", $E222-BZ222)</f>
        <v>35.246500000000651</v>
      </c>
      <c r="BX222" s="171">
        <f>IF(ISBLANK(CA222),"",(CA222/100)*$E222)</f>
        <v>2499.7499999999995</v>
      </c>
      <c r="BY222" s="172">
        <f>(CB222/100)*BX222</f>
        <v>2496.0003749999996</v>
      </c>
      <c r="BZ222" s="172">
        <f>(CC222/100)*BX222</f>
        <v>2464.7534999999993</v>
      </c>
      <c r="CA222" s="32">
        <v>99.99</v>
      </c>
      <c r="CB222" s="32">
        <v>99.85</v>
      </c>
      <c r="CC222" s="32">
        <v>98.6</v>
      </c>
      <c r="CD222" s="28">
        <v>1.4936256839965552</v>
      </c>
      <c r="CE222" s="46">
        <f>IF(OR(ISBLANK(BR222), ISBLANK(DH222)), "", 100*((BR222-DH222)/DH222))</f>
        <v>0.11960332082349211</v>
      </c>
      <c r="CF222" s="128">
        <v>272802.23106305092</v>
      </c>
      <c r="CG222" s="128">
        <v>253132.2608165789</v>
      </c>
      <c r="CH222" s="128">
        <v>292472.20130952302</v>
      </c>
      <c r="CI222" s="171">
        <f>IF(ISNUMBER(CL222), $E222-CL222,"")</f>
        <v>0.25000000000045475</v>
      </c>
      <c r="CJ222" s="171">
        <f>IF(ISNUMBER(CM222), $E222-CM222,"")</f>
        <v>3.9996250000003783</v>
      </c>
      <c r="CK222" s="171">
        <f>IF(ISNUMBER(CN222), $E222-CN222,"")</f>
        <v>34.996525000000474</v>
      </c>
      <c r="CL222" s="171">
        <f>IF(ISBLANK(CO222),"",(CO222/100)*$E222)</f>
        <v>2499.7499999999995</v>
      </c>
      <c r="CM222" s="172">
        <f>IF(ISNUMBER(CL222), (CP222/100) * CL222, "")</f>
        <v>2496.0003749999996</v>
      </c>
      <c r="CN222" s="172">
        <f>IF(ISNUMBER(CL222),(CQ222/100)*CL222,"")</f>
        <v>2465.0034749999995</v>
      </c>
      <c r="CO222" s="124">
        <v>99.99</v>
      </c>
      <c r="CP222" s="124">
        <v>99.85</v>
      </c>
      <c r="CQ222" s="124">
        <v>98.61</v>
      </c>
      <c r="CR222" s="29">
        <v>1.5233206341085621</v>
      </c>
      <c r="CS222" s="46">
        <f>IF(OR(ISBLANK(CF222), ISBLANK(DH222)), "", 100*((CF222-DH222)/DH222))</f>
        <v>0</v>
      </c>
      <c r="CT222" s="128">
        <v>273647.42425542412</v>
      </c>
      <c r="CU222" s="128">
        <v>253973.94106862001</v>
      </c>
      <c r="CV222" s="128">
        <v>293320.90744222823</v>
      </c>
      <c r="CW222" s="171">
        <f>IF(ISNUMBER(CZ222), $E222-CZ222,"")</f>
        <v>0.25000000000045475</v>
      </c>
      <c r="CX222" s="171">
        <f>IF(ISNUMBER(DA222), $E222-DA222,"")</f>
        <v>3.9996250000003783</v>
      </c>
      <c r="CY222" s="171">
        <f>IF(ISNUMBER(DB222), $E222-DB222,"")</f>
        <v>35.996425000000727</v>
      </c>
      <c r="CZ222" s="171">
        <f>IF(ISBLANK(DC222),"",(DC222/100)*$E222)</f>
        <v>2499.7499999999995</v>
      </c>
      <c r="DA222" s="172">
        <f>IF(ISNUMBER(CZ222), (DD222/100) * CZ222, "")</f>
        <v>2496.0003749999996</v>
      </c>
      <c r="DB222" s="172">
        <f>IF(ISNUMBER(CZ222),(DE222/100)*CZ222,"")</f>
        <v>2464.0035749999993</v>
      </c>
      <c r="DC222" s="124">
        <v>99.99</v>
      </c>
      <c r="DD222" s="124">
        <v>99.85</v>
      </c>
      <c r="DE222" s="124">
        <v>98.57</v>
      </c>
      <c r="DF222" s="29">
        <v>0.313178463314366</v>
      </c>
      <c r="DG222" s="46">
        <f>IF(OR(ISBLANK(CT222), ISBLANK(DH222)), "", 100*((CT222-DH222)/DH222))</f>
        <v>0.30981901763767494</v>
      </c>
      <c r="DH222" s="26">
        <f>MIN(H222,T222,AB222,AP222,BD222,BR222,CF222,CT222)</f>
        <v>272802.23106305092</v>
      </c>
      <c r="DI222" s="85" t="str">
        <f>IF(DH222=H222, $H$2, IF(DH222=T222, $T$2, IF(DH222=AB222, $AB$2, IF(DH222=AP222, $AP$2, IF(DH222=BD222, $BD$2, IF(DH222=BR222, $BR$2, IF(DH222=CF222, $CF$2, $CT$2)))))))</f>
        <v>RKSDDP (AllEnhancements + RQMC + Kmeans)</v>
      </c>
      <c r="DJ222" s="39">
        <f>IF(OR(ISBLANK(H222), ISBLANK(AP222)), "", IFERROR(((H222-AP222)/H222)*100, ""))</f>
        <v>4.2970073084515015</v>
      </c>
      <c r="DK222" s="20" t="str">
        <f>IF(OR(ISBLANK(AP222), ISBLANK(T222)), "", IFERROR(((T222-AP222)/T222)*100, ""))</f>
        <v/>
      </c>
      <c r="DL222" s="18">
        <f t="shared" si="1647"/>
        <v>0</v>
      </c>
    </row>
    <row r="223" spans="1:116" hidden="1" x14ac:dyDescent="0.25">
      <c r="A223" s="257"/>
      <c r="B223" s="257"/>
      <c r="C223" s="257"/>
      <c r="D223" s="257"/>
      <c r="E223" s="164">
        <f>4 * ($C$198*'Data for KPI'!$B$1)</f>
        <v>2500</v>
      </c>
      <c r="F223" s="88">
        <v>2</v>
      </c>
      <c r="G223" s="88"/>
      <c r="H223" s="103">
        <v>924963.89430198667</v>
      </c>
      <c r="I223" s="34">
        <v>816568.63365948759</v>
      </c>
      <c r="J223" s="34">
        <v>1033359.154944486</v>
      </c>
      <c r="K223" s="171">
        <f t="shared" ref="K223:K226" si="1786">E223-N223</f>
        <v>8.5</v>
      </c>
      <c r="L223" s="171">
        <f t="shared" ref="L223:L226" si="1787">E223-O223</f>
        <v>12.237250000000131</v>
      </c>
      <c r="M223" s="171">
        <f t="shared" ref="M223:M226" si="1788">E223-P223</f>
        <v>47.118249999999989</v>
      </c>
      <c r="N223" s="171">
        <f t="shared" ref="N223:N226" si="1789">(Q223/100)*E223</f>
        <v>2491.5</v>
      </c>
      <c r="O223" s="172">
        <f t="shared" ref="O223:O226" si="1790">(R223/100)*N223</f>
        <v>2487.7627499999999</v>
      </c>
      <c r="P223" s="172">
        <f t="shared" ref="P223:P226" si="1791">(S223/100)*N223</f>
        <v>2452.88175</v>
      </c>
      <c r="Q223" s="125">
        <v>99.66</v>
      </c>
      <c r="R223" s="125">
        <v>99.85</v>
      </c>
      <c r="S223" s="125">
        <v>98.45</v>
      </c>
      <c r="T223" s="208"/>
      <c r="U223" s="208"/>
      <c r="V223" s="208"/>
      <c r="W223" s="14"/>
      <c r="X223" s="14"/>
      <c r="Y223" s="14"/>
      <c r="Z223" s="14"/>
      <c r="AA223" s="46" t="str">
        <f>IF(OR(ISBLANK(T223), ISBLANK(DH223)), "", 100*((T223-DH223)/DH223))</f>
        <v/>
      </c>
      <c r="AB223" s="103">
        <v>280273.04099288478</v>
      </c>
      <c r="AC223" s="34">
        <v>256558.46552218369</v>
      </c>
      <c r="AD223" s="34">
        <v>303987.61646358599</v>
      </c>
      <c r="AE223" s="171">
        <f t="shared" ref="AE223:AE226" si="1792">$E223-AH223</f>
        <v>0.25000000000045475</v>
      </c>
      <c r="AF223" s="171">
        <f t="shared" ref="AF223:AF226" si="1793">$E223-AI223</f>
        <v>3.9996250000003783</v>
      </c>
      <c r="AG223" s="171">
        <f t="shared" ref="AG223:AG226" si="1794">$E223-AJ223</f>
        <v>36.746350000000348</v>
      </c>
      <c r="AH223" s="171">
        <f t="shared" ref="AH223:AH226" si="1795">(AK223/100)*E223</f>
        <v>2499.7499999999995</v>
      </c>
      <c r="AI223" s="172">
        <f t="shared" ref="AI223:AI226" si="1796">(AL223/100)*AH223</f>
        <v>2496.0003749999996</v>
      </c>
      <c r="AJ223" s="172">
        <f t="shared" ref="AJ223:AJ226" si="1797">(AM223/100)*AH223</f>
        <v>2463.2536499999997</v>
      </c>
      <c r="AK223" s="34">
        <v>99.99</v>
      </c>
      <c r="AL223" s="34">
        <v>99.85</v>
      </c>
      <c r="AM223" s="34">
        <v>98.54</v>
      </c>
      <c r="AN223" s="29">
        <v>7.1977215137564013E-2</v>
      </c>
      <c r="AO223" s="46">
        <f>IF(OR(ISBLANK(AB223), ISBLANK(DH223)), "", 100*((AB223-DH223)/DH223))</f>
        <v>0.21168361573228192</v>
      </c>
      <c r="AP223" s="103">
        <v>279681.00213504903</v>
      </c>
      <c r="AQ223" s="34">
        <v>255968.77280934219</v>
      </c>
      <c r="AR223" s="34">
        <v>303393.23146075581</v>
      </c>
      <c r="AS223" s="171">
        <f t="shared" ref="AS223:AS226" si="1798">$E223-AV223</f>
        <v>0.25000000000045475</v>
      </c>
      <c r="AT223" s="171">
        <f t="shared" ref="AT223:AT226" si="1799">$E223-AW223</f>
        <v>3.9996250000003783</v>
      </c>
      <c r="AU223" s="171">
        <f t="shared" ref="AU223:AU226" si="1800">$E223-AX223</f>
        <v>35.74645000000055</v>
      </c>
      <c r="AV223" s="171">
        <f t="shared" ref="AV223:AV226" si="1801">(AY223/100)*E223</f>
        <v>2499.7499999999995</v>
      </c>
      <c r="AW223" s="172">
        <f t="shared" ref="AW223:AW226" si="1802">(AZ223/100)*AV223</f>
        <v>2496.0003749999996</v>
      </c>
      <c r="AX223" s="172">
        <f t="shared" ref="AX223:AX226" si="1803">(BA223/100)*AV223</f>
        <v>2464.2535499999994</v>
      </c>
      <c r="AY223" s="34">
        <v>99.99</v>
      </c>
      <c r="AZ223" s="34">
        <v>99.85</v>
      </c>
      <c r="BA223" s="34">
        <v>98.58</v>
      </c>
      <c r="BB223" s="29">
        <v>0.55350516211956824</v>
      </c>
      <c r="BC223" s="46">
        <f>IF(OR(ISBLANK(AP223), ISBLANK(DH223)), "", 100*((AP223-DH223)/DH223))</f>
        <v>0</v>
      </c>
      <c r="BD223" s="128">
        <v>11021975.0186064</v>
      </c>
      <c r="BE223" s="128">
        <v>10383248.148369741</v>
      </c>
      <c r="BF223" s="128">
        <v>11660701.88884306</v>
      </c>
      <c r="BG223" s="171">
        <f t="shared" ref="BG223:BG226" si="1804">IF(BJ223=0, " ", $E223-BJ223)</f>
        <v>115.5</v>
      </c>
      <c r="BH223" s="171">
        <f t="shared" si="1782"/>
        <v>117.64604999999983</v>
      </c>
      <c r="BI223" s="171">
        <f t="shared" si="1783"/>
        <v>158.18254999999999</v>
      </c>
      <c r="BJ223" s="171">
        <f t="shared" ref="BJ223:BJ226" si="1805">(BM223/100)*$E223</f>
        <v>2384.5</v>
      </c>
      <c r="BK223" s="172">
        <f t="shared" ref="BK223:BK226" si="1806">(BN223/100)*BJ223</f>
        <v>2382.3539500000002</v>
      </c>
      <c r="BL223" s="172">
        <f t="shared" ref="BL223:BL226" si="1807">(BO223/100)*BJ223</f>
        <v>2341.81745</v>
      </c>
      <c r="BM223" s="124">
        <v>95.38</v>
      </c>
      <c r="BN223" s="124">
        <v>99.91</v>
      </c>
      <c r="BO223" s="124">
        <v>98.21</v>
      </c>
      <c r="BP223" s="29">
        <v>0.19198149602186637</v>
      </c>
      <c r="BQ223" s="46">
        <f>IF(OR(ISBLANK(BD223), ISBLANK(DH223)), "", 100*((BD223-DH223)/DH223))</f>
        <v>3840.909441279905</v>
      </c>
      <c r="BR223" s="103">
        <v>292563.8190798721</v>
      </c>
      <c r="BS223" s="34">
        <v>266282.57008120039</v>
      </c>
      <c r="BT223" s="34">
        <v>318845.06807854382</v>
      </c>
      <c r="BU223" s="171">
        <f t="shared" ref="BU223:BU226" si="1808">IF(BX223 = 0, " ", $E223-BX223)</f>
        <v>0.5</v>
      </c>
      <c r="BV223" s="171">
        <f t="shared" si="1784"/>
        <v>4.249250000000302</v>
      </c>
      <c r="BW223" s="171">
        <f t="shared" si="1785"/>
        <v>38.992300000000341</v>
      </c>
      <c r="BX223" s="171">
        <f t="shared" ref="BX223:BX226" si="1809">IF(ISBLANK(CA223),"",(CA223/100)*$E223)</f>
        <v>2499.5</v>
      </c>
      <c r="BY223" s="172">
        <f t="shared" ref="BY223:BY226" si="1810">(CB223/100)*BX223</f>
        <v>2495.7507499999997</v>
      </c>
      <c r="BZ223" s="172">
        <f t="shared" ref="BZ223:BZ226" si="1811">(CC223/100)*BX223</f>
        <v>2461.0076999999997</v>
      </c>
      <c r="CA223" s="34">
        <v>99.98</v>
      </c>
      <c r="CB223" s="34">
        <v>99.85</v>
      </c>
      <c r="CC223" s="34">
        <v>98.46</v>
      </c>
      <c r="CD223" s="29">
        <v>2.8170625929256916</v>
      </c>
      <c r="CE223" s="46">
        <f>IF(OR(ISBLANK(BR223), ISBLANK(DH223)), "", 100*((BR223-DH223)/DH223))</f>
        <v>4.6062538558133364</v>
      </c>
      <c r="CF223" s="127">
        <v>279931.96922487719</v>
      </c>
      <c r="CG223" s="127">
        <v>256214.6438070549</v>
      </c>
      <c r="CH223" s="127">
        <v>303649.29464269959</v>
      </c>
      <c r="CI223" s="171">
        <f t="shared" ref="CI223:CI226" si="1812">IF(ISNUMBER(CL223), $E223-CL223,"")</f>
        <v>0.25000000000045475</v>
      </c>
      <c r="CJ223" s="171">
        <f t="shared" ref="CJ223:CJ226" si="1813">IF(ISNUMBER(CM223), $E223-CM223,"")</f>
        <v>3.9996250000003783</v>
      </c>
      <c r="CK223" s="171">
        <f t="shared" ref="CK223:CK226" si="1814">IF(ISNUMBER(CN223), $E223-CN223,"")</f>
        <v>36.746350000000348</v>
      </c>
      <c r="CL223" s="171">
        <f t="shared" ref="CL223:CL226" si="1815">IF(ISBLANK(CO223),"",(CO223/100)*$E223)</f>
        <v>2499.7499999999995</v>
      </c>
      <c r="CM223" s="172">
        <f t="shared" ref="CM223:CM226" si="1816">IF(ISNUMBER(CL223), (CP223/100) * CL223, "")</f>
        <v>2496.0003749999996</v>
      </c>
      <c r="CN223" s="172">
        <f t="shared" ref="CN223:CN226" si="1817">IF(ISNUMBER(CL223),(CQ223/100)*CL223,"")</f>
        <v>2463.2536499999997</v>
      </c>
      <c r="CO223" s="122">
        <v>99.99</v>
      </c>
      <c r="CP223" s="122">
        <v>99.85</v>
      </c>
      <c r="CQ223" s="122">
        <v>98.54</v>
      </c>
      <c r="CR223" s="28">
        <v>1.8509087815487819</v>
      </c>
      <c r="CS223" s="46">
        <f>IF(OR(ISBLANK(CF223), ISBLANK(DH223)), "", 100*((CF223-DH223)/DH223))</f>
        <v>8.9733334732181064E-2</v>
      </c>
      <c r="CT223" s="127">
        <v>279836.73659737798</v>
      </c>
      <c r="CU223" s="127">
        <v>256125.1744416026</v>
      </c>
      <c r="CV223" s="127">
        <v>303548.2987531533</v>
      </c>
      <c r="CW223" s="171">
        <f t="shared" ref="CW223:CW226" si="1818">IF(ISNUMBER(CZ223), $E223-CZ223,"")</f>
        <v>0.25000000000045475</v>
      </c>
      <c r="CX223" s="171">
        <f t="shared" ref="CX223:CX226" si="1819">IF(ISNUMBER(DA223), $E223-DA223,"")</f>
        <v>3.9996250000003783</v>
      </c>
      <c r="CY223" s="171">
        <f t="shared" ref="CY223:CY226" si="1820">IF(ISNUMBER(DB223), $E223-DB223,"")</f>
        <v>36.496375000000626</v>
      </c>
      <c r="CZ223" s="171">
        <f t="shared" ref="CZ223:CZ226" si="1821">IF(ISBLANK(DC223),"",(DC223/100)*$E223)</f>
        <v>2499.7499999999995</v>
      </c>
      <c r="DA223" s="172">
        <f t="shared" ref="DA223:DA226" si="1822">IF(ISNUMBER(CZ223), (DD223/100) * CZ223, "")</f>
        <v>2496.0003749999996</v>
      </c>
      <c r="DB223" s="172">
        <f t="shared" ref="DB223:DB226" si="1823">IF(ISNUMBER(CZ223),(DE223/100)*CZ223,"")</f>
        <v>2463.5036249999994</v>
      </c>
      <c r="DC223" s="122">
        <v>99.99</v>
      </c>
      <c r="DD223" s="122">
        <v>99.85</v>
      </c>
      <c r="DE223" s="122">
        <v>98.55</v>
      </c>
      <c r="DF223" s="28">
        <v>0.31852501569051228</v>
      </c>
      <c r="DG223" s="46">
        <f>IF(OR(ISBLANK(CT223), ISBLANK(DH223)), "", 100*((CT223-DH223)/DH223))</f>
        <v>5.5682889127290268E-2</v>
      </c>
      <c r="DH223" s="26">
        <f>MIN(H223,T223,AB223,AP223,BD223,BR223,CF223,CT223)</f>
        <v>279681.00213504903</v>
      </c>
      <c r="DI223" s="85" t="str">
        <f>IF(DH223=H223, $H$2, IF(DH223=T223, $T$2, IF(DH223=AB223, $AB$2, IF(DH223=AP223, $AP$2, IF(DH223=BD223, $BD$2, IF(DH223=BR223, $BR$2, IF(DH223=CF223, $CF$2, $CT$2)))))))</f>
        <v>RKSDDP++ (AllEnhancements + RQMC + Kmeans++)</v>
      </c>
      <c r="DJ223" s="39">
        <f>IF(OR(ISBLANK(H223), ISBLANK(AP223)), "", IFERROR(((H223-AP223)/H223)*100, ""))</f>
        <v>69.7630357403186</v>
      </c>
      <c r="DK223" s="20" t="str">
        <f>IF(OR(ISBLANK(AP223), ISBLANK(T223)), "", IFERROR(((T223-AP223)/T223)*100, ""))</f>
        <v/>
      </c>
      <c r="DL223" s="18">
        <f t="shared" si="1647"/>
        <v>0</v>
      </c>
    </row>
    <row r="224" spans="1:116" hidden="1" x14ac:dyDescent="0.25">
      <c r="A224" s="257"/>
      <c r="B224" s="257"/>
      <c r="C224" s="257"/>
      <c r="D224" s="257"/>
      <c r="E224" s="164">
        <f>4 * ($C$198*'Data for KPI'!$B$1)</f>
        <v>2500</v>
      </c>
      <c r="F224" s="88">
        <v>3</v>
      </c>
      <c r="G224" s="88"/>
      <c r="H224" s="102">
        <v>384094.43095908919</v>
      </c>
      <c r="I224" s="32">
        <v>340797.83604792441</v>
      </c>
      <c r="J224" s="32">
        <v>427391.02587025397</v>
      </c>
      <c r="K224" s="171">
        <f t="shared" si="1786"/>
        <v>1.5</v>
      </c>
      <c r="L224" s="171">
        <f t="shared" si="1787"/>
        <v>5.2477499999999964</v>
      </c>
      <c r="M224" s="171">
        <f t="shared" si="1788"/>
        <v>38.227949999999964</v>
      </c>
      <c r="N224" s="171">
        <f t="shared" si="1789"/>
        <v>2498.5</v>
      </c>
      <c r="O224" s="172">
        <f t="shared" si="1790"/>
        <v>2494.75225</v>
      </c>
      <c r="P224" s="172">
        <f t="shared" si="1791"/>
        <v>2461.77205</v>
      </c>
      <c r="Q224" s="123">
        <v>99.94</v>
      </c>
      <c r="R224" s="123">
        <v>99.85</v>
      </c>
      <c r="S224" s="123">
        <v>98.53</v>
      </c>
      <c r="T224" s="208"/>
      <c r="U224" s="208"/>
      <c r="V224" s="208"/>
      <c r="W224" s="14"/>
      <c r="X224" s="14"/>
      <c r="Y224" s="14"/>
      <c r="Z224" s="14"/>
      <c r="AA224" s="46" t="str">
        <f>IF(OR(ISBLANK(T224), ISBLANK(DH224)), "", 100*((T224-DH224)/DH224))</f>
        <v/>
      </c>
      <c r="AB224" s="102">
        <v>277334.77081601362</v>
      </c>
      <c r="AC224" s="32">
        <v>254105.19873256961</v>
      </c>
      <c r="AD224" s="32">
        <v>300564.34289945773</v>
      </c>
      <c r="AE224" s="171">
        <f t="shared" si="1792"/>
        <v>0.25000000000045475</v>
      </c>
      <c r="AF224" s="171">
        <f t="shared" si="1793"/>
        <v>3.9996250000003783</v>
      </c>
      <c r="AG224" s="171">
        <f t="shared" si="1794"/>
        <v>34.246600000000399</v>
      </c>
      <c r="AH224" s="171">
        <f t="shared" si="1795"/>
        <v>2499.7499999999995</v>
      </c>
      <c r="AI224" s="172">
        <f t="shared" si="1796"/>
        <v>2496.0003749999996</v>
      </c>
      <c r="AJ224" s="172">
        <f t="shared" si="1797"/>
        <v>2465.7533999999996</v>
      </c>
      <c r="AK224" s="32">
        <v>99.99</v>
      </c>
      <c r="AL224" s="32">
        <v>99.85</v>
      </c>
      <c r="AM224" s="32">
        <v>98.64</v>
      </c>
      <c r="AN224" s="28">
        <v>1.4136856509314786</v>
      </c>
      <c r="AO224" s="46">
        <f>IF(OR(ISBLANK(AB224), ISBLANK(DH224)), "", 100*((AB224-DH224)/DH224))</f>
        <v>2.7081767570847726E-2</v>
      </c>
      <c r="AP224" s="102">
        <v>277260.55697435368</v>
      </c>
      <c r="AQ224" s="32">
        <v>254031.3724557508</v>
      </c>
      <c r="AR224" s="32">
        <v>300489.74149295653</v>
      </c>
      <c r="AS224" s="171">
        <f t="shared" si="1798"/>
        <v>0.25000000000045475</v>
      </c>
      <c r="AT224" s="171">
        <f t="shared" si="1799"/>
        <v>3.9996250000003783</v>
      </c>
      <c r="AU224" s="171">
        <f t="shared" si="1800"/>
        <v>34.246600000000399</v>
      </c>
      <c r="AV224" s="171">
        <f t="shared" si="1801"/>
        <v>2499.7499999999995</v>
      </c>
      <c r="AW224" s="172">
        <f t="shared" si="1802"/>
        <v>2496.0003749999996</v>
      </c>
      <c r="AX224" s="172">
        <f t="shared" si="1803"/>
        <v>2465.7533999999996</v>
      </c>
      <c r="AY224" s="32">
        <v>99.99</v>
      </c>
      <c r="AZ224" s="32">
        <v>99.85</v>
      </c>
      <c r="BA224" s="32">
        <v>98.64</v>
      </c>
      <c r="BB224" s="28">
        <v>1.305136592423213</v>
      </c>
      <c r="BC224" s="46">
        <f>IF(OR(ISBLANK(AP224), ISBLANK(DH224)), "", 100*((AP224-DH224)/DH224))</f>
        <v>3.1486060796298869E-4</v>
      </c>
      <c r="BD224" s="127">
        <v>44526752.933359407</v>
      </c>
      <c r="BE224" s="127">
        <v>43194006.381735079</v>
      </c>
      <c r="BF224" s="127">
        <v>45859499.48498375</v>
      </c>
      <c r="BG224" s="171">
        <f t="shared" si="1804"/>
        <v>377.5</v>
      </c>
      <c r="BH224" s="171">
        <f t="shared" si="1782"/>
        <v>379.83474999999999</v>
      </c>
      <c r="BI224" s="171">
        <f t="shared" si="1783"/>
        <v>423.55825000000004</v>
      </c>
      <c r="BJ224" s="171">
        <f t="shared" si="1805"/>
        <v>2122.5</v>
      </c>
      <c r="BK224" s="172">
        <f t="shared" si="1806"/>
        <v>2120.16525</v>
      </c>
      <c r="BL224" s="172">
        <f t="shared" si="1807"/>
        <v>2076.44175</v>
      </c>
      <c r="BM224" s="122">
        <v>84.9</v>
      </c>
      <c r="BN224" s="122">
        <v>99.89</v>
      </c>
      <c r="BO224" s="122">
        <v>97.83</v>
      </c>
      <c r="BP224" s="28">
        <v>0.18916192834414156</v>
      </c>
      <c r="BQ224" s="46">
        <f>IF(OR(ISBLANK(BD224), ISBLANK(DH224)), "", 100*((BD224-DH224)/DH224))</f>
        <v>15959.584391112327</v>
      </c>
      <c r="BR224" s="102">
        <v>277414.65519545763</v>
      </c>
      <c r="BS224" s="32">
        <v>254183.31127039471</v>
      </c>
      <c r="BT224" s="32">
        <v>300645.99912052049</v>
      </c>
      <c r="BU224" s="171">
        <f t="shared" si="1808"/>
        <v>0.25000000000045475</v>
      </c>
      <c r="BV224" s="171">
        <f t="shared" si="1784"/>
        <v>3.9996250000003783</v>
      </c>
      <c r="BW224" s="171">
        <f t="shared" si="1785"/>
        <v>34.246600000000399</v>
      </c>
      <c r="BX224" s="171">
        <f t="shared" si="1809"/>
        <v>2499.7499999999995</v>
      </c>
      <c r="BY224" s="172">
        <f t="shared" si="1810"/>
        <v>2496.0003749999996</v>
      </c>
      <c r="BZ224" s="172">
        <f t="shared" si="1811"/>
        <v>2465.7533999999996</v>
      </c>
      <c r="CA224" s="32">
        <v>99.99</v>
      </c>
      <c r="CB224" s="32">
        <v>99.85</v>
      </c>
      <c r="CC224" s="32">
        <v>98.64</v>
      </c>
      <c r="CD224" s="28">
        <v>1.6163398788963237</v>
      </c>
      <c r="CE224" s="46">
        <f>IF(OR(ISBLANK(BR224), ISBLANK(DH224)), "", 100*((BR224-DH224)/DH224))</f>
        <v>5.5893882730753283E-2</v>
      </c>
      <c r="CF224" s="128">
        <v>277259.68399282702</v>
      </c>
      <c r="CG224" s="128">
        <v>254031.14362362199</v>
      </c>
      <c r="CH224" s="128">
        <v>300488.22436203191</v>
      </c>
      <c r="CI224" s="171">
        <f t="shared" si="1812"/>
        <v>0.25000000000045475</v>
      </c>
      <c r="CJ224" s="171">
        <f t="shared" si="1813"/>
        <v>3.9996250000003783</v>
      </c>
      <c r="CK224" s="171">
        <f t="shared" si="1814"/>
        <v>34.246600000000399</v>
      </c>
      <c r="CL224" s="171">
        <f t="shared" si="1815"/>
        <v>2499.7499999999995</v>
      </c>
      <c r="CM224" s="172">
        <f t="shared" si="1816"/>
        <v>2496.0003749999996</v>
      </c>
      <c r="CN224" s="172">
        <f t="shared" si="1817"/>
        <v>2465.7533999999996</v>
      </c>
      <c r="CO224" s="124">
        <v>99.99</v>
      </c>
      <c r="CP224" s="124">
        <v>99.85</v>
      </c>
      <c r="CQ224" s="124">
        <v>98.64</v>
      </c>
      <c r="CR224" s="29">
        <v>1.5682244182309131</v>
      </c>
      <c r="CS224" s="46">
        <f>IF(OR(ISBLANK(CF224), ISBLANK(DH224)), "", 100*((CF224-DH224)/DH224))</f>
        <v>0</v>
      </c>
      <c r="CT224" s="128">
        <v>277506.96981982648</v>
      </c>
      <c r="CU224" s="128">
        <v>254277.09885867569</v>
      </c>
      <c r="CV224" s="128">
        <v>300736.84078097728</v>
      </c>
      <c r="CW224" s="171">
        <f t="shared" si="1818"/>
        <v>0.25000000000045475</v>
      </c>
      <c r="CX224" s="171">
        <f t="shared" si="1819"/>
        <v>3.9996250000003783</v>
      </c>
      <c r="CY224" s="171">
        <f t="shared" si="1820"/>
        <v>35.496475000000373</v>
      </c>
      <c r="CZ224" s="171">
        <f t="shared" si="1821"/>
        <v>2499.7499999999995</v>
      </c>
      <c r="DA224" s="172">
        <f t="shared" si="1822"/>
        <v>2496.0003749999996</v>
      </c>
      <c r="DB224" s="172">
        <f t="shared" si="1823"/>
        <v>2464.5035249999996</v>
      </c>
      <c r="DC224" s="124">
        <v>99.99</v>
      </c>
      <c r="DD224" s="124">
        <v>99.85</v>
      </c>
      <c r="DE224" s="124">
        <v>98.59</v>
      </c>
      <c r="DF224" s="29">
        <v>0.32715000545776224</v>
      </c>
      <c r="DG224" s="46">
        <f t="shared" ref="DG224:DG226" si="1824">IF(OR(ISBLANK(CT224), ISBLANK(DH224)), "", 100*((CT224-DH224)/DH224))</f>
        <v>8.9189247941961453E-2</v>
      </c>
      <c r="DH224" s="26">
        <f>MIN(H224,T224,AB224,AP224,BD224,BR224,CF224,CT224)</f>
        <v>277259.68399282702</v>
      </c>
      <c r="DI224" s="85" t="str">
        <f>IF(DH224=H224, $H$2, IF(DH224=T224, $T$2, IF(DH224=AB224, $AB$2, IF(DH224=AP224, $AP$2, IF(DH224=BD224, $BD$2, IF(DH224=BR224, $BR$2, IF(DH224=CF224, $CF$2, $CT$2)))))))</f>
        <v>RKSDDP (AllEnhancements + RQMC + Kmeans)</v>
      </c>
      <c r="DJ224" s="39">
        <f>IF(OR(ISBLANK(H224), ISBLANK(AP224)), "", IFERROR(((H224-AP224)/H224)*100, ""))</f>
        <v>27.814481381042111</v>
      </c>
      <c r="DK224" s="20" t="str">
        <f>IF(OR(ISBLANK(AP224), ISBLANK(T224)), "", IFERROR(((T224-AP224)/T224)*100, ""))</f>
        <v/>
      </c>
      <c r="DL224" s="18">
        <f t="shared" si="1647"/>
        <v>0</v>
      </c>
    </row>
    <row r="225" spans="1:116" hidden="1" x14ac:dyDescent="0.25">
      <c r="A225" s="257"/>
      <c r="B225" s="257"/>
      <c r="C225" s="257"/>
      <c r="D225" s="257"/>
      <c r="E225" s="164">
        <f>4 * ($C$198*'Data for KPI'!$B$1)</f>
        <v>2500</v>
      </c>
      <c r="F225" s="88">
        <v>4</v>
      </c>
      <c r="G225" s="88"/>
      <c r="H225" s="103">
        <v>764418.07765288313</v>
      </c>
      <c r="I225" s="34">
        <v>668532.39971962036</v>
      </c>
      <c r="J225" s="34">
        <v>860303.75558614591</v>
      </c>
      <c r="K225" s="171">
        <f t="shared" si="1786"/>
        <v>6.25</v>
      </c>
      <c r="L225" s="171">
        <f t="shared" si="1787"/>
        <v>9.9906250000003638</v>
      </c>
      <c r="M225" s="171">
        <f t="shared" si="1788"/>
        <v>42.908124999999927</v>
      </c>
      <c r="N225" s="171">
        <f t="shared" si="1789"/>
        <v>2493.75</v>
      </c>
      <c r="O225" s="172">
        <f t="shared" si="1790"/>
        <v>2490.0093749999996</v>
      </c>
      <c r="P225" s="172">
        <f t="shared" si="1791"/>
        <v>2457.0918750000001</v>
      </c>
      <c r="Q225" s="125">
        <v>99.75</v>
      </c>
      <c r="R225" s="125">
        <v>99.85</v>
      </c>
      <c r="S225" s="125">
        <v>98.53</v>
      </c>
      <c r="T225" s="208"/>
      <c r="U225" s="208"/>
      <c r="V225" s="208"/>
      <c r="W225" s="14"/>
      <c r="X225" s="14"/>
      <c r="Y225" s="14"/>
      <c r="Z225" s="14"/>
      <c r="AA225" s="46" t="str">
        <f>IF(OR(ISBLANK(T225), ISBLANK(DH225)), "", 100*((T225-DH225)/DH225))</f>
        <v/>
      </c>
      <c r="AB225" s="103">
        <v>280693.49897578242</v>
      </c>
      <c r="AC225" s="34">
        <v>255967.34114707721</v>
      </c>
      <c r="AD225" s="34">
        <v>305419.65680448757</v>
      </c>
      <c r="AE225" s="171">
        <f t="shared" si="1792"/>
        <v>0.25000000000045475</v>
      </c>
      <c r="AF225" s="171">
        <f t="shared" si="1793"/>
        <v>3.9996250000003783</v>
      </c>
      <c r="AG225" s="171">
        <f t="shared" si="1794"/>
        <v>32.746750000000702</v>
      </c>
      <c r="AH225" s="171">
        <f t="shared" si="1795"/>
        <v>2499.7499999999995</v>
      </c>
      <c r="AI225" s="172">
        <f t="shared" si="1796"/>
        <v>2496.0003749999996</v>
      </c>
      <c r="AJ225" s="172">
        <f t="shared" si="1797"/>
        <v>2467.2532499999993</v>
      </c>
      <c r="AK225" s="34">
        <v>99.99</v>
      </c>
      <c r="AL225" s="34">
        <v>99.85</v>
      </c>
      <c r="AM225" s="34">
        <v>98.7</v>
      </c>
      <c r="AN225" s="29">
        <v>1.363833027305112</v>
      </c>
      <c r="AO225" s="46">
        <f>IF(OR(ISBLANK(AB225), ISBLANK(DH225)), "", 100*((AB225-DH225)/DH225))</f>
        <v>3.8717678197513004E-2</v>
      </c>
      <c r="AP225" s="103">
        <v>280617.43739648373</v>
      </c>
      <c r="AQ225" s="34">
        <v>255891.55744367311</v>
      </c>
      <c r="AR225" s="34">
        <v>305343.31734929432</v>
      </c>
      <c r="AS225" s="171">
        <f t="shared" si="1798"/>
        <v>0.25000000000045475</v>
      </c>
      <c r="AT225" s="171">
        <f t="shared" si="1799"/>
        <v>3.9996250000003783</v>
      </c>
      <c r="AU225" s="171">
        <f t="shared" si="1800"/>
        <v>32.996725000000424</v>
      </c>
      <c r="AV225" s="171">
        <f t="shared" si="1801"/>
        <v>2499.7499999999995</v>
      </c>
      <c r="AW225" s="172">
        <f t="shared" si="1802"/>
        <v>2496.0003749999996</v>
      </c>
      <c r="AX225" s="172">
        <f t="shared" si="1803"/>
        <v>2467.0032749999996</v>
      </c>
      <c r="AY225" s="34">
        <v>99.99</v>
      </c>
      <c r="AZ225" s="34">
        <v>99.85</v>
      </c>
      <c r="BA225" s="34">
        <v>98.69</v>
      </c>
      <c r="BB225" s="29">
        <v>1.9537932777964622</v>
      </c>
      <c r="BC225" s="46">
        <f>IF(OR(ISBLANK(AP225), ISBLANK(DH225)), "", 100*((AP225-DH225)/DH225))</f>
        <v>1.1609452017054349E-2</v>
      </c>
      <c r="BD225" s="128">
        <v>31544434.404454131</v>
      </c>
      <c r="BE225" s="128">
        <v>30403529.05188911</v>
      </c>
      <c r="BF225" s="128">
        <v>32685339.757019151</v>
      </c>
      <c r="BG225" s="171">
        <f t="shared" si="1804"/>
        <v>284</v>
      </c>
      <c r="BH225" s="171">
        <f t="shared" si="1782"/>
        <v>286.4376000000002</v>
      </c>
      <c r="BI225" s="171">
        <f t="shared" si="1783"/>
        <v>329.42799999999988</v>
      </c>
      <c r="BJ225" s="171">
        <f t="shared" si="1805"/>
        <v>2216</v>
      </c>
      <c r="BK225" s="172">
        <f t="shared" si="1806"/>
        <v>2213.5623999999998</v>
      </c>
      <c r="BL225" s="172">
        <f t="shared" si="1807"/>
        <v>2170.5720000000001</v>
      </c>
      <c r="BM225" s="124">
        <v>88.64</v>
      </c>
      <c r="BN225" s="124">
        <v>99.89</v>
      </c>
      <c r="BO225" s="124">
        <v>97.95</v>
      </c>
      <c r="BP225" s="29">
        <v>0.18431313954893047</v>
      </c>
      <c r="BQ225" s="46">
        <f>IF(OR(ISBLANK(BD225), ISBLANK(DH225)), "", 100*((BD225-DH225)/DH225))</f>
        <v>11142.38637239643</v>
      </c>
      <c r="BR225" s="103">
        <v>280584.86303144298</v>
      </c>
      <c r="BS225" s="34">
        <v>255859.61381968399</v>
      </c>
      <c r="BT225" s="34">
        <v>305310.11224320199</v>
      </c>
      <c r="BU225" s="171">
        <f t="shared" si="1808"/>
        <v>0.25000000000045475</v>
      </c>
      <c r="BV225" s="171">
        <f t="shared" si="1784"/>
        <v>3.9996250000003783</v>
      </c>
      <c r="BW225" s="171">
        <f t="shared" si="1785"/>
        <v>32.996725000000424</v>
      </c>
      <c r="BX225" s="171">
        <f t="shared" si="1809"/>
        <v>2499.7499999999995</v>
      </c>
      <c r="BY225" s="172">
        <f t="shared" si="1810"/>
        <v>2496.0003749999996</v>
      </c>
      <c r="BZ225" s="172">
        <f t="shared" si="1811"/>
        <v>2467.0032749999996</v>
      </c>
      <c r="CA225" s="34">
        <v>99.99</v>
      </c>
      <c r="CB225" s="34">
        <v>99.85</v>
      </c>
      <c r="CC225" s="34">
        <v>98.69</v>
      </c>
      <c r="CD225" s="29">
        <v>2.0489131950834105</v>
      </c>
      <c r="CE225" s="46">
        <f>IF(OR(ISBLANK(BR225), ISBLANK(DH225)), "", 100*((BR225-DH225)/DH225))</f>
        <v>0</v>
      </c>
      <c r="CF225" s="127">
        <v>280624.7725744652</v>
      </c>
      <c r="CG225" s="127">
        <v>255898.97535932969</v>
      </c>
      <c r="CH225" s="127">
        <v>305350.56978960067</v>
      </c>
      <c r="CI225" s="171">
        <f t="shared" si="1812"/>
        <v>0.25000000000045475</v>
      </c>
      <c r="CJ225" s="171">
        <f t="shared" si="1813"/>
        <v>3.9996250000003783</v>
      </c>
      <c r="CK225" s="171">
        <f t="shared" si="1814"/>
        <v>32.496775000000525</v>
      </c>
      <c r="CL225" s="171">
        <f t="shared" si="1815"/>
        <v>2499.7499999999995</v>
      </c>
      <c r="CM225" s="172">
        <f t="shared" si="1816"/>
        <v>2496.0003749999996</v>
      </c>
      <c r="CN225" s="172">
        <f t="shared" si="1817"/>
        <v>2467.5032249999995</v>
      </c>
      <c r="CO225" s="122">
        <v>99.99</v>
      </c>
      <c r="CP225" s="122">
        <v>99.85</v>
      </c>
      <c r="CQ225" s="122">
        <v>98.71</v>
      </c>
      <c r="CR225" s="28">
        <v>2.1961488785589989</v>
      </c>
      <c r="CS225" s="46">
        <f>IF(OR(ISBLANK(CF225), ISBLANK(DH225)), "", 100*((CF225-DH225)/DH225))</f>
        <v>1.4223697811435393E-2</v>
      </c>
      <c r="CT225" s="127">
        <v>281236.21751191781</v>
      </c>
      <c r="CU225" s="127">
        <v>256505.0643047081</v>
      </c>
      <c r="CV225" s="127">
        <v>305967.37071912742</v>
      </c>
      <c r="CW225" s="171">
        <f t="shared" si="1818"/>
        <v>0.25000000000045475</v>
      </c>
      <c r="CX225" s="171">
        <f t="shared" si="1819"/>
        <v>3.9996250000003783</v>
      </c>
      <c r="CY225" s="171">
        <f t="shared" si="1820"/>
        <v>32.496775000000525</v>
      </c>
      <c r="CZ225" s="171">
        <f t="shared" si="1821"/>
        <v>2499.7499999999995</v>
      </c>
      <c r="DA225" s="172">
        <f t="shared" si="1822"/>
        <v>2496.0003749999996</v>
      </c>
      <c r="DB225" s="172">
        <f t="shared" si="1823"/>
        <v>2467.5032249999995</v>
      </c>
      <c r="DC225" s="122">
        <v>99.99</v>
      </c>
      <c r="DD225" s="122">
        <v>99.85</v>
      </c>
      <c r="DE225" s="122">
        <v>98.71</v>
      </c>
      <c r="DF225" s="28">
        <v>0.31536849497788716</v>
      </c>
      <c r="DG225" s="46">
        <f t="shared" si="1824"/>
        <v>0.23214170338256837</v>
      </c>
      <c r="DH225" s="26">
        <f>MIN(H225,T225,AB225,AP225,BD225,BR225,CF225,CT225)</f>
        <v>280584.86303144298</v>
      </c>
      <c r="DI225" s="85" t="str">
        <f>IF(DH225=H225, $H$2, IF(DH225=T225, $T$2, IF(DH225=AB225, $AB$2, IF(DH225=AP225, $AP$2, IF(DH225=BD225, $BD$2, IF(DH225=BR225, $BR$2, IF(DH225=CF225, $CF$2, $CT$2)))))))</f>
        <v>RSSDDP (AllEnhancements + RQMC + SOM)</v>
      </c>
      <c r="DJ225" s="39">
        <f>IF(OR(ISBLANK(H225), ISBLANK(AP225)), "", IFERROR(((H225-AP225)/H225)*100, ""))</f>
        <v>63.290057417518305</v>
      </c>
      <c r="DK225" s="20" t="str">
        <f>IF(OR(ISBLANK(AP225), ISBLANK(T225)), "", IFERROR(((T225-AP225)/T225)*100, ""))</f>
        <v/>
      </c>
      <c r="DL225" s="18">
        <f t="shared" si="1647"/>
        <v>0</v>
      </c>
    </row>
    <row r="226" spans="1:116" hidden="1" x14ac:dyDescent="0.25">
      <c r="A226" s="257"/>
      <c r="B226" s="257"/>
      <c r="C226" s="257"/>
      <c r="D226" s="257"/>
      <c r="E226" s="164">
        <f>4 * ($C$198*'Data for KPI'!$B$1)</f>
        <v>2500</v>
      </c>
      <c r="F226" s="88">
        <v>5</v>
      </c>
      <c r="G226" s="88"/>
      <c r="H226" s="101">
        <v>540065.77609257982</v>
      </c>
      <c r="I226" s="36">
        <v>473716.77389411669</v>
      </c>
      <c r="J226" s="36">
        <v>606414.77829104289</v>
      </c>
      <c r="K226" s="171">
        <f t="shared" si="1786"/>
        <v>3.75</v>
      </c>
      <c r="L226" s="171">
        <f t="shared" si="1787"/>
        <v>7.4943750000002183</v>
      </c>
      <c r="M226" s="171">
        <f t="shared" si="1788"/>
        <v>44.438874999999825</v>
      </c>
      <c r="N226" s="171">
        <f t="shared" si="1789"/>
        <v>2496.25</v>
      </c>
      <c r="O226" s="172">
        <f t="shared" si="1790"/>
        <v>2492.5056249999998</v>
      </c>
      <c r="P226" s="172">
        <f t="shared" si="1791"/>
        <v>2455.5611250000002</v>
      </c>
      <c r="Q226" s="109">
        <v>99.85</v>
      </c>
      <c r="R226" s="109">
        <v>99.85</v>
      </c>
      <c r="S226" s="109">
        <v>98.37</v>
      </c>
      <c r="T226" s="208"/>
      <c r="U226" s="208"/>
      <c r="V226" s="208"/>
      <c r="W226" s="14"/>
      <c r="X226" s="14"/>
      <c r="Y226" s="14"/>
      <c r="Z226" s="14"/>
      <c r="AA226" s="46" t="str">
        <f>IF(OR(ISBLANK(T226), ISBLANK(DH226)), "", 100*((T226-DH226)/DH226))</f>
        <v/>
      </c>
      <c r="AB226" s="101">
        <v>265111.2433932235</v>
      </c>
      <c r="AC226" s="36">
        <v>244131.50611541339</v>
      </c>
      <c r="AD226" s="36">
        <v>286090.98067103361</v>
      </c>
      <c r="AE226" s="171">
        <f t="shared" si="1792"/>
        <v>0.25000000000045475</v>
      </c>
      <c r="AF226" s="171">
        <f t="shared" si="1793"/>
        <v>3.9996250000003783</v>
      </c>
      <c r="AG226" s="171">
        <f t="shared" si="1794"/>
        <v>37.996225000000322</v>
      </c>
      <c r="AH226" s="171">
        <f t="shared" si="1795"/>
        <v>2499.7499999999995</v>
      </c>
      <c r="AI226" s="172">
        <f t="shared" si="1796"/>
        <v>2496.0003749999996</v>
      </c>
      <c r="AJ226" s="172">
        <f t="shared" si="1797"/>
        <v>2462.0037749999997</v>
      </c>
      <c r="AK226" s="36">
        <v>99.99</v>
      </c>
      <c r="AL226" s="36">
        <v>99.85</v>
      </c>
      <c r="AM226" s="36">
        <v>98.49</v>
      </c>
      <c r="AN226" s="30">
        <v>1.366062070376336</v>
      </c>
      <c r="AO226" s="46">
        <f>IF(OR(ISBLANK(AB226), ISBLANK(DH226)), "", 100*((AB226-DH226)/DH226))</f>
        <v>5.9746889603185742E-2</v>
      </c>
      <c r="AP226" s="101">
        <v>265012.87589828472</v>
      </c>
      <c r="AQ226" s="36">
        <v>244030.73878376489</v>
      </c>
      <c r="AR226" s="36">
        <v>285995.01301280438</v>
      </c>
      <c r="AS226" s="171">
        <f t="shared" si="1798"/>
        <v>0.25000000000045475</v>
      </c>
      <c r="AT226" s="171">
        <f t="shared" si="1799"/>
        <v>3.9996250000003783</v>
      </c>
      <c r="AU226" s="171">
        <f t="shared" si="1800"/>
        <v>37.496275000000423</v>
      </c>
      <c r="AV226" s="171">
        <f t="shared" si="1801"/>
        <v>2499.7499999999995</v>
      </c>
      <c r="AW226" s="172">
        <f t="shared" si="1802"/>
        <v>2496.0003749999996</v>
      </c>
      <c r="AX226" s="172">
        <f t="shared" si="1803"/>
        <v>2462.5037249999996</v>
      </c>
      <c r="AY226" s="36">
        <v>99.99</v>
      </c>
      <c r="AZ226" s="36">
        <v>99.85</v>
      </c>
      <c r="BA226" s="36">
        <v>98.51</v>
      </c>
      <c r="BB226" s="30">
        <v>2.017193250765891</v>
      </c>
      <c r="BC226" s="46">
        <f>IF(OR(ISBLANK(AP226), ISBLANK(DH226)), "", 100*((AP226-DH226)/DH226))</f>
        <v>2.2620487419105058E-2</v>
      </c>
      <c r="BD226" s="127">
        <v>66048310.462393209</v>
      </c>
      <c r="BE226" s="127">
        <v>64501666.854827702</v>
      </c>
      <c r="BF226" s="127">
        <v>67594954.069958717</v>
      </c>
      <c r="BG226" s="171">
        <f t="shared" si="1804"/>
        <v>506.5</v>
      </c>
      <c r="BH226" s="171">
        <f t="shared" si="1782"/>
        <v>507.69610000000011</v>
      </c>
      <c r="BI226" s="171">
        <f t="shared" si="1783"/>
        <v>554.34400000000005</v>
      </c>
      <c r="BJ226" s="171">
        <f t="shared" si="1805"/>
        <v>1993.5</v>
      </c>
      <c r="BK226" s="172">
        <f t="shared" si="1806"/>
        <v>1992.3038999999999</v>
      </c>
      <c r="BL226" s="172">
        <f t="shared" si="1807"/>
        <v>1945.6559999999999</v>
      </c>
      <c r="BM226" s="122">
        <v>79.739999999999995</v>
      </c>
      <c r="BN226" s="122">
        <v>99.94</v>
      </c>
      <c r="BO226" s="122">
        <v>97.6</v>
      </c>
      <c r="BP226" s="28">
        <v>0.19267702699551711</v>
      </c>
      <c r="BQ226" s="46">
        <f>IF(OR(ISBLANK(BD226), ISBLANK(DH226)), "", 100*((BD226-DH226)/DH226))</f>
        <v>24828.317421643995</v>
      </c>
      <c r="BR226" s="102">
        <v>264952.94225131621</v>
      </c>
      <c r="BS226" s="32">
        <v>243971.81453285491</v>
      </c>
      <c r="BT226" s="32">
        <v>285934.06996977748</v>
      </c>
      <c r="BU226" s="171">
        <f t="shared" si="1808"/>
        <v>0.25000000000045475</v>
      </c>
      <c r="BV226" s="171">
        <f t="shared" si="1784"/>
        <v>3.9996250000003783</v>
      </c>
      <c r="BW226" s="171">
        <f t="shared" si="1785"/>
        <v>37.496275000000423</v>
      </c>
      <c r="BX226" s="171">
        <f t="shared" si="1809"/>
        <v>2499.7499999999995</v>
      </c>
      <c r="BY226" s="172">
        <f t="shared" si="1810"/>
        <v>2496.0003749999996</v>
      </c>
      <c r="BZ226" s="172">
        <f t="shared" si="1811"/>
        <v>2462.5037249999996</v>
      </c>
      <c r="CA226" s="32">
        <v>99.99</v>
      </c>
      <c r="CB226" s="32">
        <v>99.85</v>
      </c>
      <c r="CC226" s="32">
        <v>98.51</v>
      </c>
      <c r="CD226" s="28">
        <v>1.7934622063524788</v>
      </c>
      <c r="CE226" s="46">
        <f>IF(OR(ISBLANK(BR226), ISBLANK(DH226)), "", 100*((BR226-DH226)/DH226))</f>
        <v>0</v>
      </c>
      <c r="CF226" s="128">
        <v>265042.75131981511</v>
      </c>
      <c r="CG226" s="128">
        <v>244062.07363298221</v>
      </c>
      <c r="CH226" s="128">
        <v>286023.42900664802</v>
      </c>
      <c r="CI226" s="171">
        <f t="shared" si="1812"/>
        <v>0.25000000000045475</v>
      </c>
      <c r="CJ226" s="171">
        <f t="shared" si="1813"/>
        <v>3.9996250000003783</v>
      </c>
      <c r="CK226" s="171">
        <f t="shared" si="1814"/>
        <v>37.7462500000006</v>
      </c>
      <c r="CL226" s="171">
        <f t="shared" si="1815"/>
        <v>2499.7499999999995</v>
      </c>
      <c r="CM226" s="172">
        <f t="shared" si="1816"/>
        <v>2496.0003749999996</v>
      </c>
      <c r="CN226" s="172">
        <f t="shared" si="1817"/>
        <v>2462.2537499999994</v>
      </c>
      <c r="CO226" s="124">
        <v>99.99</v>
      </c>
      <c r="CP226" s="124">
        <v>99.85</v>
      </c>
      <c r="CQ226" s="124">
        <v>98.5</v>
      </c>
      <c r="CR226" s="29">
        <v>2.7035693048648306</v>
      </c>
      <c r="CS226" s="46">
        <f>IF(OR(ISBLANK(CF226), ISBLANK(DH226)), "", 100*((CF226-DH226)/DH226))</f>
        <v>3.3896233699384035E-2</v>
      </c>
      <c r="CT226" s="128">
        <v>266234.45341904293</v>
      </c>
      <c r="CU226" s="128">
        <v>245250.78528705539</v>
      </c>
      <c r="CV226" s="128">
        <v>287218.12155103037</v>
      </c>
      <c r="CW226" s="171">
        <f t="shared" si="1818"/>
        <v>0.25000000000045475</v>
      </c>
      <c r="CX226" s="171">
        <f t="shared" si="1819"/>
        <v>3.9996250000003783</v>
      </c>
      <c r="CY226" s="171">
        <f t="shared" si="1820"/>
        <v>37.496275000000423</v>
      </c>
      <c r="CZ226" s="171">
        <f t="shared" si="1821"/>
        <v>2499.7499999999995</v>
      </c>
      <c r="DA226" s="172">
        <f t="shared" si="1822"/>
        <v>2496.0003749999996</v>
      </c>
      <c r="DB226" s="172">
        <f t="shared" si="1823"/>
        <v>2462.5037249999996</v>
      </c>
      <c r="DC226" s="124">
        <v>99.99</v>
      </c>
      <c r="DD226" s="124">
        <v>99.85</v>
      </c>
      <c r="DE226" s="124">
        <v>98.51</v>
      </c>
      <c r="DF226" s="29">
        <v>0.37086790636018119</v>
      </c>
      <c r="DG226" s="46">
        <f t="shared" si="1824"/>
        <v>0.48367500916866912</v>
      </c>
      <c r="DH226" s="26">
        <f>MIN(H226,T226,AB226,AP226,BD226,BR226,CF226,CT226)</f>
        <v>264952.94225131621</v>
      </c>
      <c r="DI226" s="85" t="str">
        <f>IF(DH226=H226, $H$2, IF(DH226=T226, $T$2, IF(DH226=AB226, $AB$2, IF(DH226=AP226, $AP$2, IF(DH226=BD226, $BD$2, IF(DH226=BR226, $BR$2, IF(DH226=CF226, $CF$2, $CT$2)))))))</f>
        <v>RSSDDP (AllEnhancements + RQMC + SOM)</v>
      </c>
      <c r="DJ226" s="39">
        <f>IF(OR(ISBLANK(H226), ISBLANK(AP226)), "", IFERROR(((H226-AP226)/H226)*100, ""))</f>
        <v>50.929518656843129</v>
      </c>
      <c r="DK226" s="20" t="str">
        <f>IF(OR(ISBLANK(AP226), ISBLANK(T226)), "", IFERROR(((T226-AP226)/T226)*100, ""))</f>
        <v/>
      </c>
      <c r="DL226" s="18">
        <f t="shared" si="1647"/>
        <v>0</v>
      </c>
    </row>
    <row r="227" spans="1:116" x14ac:dyDescent="0.25">
      <c r="A227" s="257"/>
      <c r="B227" s="257"/>
      <c r="C227" s="258"/>
      <c r="D227" s="258"/>
      <c r="E227" s="164">
        <f>4 * ($C$198*'Data for KPI'!$B$1)</f>
        <v>2500</v>
      </c>
      <c r="F227" s="94" t="s">
        <v>23</v>
      </c>
      <c r="G227" s="94"/>
      <c r="H227" s="113">
        <f>AVERAGE(H222:H226)</f>
        <v>579739.69454118609</v>
      </c>
      <c r="I227" s="82">
        <f t="shared" ref="I227:DH227" si="1825">AVERAGE(I222:I226)</f>
        <v>512425.85430200136</v>
      </c>
      <c r="J227" s="82">
        <f t="shared" si="1825"/>
        <v>647053.53478037077</v>
      </c>
      <c r="K227" s="159">
        <f t="shared" si="1825"/>
        <v>4.0500000000000913</v>
      </c>
      <c r="L227" s="159">
        <f t="shared" si="1825"/>
        <v>7.7939250000002174</v>
      </c>
      <c r="M227" s="159">
        <f t="shared" si="1825"/>
        <v>41.937904999999958</v>
      </c>
      <c r="N227" s="159">
        <f t="shared" si="1825"/>
        <v>2495.9499999999998</v>
      </c>
      <c r="O227" s="159">
        <f t="shared" si="1825"/>
        <v>2492.2060749999996</v>
      </c>
      <c r="P227" s="159">
        <f t="shared" si="1825"/>
        <v>2458.0620950000002</v>
      </c>
      <c r="Q227" s="106">
        <f t="shared" si="1825"/>
        <v>99.837999999999994</v>
      </c>
      <c r="R227" s="106">
        <f t="shared" si="1825"/>
        <v>99.85</v>
      </c>
      <c r="S227" s="106">
        <f t="shared" si="1825"/>
        <v>98.481999999999999</v>
      </c>
      <c r="T227" s="113" t="e">
        <f t="shared" si="1825"/>
        <v>#DIV/0!</v>
      </c>
      <c r="U227" s="113" t="e">
        <f t="shared" si="1825"/>
        <v>#DIV/0!</v>
      </c>
      <c r="V227" s="113" t="e">
        <f t="shared" si="1825"/>
        <v>#DIV/0!</v>
      </c>
      <c r="W227" s="82" t="e">
        <f t="shared" si="1825"/>
        <v>#DIV/0!</v>
      </c>
      <c r="X227" s="82" t="e">
        <f t="shared" si="1825"/>
        <v>#DIV/0!</v>
      </c>
      <c r="Y227" s="82" t="e">
        <f t="shared" si="1825"/>
        <v>#DIV/0!</v>
      </c>
      <c r="Z227" s="82" t="e">
        <f t="shared" si="1825"/>
        <v>#DIV/0!</v>
      </c>
      <c r="AA227" s="97" t="str">
        <f>IFERROR(AVERAGE(AA222:AA226), "")</f>
        <v/>
      </c>
      <c r="AB227" s="113">
        <f t="shared" si="1825"/>
        <v>275290.49350136227</v>
      </c>
      <c r="AC227" s="82">
        <f t="shared" si="1825"/>
        <v>252826.22755126646</v>
      </c>
      <c r="AD227" s="82">
        <f t="shared" si="1825"/>
        <v>297754.75945145811</v>
      </c>
      <c r="AE227" s="159">
        <f t="shared" si="1825"/>
        <v>0.25000000000045475</v>
      </c>
      <c r="AF227" s="159">
        <f t="shared" si="1825"/>
        <v>3.9996250000003783</v>
      </c>
      <c r="AG227" s="159">
        <f t="shared" si="1825"/>
        <v>35.34649000000045</v>
      </c>
      <c r="AH227" s="159">
        <f t="shared" si="1825"/>
        <v>2499.7499999999995</v>
      </c>
      <c r="AI227" s="159">
        <f t="shared" si="1825"/>
        <v>2496.0003749999996</v>
      </c>
      <c r="AJ227" s="159">
        <f t="shared" si="1825"/>
        <v>2464.6535099999992</v>
      </c>
      <c r="AK227" s="82">
        <f t="shared" si="1825"/>
        <v>99.99</v>
      </c>
      <c r="AL227" s="82">
        <f t="shared" si="1825"/>
        <v>99.85</v>
      </c>
      <c r="AM227" s="82">
        <f t="shared" si="1825"/>
        <v>98.596000000000004</v>
      </c>
      <c r="AN227" s="82">
        <f t="shared" si="1825"/>
        <v>0.94559428895031239</v>
      </c>
      <c r="AO227" s="225">
        <f>IFERROR(AVERAGE(AO222:AO226), "")</f>
        <v>8.4871233770268506E-2</v>
      </c>
      <c r="AP227" s="113">
        <f t="shared" si="1825"/>
        <v>275094.99586455815</v>
      </c>
      <c r="AQ227" s="82">
        <f t="shared" si="1825"/>
        <v>252631.06280578207</v>
      </c>
      <c r="AR227" s="82">
        <f t="shared" si="1825"/>
        <v>297558.92892333405</v>
      </c>
      <c r="AS227" s="159">
        <f t="shared" si="1825"/>
        <v>0.25000000000045475</v>
      </c>
      <c r="AT227" s="159">
        <f t="shared" si="1825"/>
        <v>3.9996250000003783</v>
      </c>
      <c r="AU227" s="159">
        <f t="shared" si="1825"/>
        <v>35.196505000000435</v>
      </c>
      <c r="AV227" s="159">
        <f t="shared" si="1825"/>
        <v>2499.7499999999995</v>
      </c>
      <c r="AW227" s="159">
        <f t="shared" si="1825"/>
        <v>2496.0003749999996</v>
      </c>
      <c r="AX227" s="159">
        <f t="shared" si="1825"/>
        <v>2464.8034949999992</v>
      </c>
      <c r="AY227" s="82">
        <f t="shared" si="1825"/>
        <v>99.99</v>
      </c>
      <c r="AZ227" s="82">
        <f t="shared" si="1825"/>
        <v>99.85</v>
      </c>
      <c r="BA227" s="82">
        <f t="shared" si="1825"/>
        <v>98.602000000000004</v>
      </c>
      <c r="BB227" s="82">
        <f t="shared" si="1825"/>
        <v>1.3698358692394597</v>
      </c>
      <c r="BC227" s="225">
        <f>IFERROR(AVERAGE(BC222:BC226), "")</f>
        <v>1.4304490109543534E-2</v>
      </c>
      <c r="BD227" s="113">
        <f t="shared" si="1825"/>
        <v>32711137.283829618</v>
      </c>
      <c r="BE227" s="82">
        <f t="shared" si="1825"/>
        <v>31654588.516426526</v>
      </c>
      <c r="BF227" s="82">
        <f t="shared" si="1825"/>
        <v>33767686.051232718</v>
      </c>
      <c r="BG227" s="159">
        <f t="shared" si="1825"/>
        <v>277.95</v>
      </c>
      <c r="BH227" s="159">
        <f t="shared" si="1825"/>
        <v>280.00377500000002</v>
      </c>
      <c r="BI227" s="159">
        <f t="shared" si="1825"/>
        <v>322.87430999999998</v>
      </c>
      <c r="BJ227" s="159" t="str">
        <f t="shared" ref="BJ227" si="1826">IFERROR("",AVERAGE(BJ222:BJ226))</f>
        <v/>
      </c>
      <c r="BK227" s="159" t="str">
        <f t="shared" ref="BK227" si="1827">IFERROR("",AVERAGE(BK222:BK226))</f>
        <v/>
      </c>
      <c r="BL227" s="159" t="str">
        <f t="shared" ref="BL227" si="1828">IFERROR("",AVERAGE(BL222:BL226))</f>
        <v/>
      </c>
      <c r="BM227" s="82">
        <f t="shared" si="1825"/>
        <v>88.881999999999991</v>
      </c>
      <c r="BN227" s="82">
        <f t="shared" si="1825"/>
        <v>99.907999999999987</v>
      </c>
      <c r="BO227" s="82">
        <f t="shared" si="1825"/>
        <v>97.961999999999989</v>
      </c>
      <c r="BP227" s="82">
        <f t="shared" si="1825"/>
        <v>0.18847171993631048</v>
      </c>
      <c r="BQ227" s="226">
        <f t="shared" si="1825"/>
        <v>11897.738677016561</v>
      </c>
      <c r="BR227" s="118">
        <f t="shared" si="1825"/>
        <v>277728.95822975441</v>
      </c>
      <c r="BS227" s="99">
        <f t="shared" si="1825"/>
        <v>254750.8680693935</v>
      </c>
      <c r="BT227" s="99">
        <f t="shared" si="1825"/>
        <v>300707.04839011526</v>
      </c>
      <c r="BU227" s="183">
        <f t="shared" si="1825"/>
        <v>0.30000000000036381</v>
      </c>
      <c r="BV227" s="183">
        <f t="shared" si="1825"/>
        <v>4.0495500000003632</v>
      </c>
      <c r="BW227" s="183">
        <f t="shared" si="1825"/>
        <v>35.795680000000445</v>
      </c>
      <c r="BX227" s="183">
        <f t="shared" si="1825"/>
        <v>2499.6999999999998</v>
      </c>
      <c r="BY227" s="183">
        <f t="shared" si="1825"/>
        <v>2495.9504499999994</v>
      </c>
      <c r="BZ227" s="183">
        <f t="shared" si="1825"/>
        <v>2464.2043199999994</v>
      </c>
      <c r="CA227" s="99">
        <f t="shared" si="1825"/>
        <v>99.988</v>
      </c>
      <c r="CB227" s="99">
        <f t="shared" si="1825"/>
        <v>99.85</v>
      </c>
      <c r="CC227" s="99">
        <f t="shared" si="1825"/>
        <v>98.58</v>
      </c>
      <c r="CD227" s="99">
        <f t="shared" si="1825"/>
        <v>1.953880711450892</v>
      </c>
      <c r="CE227" s="100">
        <f t="shared" si="1825"/>
        <v>0.95635021187351632</v>
      </c>
      <c r="CF227" s="118">
        <f t="shared" si="1825"/>
        <v>275132.28163500712</v>
      </c>
      <c r="CG227" s="99">
        <f t="shared" si="1825"/>
        <v>252667.81944791359</v>
      </c>
      <c r="CH227" s="99">
        <f t="shared" si="1825"/>
        <v>297596.74382210063</v>
      </c>
      <c r="CI227" s="159">
        <f t="shared" si="1825"/>
        <v>0.25000000000045475</v>
      </c>
      <c r="CJ227" s="159">
        <f t="shared" si="1825"/>
        <v>3.9996250000003783</v>
      </c>
      <c r="CK227" s="159">
        <f t="shared" si="1825"/>
        <v>35.246500000000466</v>
      </c>
      <c r="CL227" s="159">
        <f t="shared" si="1825"/>
        <v>2499.7499999999995</v>
      </c>
      <c r="CM227" s="159">
        <f t="shared" si="1825"/>
        <v>2496.0003749999996</v>
      </c>
      <c r="CN227" s="159">
        <f t="shared" si="1825"/>
        <v>2464.7534999999998</v>
      </c>
      <c r="CO227" s="99">
        <f t="shared" si="1825"/>
        <v>99.99</v>
      </c>
      <c r="CP227" s="99">
        <f t="shared" si="1825"/>
        <v>99.85</v>
      </c>
      <c r="CQ227" s="99">
        <f t="shared" si="1825"/>
        <v>98.6</v>
      </c>
      <c r="CR227" s="99">
        <f t="shared" si="1825"/>
        <v>1.968434403462417</v>
      </c>
      <c r="CS227" s="100">
        <f>IFERROR(AVERAGE(CS222:CS226), "")</f>
        <v>2.7570653248600096E-2</v>
      </c>
      <c r="CT227" s="118">
        <f t="shared" si="1825"/>
        <v>275692.36032071791</v>
      </c>
      <c r="CU227" s="99">
        <f t="shared" si="1825"/>
        <v>253226.41279213238</v>
      </c>
      <c r="CV227" s="99">
        <f t="shared" si="1825"/>
        <v>298158.3078493033</v>
      </c>
      <c r="CW227" s="159">
        <f t="shared" si="1825"/>
        <v>0.25000000000045475</v>
      </c>
      <c r="CX227" s="159">
        <f t="shared" si="1825"/>
        <v>3.9996250000003783</v>
      </c>
      <c r="CY227" s="159">
        <f t="shared" si="1825"/>
        <v>35.596465000000535</v>
      </c>
      <c r="CZ227" s="159">
        <f t="shared" si="1825"/>
        <v>2499.7499999999995</v>
      </c>
      <c r="DA227" s="159">
        <f t="shared" si="1825"/>
        <v>2496.0003749999996</v>
      </c>
      <c r="DB227" s="159">
        <f t="shared" si="1825"/>
        <v>2464.403534999999</v>
      </c>
      <c r="DC227" s="99">
        <f t="shared" si="1825"/>
        <v>99.99</v>
      </c>
      <c r="DD227" s="99">
        <f t="shared" si="1825"/>
        <v>99.85</v>
      </c>
      <c r="DE227" s="99">
        <f t="shared" si="1825"/>
        <v>98.585999999999999</v>
      </c>
      <c r="DF227" s="99">
        <f t="shared" si="1825"/>
        <v>0.32901797716014181</v>
      </c>
      <c r="DG227" s="100">
        <f>IFERROR(AVERAGE(DG222:DG226), "")</f>
        <v>0.23410157345163282</v>
      </c>
      <c r="DH227" s="118">
        <f t="shared" si="1825"/>
        <v>275056.14449473727</v>
      </c>
      <c r="DI227" s="99"/>
      <c r="DJ227" s="100">
        <f>IFERROR(AVERAGE(DJ222:DJ226), "")</f>
        <v>43.218820100834726</v>
      </c>
      <c r="DK227" s="99" t="str">
        <f>IFERROR(AVERAGE(DK222:DK226), "")</f>
        <v/>
      </c>
      <c r="DL227" s="18">
        <f t="shared" si="1647"/>
        <v>1.4304490109543534E-2</v>
      </c>
    </row>
    <row r="228" spans="1:116" hidden="1" x14ac:dyDescent="0.25">
      <c r="A228" s="257"/>
      <c r="B228" s="257"/>
      <c r="C228" s="256">
        <v>10</v>
      </c>
      <c r="D228" s="256">
        <v>100</v>
      </c>
      <c r="E228" s="164">
        <f>4 * ($C$204*'Data for KPI'!$B$1)</f>
        <v>5000</v>
      </c>
      <c r="F228" s="88">
        <v>1</v>
      </c>
      <c r="G228" s="27"/>
      <c r="H228" s="102">
        <v>18453427.8852835</v>
      </c>
      <c r="I228" s="32">
        <v>17966265.061537281</v>
      </c>
      <c r="J228" s="32">
        <v>18940590.70902973</v>
      </c>
      <c r="K228" s="171">
        <f>E228-N228</f>
        <v>61.5</v>
      </c>
      <c r="L228" s="171">
        <f>E228-O228</f>
        <v>592.38875000000007</v>
      </c>
      <c r="M228" s="171">
        <f>E228-P228</f>
        <v>284.72019999999975</v>
      </c>
      <c r="N228" s="171">
        <f>(Q228/100)*E228</f>
        <v>4938.5</v>
      </c>
      <c r="O228" s="172">
        <f>(R228/100)*N228</f>
        <v>4407.6112499999999</v>
      </c>
      <c r="P228" s="172">
        <f>(S228/100)*N228</f>
        <v>4715.2798000000003</v>
      </c>
      <c r="Q228" s="123">
        <v>98.77</v>
      </c>
      <c r="R228" s="123">
        <v>89.25</v>
      </c>
      <c r="S228" s="123">
        <v>95.48</v>
      </c>
      <c r="T228" s="208"/>
      <c r="U228" s="208"/>
      <c r="V228" s="208"/>
      <c r="W228" s="14"/>
      <c r="X228" s="14"/>
      <c r="Y228" s="14"/>
      <c r="Z228" s="14"/>
      <c r="AA228" s="46" t="str">
        <f>IF(OR(ISBLANK(T228), ISBLANK(DH228)), "", 100*((T228-DH228)/DH228))</f>
        <v/>
      </c>
      <c r="AB228" s="102">
        <v>13220285.74636524</v>
      </c>
      <c r="AC228" s="32">
        <v>13046033.942969879</v>
      </c>
      <c r="AD228" s="32">
        <v>13394537.549760601</v>
      </c>
      <c r="AE228" s="171">
        <f>$E228-AH228</f>
        <v>0.50000000000090949</v>
      </c>
      <c r="AF228" s="171">
        <f>$E228-AI228</f>
        <v>526.94735000000128</v>
      </c>
      <c r="AG228" s="171">
        <f>$E228-AJ228</f>
        <v>191.98085000000083</v>
      </c>
      <c r="AH228" s="171">
        <f>(AK228/100)*E228</f>
        <v>4999.4999999999991</v>
      </c>
      <c r="AI228" s="172">
        <f>(AL228/100)*AH228</f>
        <v>4473.0526499999987</v>
      </c>
      <c r="AJ228" s="172">
        <f>(AM228/100)*AH228</f>
        <v>4808.0191499999992</v>
      </c>
      <c r="AK228" s="32">
        <v>99.99</v>
      </c>
      <c r="AL228" s="32">
        <v>89.47</v>
      </c>
      <c r="AM228" s="32">
        <v>96.17</v>
      </c>
      <c r="AN228" s="28">
        <v>1.4470742411373634</v>
      </c>
      <c r="AO228" s="46">
        <f>IF(OR(ISBLANK(AB228), ISBLANK(DH228)), "", 100*((AB228-DH228)/DH228))</f>
        <v>0.12615927503998969</v>
      </c>
      <c r="AP228" s="102">
        <v>13203628.14481876</v>
      </c>
      <c r="AQ228" s="32">
        <v>13031192.50461643</v>
      </c>
      <c r="AR228" s="32">
        <v>13376063.785021091</v>
      </c>
      <c r="AS228" s="171">
        <f>$E228-AV228</f>
        <v>0</v>
      </c>
      <c r="AT228" s="171">
        <f>$E228-AW228</f>
        <v>532</v>
      </c>
      <c r="AU228" s="171">
        <f>$E228-AX228</f>
        <v>184.5</v>
      </c>
      <c r="AV228" s="171">
        <f>(AY228/100)*E228</f>
        <v>5000</v>
      </c>
      <c r="AW228" s="172">
        <f>(AZ228/100)*AV228</f>
        <v>4468</v>
      </c>
      <c r="AX228" s="172">
        <f>(BA228/100)*AV228</f>
        <v>4815.5</v>
      </c>
      <c r="AY228" s="32">
        <v>100</v>
      </c>
      <c r="AZ228" s="32">
        <v>89.36</v>
      </c>
      <c r="BA228" s="32">
        <v>96.31</v>
      </c>
      <c r="BB228" s="28">
        <v>1.1281245377383593</v>
      </c>
      <c r="BC228" s="46">
        <f>IF(OR(ISBLANK(AP228), ISBLANK(DH228)), "", 100*((AP228-DH228)/DH228))</f>
        <v>0</v>
      </c>
      <c r="BD228" s="127">
        <v>166327660.42452481</v>
      </c>
      <c r="BE228" s="127">
        <v>163586809.69232261</v>
      </c>
      <c r="BF228" s="127">
        <v>169068511.1567269</v>
      </c>
      <c r="BG228" s="171">
        <f>IF(BJ228=0, " ", $E228-BJ228)</f>
        <v>1191.5</v>
      </c>
      <c r="BH228" s="171">
        <f t="shared" ref="BH228:BH232" si="1829">IF(BK228=0, " ", $E228-BK228)</f>
        <v>1504.17785</v>
      </c>
      <c r="BI228" s="171">
        <f t="shared" ref="BI228:BI232" si="1830">IF(BL228=0, " ", $E228-BL228)</f>
        <v>1431.05465</v>
      </c>
      <c r="BJ228" s="171">
        <f>(BM228/100)*$E228</f>
        <v>3808.5</v>
      </c>
      <c r="BK228" s="172">
        <f>(BN228/100)*BJ228</f>
        <v>3495.82215</v>
      </c>
      <c r="BL228" s="172">
        <f>(BO228/100)*BJ228</f>
        <v>3568.94535</v>
      </c>
      <c r="BM228" s="122">
        <v>76.17</v>
      </c>
      <c r="BN228" s="122">
        <v>91.79</v>
      </c>
      <c r="BO228" s="122">
        <v>93.71</v>
      </c>
      <c r="BP228" s="28">
        <v>0.37041412272534713</v>
      </c>
      <c r="BQ228" s="46">
        <f>IF(OR(ISBLANK(BD228), ISBLANK(DH228)), "", 100*((BD228-DH228)/DH228))</f>
        <v>1159.7117898219021</v>
      </c>
      <c r="BR228" s="102">
        <v>13209659.01969832</v>
      </c>
      <c r="BS228" s="32">
        <v>13036566.820725311</v>
      </c>
      <c r="BT228" s="32">
        <v>13382751.21867134</v>
      </c>
      <c r="BU228" s="171">
        <f>IF(BX228 = 0, " ", $E228-BX228)</f>
        <v>0</v>
      </c>
      <c r="BV228" s="171">
        <f t="shared" ref="BV228:BV232" si="1831">IF(BY228=0, " ", $E228-BY228)</f>
        <v>535</v>
      </c>
      <c r="BW228" s="171">
        <f t="shared" ref="BW228:BW232" si="1832">IF(BZ228=0, " ", $E228-BZ228)</f>
        <v>188</v>
      </c>
      <c r="BX228" s="171">
        <f>IF(ISBLANK(CA228),"",(CA228/100)*$E228)</f>
        <v>5000</v>
      </c>
      <c r="BY228" s="172">
        <f>(CB228/100)*BX228</f>
        <v>4465</v>
      </c>
      <c r="BZ228" s="172">
        <f>(CC228/100)*BX228</f>
        <v>4812</v>
      </c>
      <c r="CA228" s="32">
        <v>100</v>
      </c>
      <c r="CB228" s="32">
        <v>89.3</v>
      </c>
      <c r="CC228" s="32">
        <v>96.24</v>
      </c>
      <c r="CD228" s="28">
        <v>1.2212699572206995</v>
      </c>
      <c r="CE228" s="46">
        <f>IF(OR(ISBLANK(BR228), ISBLANK(DH228)), "", 100*((BR228-DH228)/DH228))</f>
        <v>4.5675891606551181E-2</v>
      </c>
      <c r="CF228" s="127">
        <v>13208809.017239651</v>
      </c>
      <c r="CG228" s="127">
        <v>13036351.384362839</v>
      </c>
      <c r="CH228" s="127">
        <v>13381266.65011647</v>
      </c>
      <c r="CI228" s="171">
        <f>IF(ISNUMBER(CL228), $E228-CL228,"")</f>
        <v>0</v>
      </c>
      <c r="CJ228" s="171">
        <f>IF(ISNUMBER(CM228), $E228-CM228,"")</f>
        <v>525</v>
      </c>
      <c r="CK228" s="171">
        <f>IF(ISNUMBER(CN228), $E228-CN228,"")</f>
        <v>193</v>
      </c>
      <c r="CL228" s="171">
        <f>IF(ISBLANK(CO228),"",(CO228/100)*$E228)</f>
        <v>5000</v>
      </c>
      <c r="CM228" s="172">
        <f>IF(ISNUMBER(CL228), (CP228/100) * CL228, "")</f>
        <v>4475</v>
      </c>
      <c r="CN228" s="172">
        <f>IF(ISNUMBER(CL228),(CQ228/100)*CL228,"")</f>
        <v>4807</v>
      </c>
      <c r="CO228" s="122">
        <v>100</v>
      </c>
      <c r="CP228" s="122">
        <v>89.5</v>
      </c>
      <c r="CQ228" s="122">
        <v>96.14</v>
      </c>
      <c r="CR228" s="28">
        <v>1.4696591700363628</v>
      </c>
      <c r="CS228" s="46">
        <f>IF(OR(ISBLANK(CF228), ISBLANK(DH228)), "", 100*((CF228-DH228)/DH228))</f>
        <v>3.923824848796037E-2</v>
      </c>
      <c r="CT228" s="127">
        <v>14938653.01026443</v>
      </c>
      <c r="CU228" s="127">
        <v>14635709.538104</v>
      </c>
      <c r="CV228" s="127">
        <v>15241596.482424861</v>
      </c>
      <c r="CW228" s="171">
        <f>IF(ISNUMBER(CZ228), $E228-CZ228,"")</f>
        <v>21.5</v>
      </c>
      <c r="CX228" s="171">
        <f>IF(ISNUMBER(DA228), $E228-DA228,"")</f>
        <v>541.25540000000001</v>
      </c>
      <c r="CY228" s="171">
        <f>IF(ISNUMBER(DB228), $E228-DB228,"")</f>
        <v>222.63140000000021</v>
      </c>
      <c r="CZ228" s="171">
        <f>IF(ISBLANK(DC228),"",(DC228/100)*$E228)</f>
        <v>4978.5</v>
      </c>
      <c r="DA228" s="172">
        <f>IF(ISNUMBER(CZ228), (DD228/100) * CZ228, "")</f>
        <v>4458.7446</v>
      </c>
      <c r="DB228" s="172">
        <f>IF(ISNUMBER(CZ228),(DE228/100)*CZ228,"")</f>
        <v>4777.3685999999998</v>
      </c>
      <c r="DC228" s="122">
        <v>99.57</v>
      </c>
      <c r="DD228" s="122">
        <v>89.56</v>
      </c>
      <c r="DE228" s="122">
        <v>95.96</v>
      </c>
      <c r="DF228" s="28">
        <v>5.3831211691339211</v>
      </c>
      <c r="DG228" s="46">
        <f>IF(OR(ISBLANK(CT228), ISBLANK(DH228)), "", 100*((CT228-DH228)/DH228))</f>
        <v>13.140515973456216</v>
      </c>
      <c r="DH228" s="26">
        <f>MIN(H228,T228,AB228,AP228,BD228,BR228,CF228,CT228)</f>
        <v>13203628.14481876</v>
      </c>
      <c r="DI228" s="85" t="str">
        <f>IF(DH228=H228, $H$2, IF(DH228=T228, $T$2, IF(DH228=AB228, $AB$2, IF(DH228=AP228, $AP$2, IF(DH228=BD228, $BD$2, IF(DH228=BR228, $BR$2, IF(DH228=CF228, $CF$2, $CT$2)))))))</f>
        <v>RKSDDP++ (AllEnhancements + RQMC + Kmeans++)</v>
      </c>
      <c r="DJ228" s="39">
        <f>IF(OR(ISBLANK(H228), ISBLANK(AP228)), "", IFERROR(((H228-AP228)/H228)*100, ""))</f>
        <v>28.448913519484499</v>
      </c>
      <c r="DK228" s="20" t="str">
        <f>IF(OR(ISBLANK(AP228), ISBLANK(T228)), "", IFERROR(((T228-AP228)/T228)*100, ""))</f>
        <v/>
      </c>
      <c r="DL228" s="18">
        <f t="shared" si="1647"/>
        <v>0</v>
      </c>
    </row>
    <row r="229" spans="1:116" hidden="1" x14ac:dyDescent="0.25">
      <c r="A229" s="257"/>
      <c r="B229" s="257"/>
      <c r="C229" s="257"/>
      <c r="D229" s="257"/>
      <c r="E229" s="164">
        <f>4 * ($C$204*'Data for KPI'!$B$1)</f>
        <v>5000</v>
      </c>
      <c r="F229" s="88">
        <v>2</v>
      </c>
      <c r="G229" s="84">
        <v>11</v>
      </c>
      <c r="H229" s="127">
        <v>13527373.90869673</v>
      </c>
      <c r="I229" s="127">
        <v>13328021.280248331</v>
      </c>
      <c r="J229" s="127">
        <v>13726726.53714513</v>
      </c>
      <c r="K229" s="171">
        <f t="shared" ref="K229:K232" si="1833">E229-N229</f>
        <v>4.5</v>
      </c>
      <c r="L229" s="171">
        <f t="shared" ref="L229:L232" si="1834">E229-O229</f>
        <v>531.02570000000014</v>
      </c>
      <c r="M229" s="171">
        <f t="shared" ref="M229:M232" si="1835">E229-P229</f>
        <v>185.33709999999974</v>
      </c>
      <c r="N229" s="171">
        <f t="shared" ref="N229:N232" si="1836">(Q229/100)*E229</f>
        <v>4995.5</v>
      </c>
      <c r="O229" s="172">
        <f t="shared" ref="O229:O232" si="1837">(R229/100)*N229</f>
        <v>4468.9742999999999</v>
      </c>
      <c r="P229" s="172">
        <f t="shared" ref="P229:P232" si="1838">(S229/100)*N229</f>
        <v>4814.6629000000003</v>
      </c>
      <c r="Q229" s="123">
        <v>99.91</v>
      </c>
      <c r="R229" s="123">
        <v>89.46</v>
      </c>
      <c r="S229" s="123">
        <v>96.38</v>
      </c>
      <c r="T229" s="208"/>
      <c r="U229" s="208"/>
      <c r="V229" s="208"/>
      <c r="W229" s="14"/>
      <c r="X229" s="14"/>
      <c r="Y229" s="14"/>
      <c r="Z229" s="14"/>
      <c r="AA229" s="46" t="str">
        <f>IF(OR(ISBLANK(T229), ISBLANK(DH229)), "", 100*((T229-DH229)/DH229))</f>
        <v/>
      </c>
      <c r="AB229" s="103">
        <v>13201176.63940342</v>
      </c>
      <c r="AC229" s="43">
        <v>13029974.504393959</v>
      </c>
      <c r="AD229" s="43">
        <v>13372378.77441287</v>
      </c>
      <c r="AE229" s="171">
        <f t="shared" ref="AE229:AE232" si="1839">$E229-AH229</f>
        <v>0</v>
      </c>
      <c r="AF229" s="171">
        <f t="shared" ref="AF229:AF232" si="1840">$E229-AI229</f>
        <v>529</v>
      </c>
      <c r="AG229" s="171">
        <f t="shared" ref="AG229:AG232" si="1841">$E229-AJ229</f>
        <v>165.5</v>
      </c>
      <c r="AH229" s="171">
        <f t="shared" ref="AH229:AH232" si="1842">(AK229/100)*E229</f>
        <v>5000</v>
      </c>
      <c r="AI229" s="172">
        <f t="shared" ref="AI229:AI232" si="1843">(AL229/100)*AH229</f>
        <v>4471</v>
      </c>
      <c r="AJ229" s="172">
        <f t="shared" ref="AJ229:AJ232" si="1844">(AM229/100)*AH229</f>
        <v>4834.5</v>
      </c>
      <c r="AK229" s="34">
        <v>100</v>
      </c>
      <c r="AL229" s="34">
        <v>89.42</v>
      </c>
      <c r="AM229" s="34">
        <v>96.69</v>
      </c>
      <c r="AN229" s="29">
        <v>1.4844956306725614</v>
      </c>
      <c r="AO229" s="46">
        <f>IF(OR(ISBLANK(AB229), ISBLANK(DH229)), "", 100*((AB229-DH229)/DH229))</f>
        <v>1.9227869969692678E-2</v>
      </c>
      <c r="AP229" s="102">
        <v>13198638.8222929</v>
      </c>
      <c r="AQ229" s="42">
        <v>13027451.673234141</v>
      </c>
      <c r="AR229" s="42">
        <v>13369825.971351661</v>
      </c>
      <c r="AS229" s="171">
        <f t="shared" ref="AS229:AS232" si="1845">$E229-AV229</f>
        <v>0</v>
      </c>
      <c r="AT229" s="171">
        <f t="shared" ref="AT229:AT232" si="1846">$E229-AW229</f>
        <v>529.5</v>
      </c>
      <c r="AU229" s="171">
        <f t="shared" ref="AU229:AU232" si="1847">$E229-AX229</f>
        <v>159</v>
      </c>
      <c r="AV229" s="171">
        <f t="shared" ref="AV229:AV232" si="1848">(AY229/100)*E229</f>
        <v>5000</v>
      </c>
      <c r="AW229" s="172">
        <f t="shared" ref="AW229:AW232" si="1849">(AZ229/100)*AV229</f>
        <v>4470.5</v>
      </c>
      <c r="AX229" s="172">
        <f t="shared" ref="AX229:AX232" si="1850">(BA229/100)*AV229</f>
        <v>4841</v>
      </c>
      <c r="AY229" s="32">
        <v>100</v>
      </c>
      <c r="AZ229" s="32">
        <v>89.41</v>
      </c>
      <c r="BA229" s="32">
        <v>96.82</v>
      </c>
      <c r="BB229" s="28">
        <v>1.1816945153149527</v>
      </c>
      <c r="BC229" s="46">
        <f>IF(OR(ISBLANK(AP229), ISBLANK(DH229)), "", 100*((AP229-DH229)/DH229))</f>
        <v>0</v>
      </c>
      <c r="BD229" s="128">
        <v>14845576.65155069</v>
      </c>
      <c r="BE229" s="128">
        <v>14549296.06774858</v>
      </c>
      <c r="BF229" s="128">
        <v>15141857.235352799</v>
      </c>
      <c r="BG229" s="171">
        <f t="shared" ref="BG229:BG232" si="1851">IF(BJ229=0, " ", $E229-BJ229)</f>
        <v>20</v>
      </c>
      <c r="BH229" s="171">
        <f t="shared" si="1829"/>
        <v>539.91199999999935</v>
      </c>
      <c r="BI229" s="171">
        <f t="shared" si="1830"/>
        <v>246.59000000000015</v>
      </c>
      <c r="BJ229" s="171">
        <f t="shared" ref="BJ229:BJ232" si="1852">(BM229/100)*$E229</f>
        <v>4980</v>
      </c>
      <c r="BK229" s="172">
        <f t="shared" ref="BK229:BK232" si="1853">(BN229/100)*BJ229</f>
        <v>4460.0880000000006</v>
      </c>
      <c r="BL229" s="172">
        <f t="shared" ref="BL229:BL232" si="1854">(BO229/100)*BJ229</f>
        <v>4753.41</v>
      </c>
      <c r="BM229" s="124">
        <v>99.6</v>
      </c>
      <c r="BN229" s="124">
        <v>89.56</v>
      </c>
      <c r="BO229" s="124">
        <v>95.45</v>
      </c>
      <c r="BP229" s="29">
        <v>0.82185060706460955</v>
      </c>
      <c r="BQ229" s="46">
        <f>IF(OR(ISBLANK(BD229), ISBLANK(DH229)), "", 100*((BD229-DH229)/DH229))</f>
        <v>12.478088471335864</v>
      </c>
      <c r="BR229" s="127">
        <v>13225355.16630251</v>
      </c>
      <c r="BS229" s="127">
        <v>13052174.491948601</v>
      </c>
      <c r="BT229" s="127">
        <v>13398535.84065642</v>
      </c>
      <c r="BU229" s="171">
        <f t="shared" ref="BU229:BU232" si="1855">IF(BX229 = 0, " ", $E229-BX229)</f>
        <v>0.50000000000090949</v>
      </c>
      <c r="BV229" s="171">
        <f t="shared" si="1831"/>
        <v>515.44850000000042</v>
      </c>
      <c r="BW229" s="171">
        <f t="shared" si="1832"/>
        <v>170.48300000000108</v>
      </c>
      <c r="BX229" s="171">
        <f t="shared" ref="BX229:BX232" si="1856">IF(ISBLANK(CA229),"",(CA229/100)*$E229)</f>
        <v>4999.4999999999991</v>
      </c>
      <c r="BY229" s="172">
        <f t="shared" ref="BY229:BY232" si="1857">(CB229/100)*BX229</f>
        <v>4484.5514999999996</v>
      </c>
      <c r="BZ229" s="172">
        <f t="shared" ref="BZ229:BZ232" si="1858">(CC229/100)*BX229</f>
        <v>4829.5169999999989</v>
      </c>
      <c r="CA229" s="122">
        <v>99.99</v>
      </c>
      <c r="CB229" s="122">
        <v>89.7</v>
      </c>
      <c r="CC229" s="122">
        <v>96.6</v>
      </c>
      <c r="CD229" s="28">
        <v>1.6948678881453758</v>
      </c>
      <c r="CE229" s="46">
        <f>IF(OR(ISBLANK(BR229), ISBLANK(DH229)), "", 100*((BR229-DH229)/DH229))</f>
        <v>0.20241741871506613</v>
      </c>
      <c r="CF229" s="128">
        <v>13201439.286462881</v>
      </c>
      <c r="CG229" s="128">
        <v>13030154.30429925</v>
      </c>
      <c r="CH229" s="128">
        <v>13372724.268626509</v>
      </c>
      <c r="CI229" s="171">
        <f t="shared" ref="CI229:CI232" si="1859">IF(ISNUMBER(CL229), $E229-CL229,"")</f>
        <v>0</v>
      </c>
      <c r="CJ229" s="171">
        <f t="shared" ref="CJ229:CJ232" si="1860">IF(ISNUMBER(CM229), $E229-CM229,"")</f>
        <v>527</v>
      </c>
      <c r="CK229" s="171">
        <f t="shared" ref="CK229:CK232" si="1861">IF(ISNUMBER(CN229), $E229-CN229,"")</f>
        <v>161</v>
      </c>
      <c r="CL229" s="171">
        <f t="shared" ref="CL229:CL232" si="1862">IF(ISBLANK(CO229),"",(CO229/100)*$E229)</f>
        <v>5000</v>
      </c>
      <c r="CM229" s="172">
        <f t="shared" ref="CM229:CM232" si="1863">IF(ISNUMBER(CL229), (CP229/100) * CL229, "")</f>
        <v>4473</v>
      </c>
      <c r="CN229" s="172">
        <f t="shared" ref="CN229:CN232" si="1864">IF(ISNUMBER(CL229),(CQ229/100)*CL229,"")</f>
        <v>4839</v>
      </c>
      <c r="CO229" s="124">
        <v>100</v>
      </c>
      <c r="CP229" s="124">
        <v>89.46</v>
      </c>
      <c r="CQ229" s="124">
        <v>96.78</v>
      </c>
      <c r="CR229" s="29">
        <v>1.6350836294306454</v>
      </c>
      <c r="CS229" s="46">
        <f>IF(OR(ISBLANK(CF229), ISBLANK(DH229)), "", 100*((CF229-DH229)/DH229))</f>
        <v>2.1217825623433908E-2</v>
      </c>
      <c r="CT229" s="128">
        <v>13206577.78175758</v>
      </c>
      <c r="CU229" s="128">
        <v>13035338.72209442</v>
      </c>
      <c r="CV229" s="128">
        <v>13377816.841420749</v>
      </c>
      <c r="CW229" s="171">
        <f t="shared" ref="CW229:CW232" si="1865">IF(ISNUMBER(CZ229), $E229-CZ229,"")</f>
        <v>0</v>
      </c>
      <c r="CX229" s="171">
        <f t="shared" ref="CX229:CX232" si="1866">IF(ISNUMBER(DA229), $E229-DA229,"")</f>
        <v>514.50000000000091</v>
      </c>
      <c r="CY229" s="171">
        <f t="shared" ref="CY229:CY232" si="1867">IF(ISNUMBER(DB229), $E229-DB229,"")</f>
        <v>181</v>
      </c>
      <c r="CZ229" s="171">
        <f t="shared" ref="CZ229:CZ232" si="1868">IF(ISBLANK(DC229),"",(DC229/100)*$E229)</f>
        <v>5000</v>
      </c>
      <c r="DA229" s="172">
        <f t="shared" ref="DA229:DA232" si="1869">IF(ISNUMBER(CZ229), (DD229/100) * CZ229, "")</f>
        <v>4485.4999999999991</v>
      </c>
      <c r="DB229" s="172">
        <f t="shared" ref="DB229:DB232" si="1870">IF(ISNUMBER(CZ229),(DE229/100)*CZ229,"")</f>
        <v>4819</v>
      </c>
      <c r="DC229" s="124">
        <v>100</v>
      </c>
      <c r="DD229" s="124">
        <v>89.71</v>
      </c>
      <c r="DE229" s="124">
        <v>96.38</v>
      </c>
      <c r="DF229" s="29">
        <v>4.7274468344844882</v>
      </c>
      <c r="DG229" s="46">
        <f>IF(OR(ISBLANK(CT229), ISBLANK(DH229)), "", 100*((CT229-DH229)/DH229))</f>
        <v>6.0149834930487388E-2</v>
      </c>
      <c r="DH229" s="26">
        <f>MIN(H229,T229,AB229,AP229,BD229,BR229,CF229,CT229)</f>
        <v>13198638.8222929</v>
      </c>
      <c r="DI229" s="85" t="str">
        <f>IF(DH229=H229, $H$2, IF(DH229=T229, $T$2, IF(DH229=AB229, $AB$2, IF(DH229=AP229, $AP$2, IF(DH229=BD229, $BD$2, IF(DH229=BR229, $BR$2, IF(DH229=CF229, $CF$2, $CT$2)))))))</f>
        <v>RKSDDP++ (AllEnhancements + RQMC + Kmeans++)</v>
      </c>
      <c r="DJ229" s="39">
        <f>IF(OR(ISBLANK(H229), ISBLANK(AP229)), "", IFERROR(((H229-AP229)/H229)*100, ""))</f>
        <v>2.4301471122379978</v>
      </c>
      <c r="DK229" s="20" t="str">
        <f>IF(OR(ISBLANK(AP229), ISBLANK(T229)), "", IFERROR(((T229-AP229)/T229)*100, ""))</f>
        <v/>
      </c>
      <c r="DL229" s="18">
        <f t="shared" si="1647"/>
        <v>0</v>
      </c>
    </row>
    <row r="230" spans="1:116" hidden="1" x14ac:dyDescent="0.25">
      <c r="A230" s="257"/>
      <c r="B230" s="257"/>
      <c r="C230" s="257"/>
      <c r="D230" s="257"/>
      <c r="E230" s="164">
        <f>4 * ($C$204*'Data for KPI'!$B$1)</f>
        <v>5000</v>
      </c>
      <c r="F230" s="88">
        <v>3</v>
      </c>
      <c r="G230" s="27"/>
      <c r="H230" s="104">
        <v>15245228.01706142</v>
      </c>
      <c r="I230" s="41">
        <v>14920308.28282664</v>
      </c>
      <c r="J230" s="41">
        <v>15570147.7512962</v>
      </c>
      <c r="K230" s="171">
        <f t="shared" si="1833"/>
        <v>26</v>
      </c>
      <c r="L230" s="171">
        <f t="shared" si="1834"/>
        <v>541.80379999999968</v>
      </c>
      <c r="M230" s="171">
        <f t="shared" si="1835"/>
        <v>234.90800000000036</v>
      </c>
      <c r="N230" s="171">
        <f t="shared" si="1836"/>
        <v>4974</v>
      </c>
      <c r="O230" s="172">
        <f t="shared" si="1837"/>
        <v>4458.1962000000003</v>
      </c>
      <c r="P230" s="172">
        <f t="shared" si="1838"/>
        <v>4765.0919999999996</v>
      </c>
      <c r="Q230" s="132">
        <v>99.48</v>
      </c>
      <c r="R230" s="132">
        <v>89.63</v>
      </c>
      <c r="S230" s="132">
        <v>95.8</v>
      </c>
      <c r="T230" s="208"/>
      <c r="U230" s="208"/>
      <c r="V230" s="208"/>
      <c r="W230" s="14"/>
      <c r="X230" s="14"/>
      <c r="Y230" s="14"/>
      <c r="Z230" s="14"/>
      <c r="AA230" s="46" t="str">
        <f>IF(OR(ISBLANK(T230), ISBLANK(DH230)), "", 100*((T230-DH230)/DH230))</f>
        <v/>
      </c>
      <c r="AB230" s="104">
        <v>13125304.723751931</v>
      </c>
      <c r="AC230" s="41">
        <v>12956483.00246622</v>
      </c>
      <c r="AD230" s="41">
        <v>13294126.44503765</v>
      </c>
      <c r="AE230" s="171">
        <f t="shared" si="1839"/>
        <v>0</v>
      </c>
      <c r="AF230" s="171">
        <f t="shared" si="1840"/>
        <v>522</v>
      </c>
      <c r="AG230" s="171">
        <f t="shared" si="1841"/>
        <v>183.5</v>
      </c>
      <c r="AH230" s="171">
        <f t="shared" si="1842"/>
        <v>5000</v>
      </c>
      <c r="AI230" s="172">
        <f t="shared" si="1843"/>
        <v>4478</v>
      </c>
      <c r="AJ230" s="172">
        <f t="shared" si="1844"/>
        <v>4816.5</v>
      </c>
      <c r="AK230" s="41">
        <v>100</v>
      </c>
      <c r="AL230" s="41">
        <v>89.56</v>
      </c>
      <c r="AM230" s="41">
        <v>96.33</v>
      </c>
      <c r="AN230" s="31">
        <v>1.4702722636920553</v>
      </c>
      <c r="AO230" s="46">
        <f>IF(OR(ISBLANK(AB230), ISBLANK(DH230)), "", 100*((AB230-DH230)/DH230))</f>
        <v>0</v>
      </c>
      <c r="AP230" s="104">
        <v>13126039.94200436</v>
      </c>
      <c r="AQ230" s="41">
        <v>12957226.13229247</v>
      </c>
      <c r="AR230" s="41">
        <v>13294853.75171626</v>
      </c>
      <c r="AS230" s="171">
        <f t="shared" si="1845"/>
        <v>0</v>
      </c>
      <c r="AT230" s="171">
        <f t="shared" si="1846"/>
        <v>517</v>
      </c>
      <c r="AU230" s="171">
        <f t="shared" si="1847"/>
        <v>187.5</v>
      </c>
      <c r="AV230" s="171">
        <f t="shared" si="1848"/>
        <v>5000</v>
      </c>
      <c r="AW230" s="172">
        <f t="shared" si="1849"/>
        <v>4483</v>
      </c>
      <c r="AX230" s="172">
        <f t="shared" si="1850"/>
        <v>4812.5</v>
      </c>
      <c r="AY230" s="41">
        <v>100</v>
      </c>
      <c r="AZ230" s="41">
        <v>89.66</v>
      </c>
      <c r="BA230" s="41">
        <v>96.25</v>
      </c>
      <c r="BB230" s="31">
        <v>1.0364077020652536</v>
      </c>
      <c r="BC230" s="46">
        <f>IF(OR(ISBLANK(AP230), ISBLANK(DH230)), "", 100*((AP230-DH230)/DH230))</f>
        <v>5.6015328245999996E-3</v>
      </c>
      <c r="BD230" s="127">
        <v>164442957.27942339</v>
      </c>
      <c r="BE230" s="127">
        <v>161689163.77628869</v>
      </c>
      <c r="BF230" s="127">
        <v>167196750.78255811</v>
      </c>
      <c r="BG230" s="171">
        <f t="shared" si="1851"/>
        <v>1192.0000000000005</v>
      </c>
      <c r="BH230" s="171">
        <f t="shared" si="1829"/>
        <v>1501.5904</v>
      </c>
      <c r="BI230" s="171">
        <f t="shared" si="1830"/>
        <v>1434.1888000000004</v>
      </c>
      <c r="BJ230" s="171">
        <f t="shared" si="1852"/>
        <v>3807.9999999999995</v>
      </c>
      <c r="BK230" s="172">
        <f t="shared" si="1853"/>
        <v>3498.4096</v>
      </c>
      <c r="BL230" s="172">
        <f t="shared" si="1854"/>
        <v>3565.8111999999996</v>
      </c>
      <c r="BM230" s="122">
        <v>76.16</v>
      </c>
      <c r="BN230" s="122">
        <v>91.87</v>
      </c>
      <c r="BO230" s="122">
        <v>93.64</v>
      </c>
      <c r="BP230" s="28">
        <v>0.57000005079894545</v>
      </c>
      <c r="BQ230" s="46">
        <f>IF(OR(ISBLANK(BD230), ISBLANK(DH230)), "", 100*((BD230-DH230)/DH230))</f>
        <v>1152.8696341947982</v>
      </c>
      <c r="BR230" s="104">
        <v>13126300.942320321</v>
      </c>
      <c r="BS230" s="41">
        <v>12957476.252574909</v>
      </c>
      <c r="BT230" s="41">
        <v>13295125.63206573</v>
      </c>
      <c r="BU230" s="171">
        <f t="shared" si="1855"/>
        <v>0</v>
      </c>
      <c r="BV230" s="171">
        <f t="shared" si="1831"/>
        <v>522</v>
      </c>
      <c r="BW230" s="171">
        <f t="shared" si="1832"/>
        <v>186</v>
      </c>
      <c r="BX230" s="171">
        <f t="shared" si="1856"/>
        <v>5000</v>
      </c>
      <c r="BY230" s="172">
        <f t="shared" si="1857"/>
        <v>4478</v>
      </c>
      <c r="BZ230" s="172">
        <f t="shared" si="1858"/>
        <v>4814</v>
      </c>
      <c r="CA230" s="41">
        <v>100</v>
      </c>
      <c r="CB230" s="41">
        <v>89.56</v>
      </c>
      <c r="CC230" s="41">
        <v>96.28</v>
      </c>
      <c r="CD230" s="31">
        <v>1.4469126350261432</v>
      </c>
      <c r="CE230" s="46">
        <f>IF(OR(ISBLANK(BR230), ISBLANK(DH230)), "", 100*((BR230-DH230)/DH230))</f>
        <v>7.5900604927476422E-3</v>
      </c>
      <c r="CF230" s="127">
        <v>13129522.025640611</v>
      </c>
      <c r="CG230" s="127">
        <v>12960708.99226418</v>
      </c>
      <c r="CH230" s="127">
        <v>13298335.059017049</v>
      </c>
      <c r="CI230" s="171">
        <f t="shared" si="1859"/>
        <v>0</v>
      </c>
      <c r="CJ230" s="171">
        <f t="shared" si="1860"/>
        <v>516</v>
      </c>
      <c r="CK230" s="171">
        <f t="shared" si="1861"/>
        <v>190</v>
      </c>
      <c r="CL230" s="171">
        <f t="shared" si="1862"/>
        <v>5000</v>
      </c>
      <c r="CM230" s="172">
        <f t="shared" si="1863"/>
        <v>4484</v>
      </c>
      <c r="CN230" s="172">
        <f t="shared" si="1864"/>
        <v>4810</v>
      </c>
      <c r="CO230" s="122">
        <v>100</v>
      </c>
      <c r="CP230" s="122">
        <v>89.68</v>
      </c>
      <c r="CQ230" s="122">
        <v>96.2</v>
      </c>
      <c r="CR230" s="28">
        <v>1.4052457544867232</v>
      </c>
      <c r="CS230" s="46">
        <f>IF(OR(ISBLANK(CF230), ISBLANK(DH230)), "", 100*((CF230-DH230)/DH230))</f>
        <v>3.2131077924982071E-2</v>
      </c>
      <c r="CT230" s="127">
        <v>13681936.452243021</v>
      </c>
      <c r="CU230" s="127">
        <v>13467267.023753339</v>
      </c>
      <c r="CV230" s="127">
        <v>13896605.88073271</v>
      </c>
      <c r="CW230" s="171">
        <f t="shared" si="1865"/>
        <v>7</v>
      </c>
      <c r="CX230" s="171">
        <f t="shared" si="1866"/>
        <v>517.28459999999995</v>
      </c>
      <c r="CY230" s="171">
        <f t="shared" si="1867"/>
        <v>217.70460000000003</v>
      </c>
      <c r="CZ230" s="171">
        <f t="shared" si="1868"/>
        <v>4993</v>
      </c>
      <c r="DA230" s="172">
        <f t="shared" si="1869"/>
        <v>4482.7154</v>
      </c>
      <c r="DB230" s="172">
        <f t="shared" si="1870"/>
        <v>4782.2954</v>
      </c>
      <c r="DC230" s="122">
        <v>99.86</v>
      </c>
      <c r="DD230" s="122">
        <v>89.78</v>
      </c>
      <c r="DE230" s="122">
        <v>95.78</v>
      </c>
      <c r="DF230" s="28">
        <v>4.7441108239434699</v>
      </c>
      <c r="DG230" s="46">
        <f t="shared" ref="DG230:DG232" si="1871">IF(OR(ISBLANK(CT230), ISBLANK(DH230)), "", 100*((CT230-DH230)/DH230))</f>
        <v>4.2409051843481649</v>
      </c>
      <c r="DH230" s="26">
        <f>MIN(H230,T230,AB230,AP230,BD230,BR230,CF230,CT230)</f>
        <v>13125304.723751931</v>
      </c>
      <c r="DI230" s="85" t="str">
        <f>IF(DH230=H230, $H$2, IF(DH230=T230, $T$2, IF(DH230=AB230, $AB$2, IF(DH230=AP230, $AP$2, IF(DH230=BD230, $BD$2, IF(DH230=BR230, $BR$2, IF(DH230=CF230, $CF$2, $CT$2)))))))</f>
        <v>RNSDDP (AllEnhancements + RQMC + NoScenarioReduction)</v>
      </c>
      <c r="DJ230" s="39">
        <f>IF(OR(ISBLANK(H230), ISBLANK(AP230)), "", IFERROR(((H230-AP230)/H230)*100, ""))</f>
        <v>13.900664999470056</v>
      </c>
      <c r="DK230" s="20" t="str">
        <f>IF(OR(ISBLANK(AP230), ISBLANK(T230)), "", IFERROR(((T230-AP230)/T230)*100, ""))</f>
        <v/>
      </c>
      <c r="DL230" s="18">
        <f t="shared" si="1647"/>
        <v>0</v>
      </c>
    </row>
    <row r="231" spans="1:116" hidden="1" x14ac:dyDescent="0.25">
      <c r="A231" s="257"/>
      <c r="B231" s="257"/>
      <c r="C231" s="257"/>
      <c r="D231" s="257"/>
      <c r="E231" s="164">
        <f>4 * ($C$204*'Data for KPI'!$B$1)</f>
        <v>5000</v>
      </c>
      <c r="F231" s="88">
        <v>4</v>
      </c>
      <c r="G231" s="84">
        <v>14</v>
      </c>
      <c r="H231" s="128">
        <v>14992170.65124087</v>
      </c>
      <c r="I231" s="128">
        <v>14682356.820155719</v>
      </c>
      <c r="J231" s="128">
        <v>15301984.48232602</v>
      </c>
      <c r="K231" s="171">
        <f t="shared" si="1833"/>
        <v>23</v>
      </c>
      <c r="L231" s="171">
        <f t="shared" si="1834"/>
        <v>542.10109999999986</v>
      </c>
      <c r="M231" s="171">
        <f t="shared" si="1835"/>
        <v>239.99719999999979</v>
      </c>
      <c r="N231" s="171">
        <f t="shared" si="1836"/>
        <v>4977</v>
      </c>
      <c r="O231" s="172">
        <f t="shared" si="1837"/>
        <v>4457.8989000000001</v>
      </c>
      <c r="P231" s="172">
        <f t="shared" si="1838"/>
        <v>4760.0028000000002</v>
      </c>
      <c r="Q231" s="125">
        <v>99.54</v>
      </c>
      <c r="R231" s="125">
        <v>89.57</v>
      </c>
      <c r="S231" s="125">
        <v>95.64</v>
      </c>
      <c r="T231" s="208"/>
      <c r="U231" s="208"/>
      <c r="V231" s="208"/>
      <c r="W231" s="14"/>
      <c r="X231" s="14"/>
      <c r="Y231" s="14"/>
      <c r="Z231" s="14"/>
      <c r="AA231" s="46" t="str">
        <f>IF(OR(ISBLANK(T231), ISBLANK(DH231)), "", 100*((T231-DH231)/DH231))</f>
        <v/>
      </c>
      <c r="AB231" s="103">
        <v>13187048.69473315</v>
      </c>
      <c r="AC231" s="43">
        <v>13012074.95087898</v>
      </c>
      <c r="AD231" s="43">
        <v>13362022.438587319</v>
      </c>
      <c r="AE231" s="171">
        <f t="shared" si="1839"/>
        <v>0.50000000000090949</v>
      </c>
      <c r="AF231" s="171">
        <f t="shared" si="1840"/>
        <v>533.44670000000042</v>
      </c>
      <c r="AG231" s="171">
        <f t="shared" si="1841"/>
        <v>206.97935000000052</v>
      </c>
      <c r="AH231" s="171">
        <f t="shared" si="1842"/>
        <v>4999.4999999999991</v>
      </c>
      <c r="AI231" s="172">
        <f t="shared" si="1843"/>
        <v>4466.5532999999996</v>
      </c>
      <c r="AJ231" s="172">
        <f t="shared" si="1844"/>
        <v>4793.0206499999995</v>
      </c>
      <c r="AK231" s="34">
        <v>99.99</v>
      </c>
      <c r="AL231" s="34">
        <v>89.34</v>
      </c>
      <c r="AM231" s="34">
        <v>95.87</v>
      </c>
      <c r="AN231" s="29">
        <v>1.4858625669151773</v>
      </c>
      <c r="AO231" s="46">
        <f>IF(OR(ISBLANK(AB231), ISBLANK(DH231)), "", 100*((AB231-DH231)/DH231))</f>
        <v>0.24380653752627701</v>
      </c>
      <c r="AP231" s="102">
        <v>13154976.003227269</v>
      </c>
      <c r="AQ231" s="42">
        <v>12982696.42579479</v>
      </c>
      <c r="AR231" s="42">
        <v>13327255.58065976</v>
      </c>
      <c r="AS231" s="171">
        <f t="shared" si="1845"/>
        <v>0</v>
      </c>
      <c r="AT231" s="171">
        <f t="shared" si="1846"/>
        <v>531</v>
      </c>
      <c r="AU231" s="171">
        <f t="shared" si="1847"/>
        <v>201.5</v>
      </c>
      <c r="AV231" s="171">
        <f t="shared" si="1848"/>
        <v>5000</v>
      </c>
      <c r="AW231" s="172">
        <f t="shared" si="1849"/>
        <v>4469</v>
      </c>
      <c r="AX231" s="172">
        <f t="shared" si="1850"/>
        <v>4798.5</v>
      </c>
      <c r="AY231" s="32">
        <v>100</v>
      </c>
      <c r="AZ231" s="32">
        <v>89.38</v>
      </c>
      <c r="BA231" s="32">
        <v>95.97</v>
      </c>
      <c r="BB231" s="28">
        <v>1.1711102848753687</v>
      </c>
      <c r="BC231" s="46">
        <f>IF(OR(ISBLANK(AP231), ISBLANK(DH231)), "", 100*((AP231-DH231)/DH231))</f>
        <v>0</v>
      </c>
      <c r="BD231" s="128">
        <v>222350183.50686419</v>
      </c>
      <c r="BE231" s="128">
        <v>219345299.00711131</v>
      </c>
      <c r="BF231" s="128">
        <v>225355068.00661719</v>
      </c>
      <c r="BG231" s="171">
        <f t="shared" si="1851"/>
        <v>1485.4999999999995</v>
      </c>
      <c r="BH231" s="171">
        <f t="shared" si="1829"/>
        <v>1786.3411999999998</v>
      </c>
      <c r="BI231" s="171">
        <f t="shared" si="1830"/>
        <v>1737.8411000000001</v>
      </c>
      <c r="BJ231" s="171">
        <f t="shared" si="1852"/>
        <v>3514.5000000000005</v>
      </c>
      <c r="BK231" s="172">
        <f t="shared" si="1853"/>
        <v>3213.6588000000002</v>
      </c>
      <c r="BL231" s="172">
        <f t="shared" si="1854"/>
        <v>3262.1588999999999</v>
      </c>
      <c r="BM231" s="124">
        <v>70.290000000000006</v>
      </c>
      <c r="BN231" s="124">
        <v>91.44</v>
      </c>
      <c r="BO231" s="124">
        <v>92.82</v>
      </c>
      <c r="BP231" s="29">
        <v>0.45653494733018291</v>
      </c>
      <c r="BQ231" s="46">
        <f>IF(OR(ISBLANK(BD231), ISBLANK(DH231)), "", 100*((BD231-DH231)/DH231))</f>
        <v>1590.2363292210928</v>
      </c>
      <c r="BR231" s="128">
        <v>13156828.375868279</v>
      </c>
      <c r="BS231" s="128">
        <v>12984541.42436713</v>
      </c>
      <c r="BT231" s="128">
        <v>13329115.327369429</v>
      </c>
      <c r="BU231" s="171">
        <f t="shared" si="1855"/>
        <v>0</v>
      </c>
      <c r="BV231" s="171">
        <f t="shared" si="1831"/>
        <v>515</v>
      </c>
      <c r="BW231" s="171">
        <f t="shared" si="1832"/>
        <v>200</v>
      </c>
      <c r="BX231" s="171">
        <f t="shared" si="1856"/>
        <v>5000</v>
      </c>
      <c r="BY231" s="172">
        <f t="shared" si="1857"/>
        <v>4485</v>
      </c>
      <c r="BZ231" s="172">
        <f t="shared" si="1858"/>
        <v>4800</v>
      </c>
      <c r="CA231" s="124">
        <v>100</v>
      </c>
      <c r="CB231" s="124">
        <v>89.7</v>
      </c>
      <c r="CC231" s="124">
        <v>96</v>
      </c>
      <c r="CD231" s="29">
        <v>1.2094241019895007</v>
      </c>
      <c r="CE231" s="46">
        <f>IF(OR(ISBLANK(BR231), ISBLANK(DH231)), "", 100*((BR231-DH231)/DH231))</f>
        <v>1.4081155606485127E-2</v>
      </c>
      <c r="CF231" s="128">
        <v>13199261.551077381</v>
      </c>
      <c r="CG231" s="128">
        <v>13022900.67423776</v>
      </c>
      <c r="CH231" s="128">
        <v>13375622.427917</v>
      </c>
      <c r="CI231" s="171">
        <f t="shared" si="1859"/>
        <v>0.50000000000090949</v>
      </c>
      <c r="CJ231" s="171">
        <f t="shared" si="1860"/>
        <v>523.44770000000062</v>
      </c>
      <c r="CK231" s="171">
        <f t="shared" si="1861"/>
        <v>212.97875000000113</v>
      </c>
      <c r="CL231" s="171">
        <f t="shared" si="1862"/>
        <v>4999.4999999999991</v>
      </c>
      <c r="CM231" s="172">
        <f t="shared" si="1863"/>
        <v>4476.5522999999994</v>
      </c>
      <c r="CN231" s="172">
        <f t="shared" si="1864"/>
        <v>4787.0212499999989</v>
      </c>
      <c r="CO231" s="124">
        <v>99.99</v>
      </c>
      <c r="CP231" s="124">
        <v>89.54</v>
      </c>
      <c r="CQ231" s="124">
        <v>95.75</v>
      </c>
      <c r="CR231" s="29">
        <v>1.5649205562987587</v>
      </c>
      <c r="CS231" s="46">
        <f>IF(OR(ISBLANK(CF231), ISBLANK(DH231)), "", 100*((CF231-DH231)/DH231))</f>
        <v>0.33664483948315116</v>
      </c>
      <c r="CT231" s="128">
        <v>13507218.400153499</v>
      </c>
      <c r="CU231" s="128">
        <v>13303403.089592511</v>
      </c>
      <c r="CV231" s="128">
        <v>13711033.710714489</v>
      </c>
      <c r="CW231" s="171">
        <f t="shared" si="1865"/>
        <v>4.5</v>
      </c>
      <c r="CX231" s="171">
        <f t="shared" si="1866"/>
        <v>525.53065000000061</v>
      </c>
      <c r="CY231" s="171">
        <f t="shared" si="1867"/>
        <v>222.80335000000014</v>
      </c>
      <c r="CZ231" s="171">
        <f t="shared" si="1868"/>
        <v>4995.5</v>
      </c>
      <c r="DA231" s="172">
        <f t="shared" si="1869"/>
        <v>4474.4693499999994</v>
      </c>
      <c r="DB231" s="172">
        <f t="shared" si="1870"/>
        <v>4777.1966499999999</v>
      </c>
      <c r="DC231" s="124">
        <v>99.91</v>
      </c>
      <c r="DD231" s="124">
        <v>89.57</v>
      </c>
      <c r="DE231" s="124">
        <v>95.63</v>
      </c>
      <c r="DF231" s="29">
        <v>4.6013192482337146</v>
      </c>
      <c r="DG231" s="46">
        <f t="shared" si="1871"/>
        <v>2.6776361799505777</v>
      </c>
      <c r="DH231" s="26">
        <f>MIN(H231,T231,AB231,AP231,BD231,BR231,CF231,CT231)</f>
        <v>13154976.003227269</v>
      </c>
      <c r="DI231" s="85" t="str">
        <f>IF(DH231=H231, $H$2, IF(DH231=T231, $T$2, IF(DH231=AB231, $AB$2, IF(DH231=AP231, $AP$2, IF(DH231=BD231, $BD$2, IF(DH231=BR231, $BR$2, IF(DH231=CF231, $CF$2, $CT$2)))))))</f>
        <v>RKSDDP++ (AllEnhancements + RQMC + Kmeans++)</v>
      </c>
      <c r="DJ231" s="39">
        <f>IF(OR(ISBLANK(H231), ISBLANK(AP231)), "", IFERROR(((H231-AP231)/H231)*100, ""))</f>
        <v>12.254360564269193</v>
      </c>
      <c r="DK231" s="20" t="str">
        <f>IF(OR(ISBLANK(AP231), ISBLANK(T231)), "", IFERROR(((T231-AP231)/T231)*100, ""))</f>
        <v/>
      </c>
      <c r="DL231" s="18">
        <f t="shared" si="1647"/>
        <v>0</v>
      </c>
    </row>
    <row r="232" spans="1:116" hidden="1" x14ac:dyDescent="0.25">
      <c r="A232" s="257"/>
      <c r="B232" s="257"/>
      <c r="C232" s="257"/>
      <c r="D232" s="257"/>
      <c r="E232" s="164">
        <f>4 * ($C$204*'Data for KPI'!$B$1)</f>
        <v>5000</v>
      </c>
      <c r="F232" s="88">
        <v>5</v>
      </c>
      <c r="G232" s="84">
        <v>15</v>
      </c>
      <c r="H232" s="127">
        <v>20374411.337242659</v>
      </c>
      <c r="I232" s="127">
        <v>19799087.337229341</v>
      </c>
      <c r="J232" s="127">
        <v>20949735.337255981</v>
      </c>
      <c r="K232" s="171">
        <f t="shared" si="1833"/>
        <v>83.5</v>
      </c>
      <c r="L232" s="171">
        <f t="shared" si="1834"/>
        <v>603.66570000000047</v>
      </c>
      <c r="M232" s="171">
        <f t="shared" si="1835"/>
        <v>307.20074999999997</v>
      </c>
      <c r="N232" s="171">
        <f t="shared" si="1836"/>
        <v>4916.5</v>
      </c>
      <c r="O232" s="172">
        <f t="shared" si="1837"/>
        <v>4396.3342999999995</v>
      </c>
      <c r="P232" s="172">
        <f t="shared" si="1838"/>
        <v>4692.79925</v>
      </c>
      <c r="Q232" s="123">
        <v>98.33</v>
      </c>
      <c r="R232" s="123">
        <v>89.42</v>
      </c>
      <c r="S232" s="123">
        <v>95.45</v>
      </c>
      <c r="T232" s="208"/>
      <c r="U232" s="208"/>
      <c r="V232" s="208"/>
      <c r="W232" s="14"/>
      <c r="X232" s="14"/>
      <c r="Y232" s="14"/>
      <c r="Z232" s="14"/>
      <c r="AA232" s="46" t="str">
        <f>IF(OR(ISBLANK(T232), ISBLANK(DH232)), "", 100*((T232-DH232)/DH232))</f>
        <v/>
      </c>
      <c r="AB232" s="104">
        <v>13174322.05830664</v>
      </c>
      <c r="AC232" s="56">
        <v>13002384.27604001</v>
      </c>
      <c r="AD232" s="56">
        <v>13346259.84057327</v>
      </c>
      <c r="AE232" s="171">
        <f t="shared" si="1839"/>
        <v>0</v>
      </c>
      <c r="AF232" s="171">
        <f t="shared" si="1840"/>
        <v>524</v>
      </c>
      <c r="AG232" s="171">
        <f t="shared" si="1841"/>
        <v>195</v>
      </c>
      <c r="AH232" s="171">
        <f t="shared" si="1842"/>
        <v>5000</v>
      </c>
      <c r="AI232" s="172">
        <f t="shared" si="1843"/>
        <v>4476</v>
      </c>
      <c r="AJ232" s="172">
        <f t="shared" si="1844"/>
        <v>4805</v>
      </c>
      <c r="AK232" s="41">
        <v>100</v>
      </c>
      <c r="AL232" s="41">
        <v>89.52</v>
      </c>
      <c r="AM232" s="41">
        <v>96.1</v>
      </c>
      <c r="AN232" s="31">
        <v>1.4012715504505402</v>
      </c>
      <c r="AO232" s="46">
        <f>IF(OR(ISBLANK(AB232), ISBLANK(DH232)), "", 100*((AB232-DH232)/DH232))</f>
        <v>3.5806990135835311E-3</v>
      </c>
      <c r="AP232" s="102">
        <v>13173850.34237738</v>
      </c>
      <c r="AQ232" s="42">
        <v>13001929.515060591</v>
      </c>
      <c r="AR232" s="42">
        <v>13345771.169694159</v>
      </c>
      <c r="AS232" s="171">
        <f t="shared" si="1845"/>
        <v>0</v>
      </c>
      <c r="AT232" s="171">
        <f t="shared" si="1846"/>
        <v>525.5</v>
      </c>
      <c r="AU232" s="171">
        <f t="shared" si="1847"/>
        <v>197</v>
      </c>
      <c r="AV232" s="171">
        <f t="shared" si="1848"/>
        <v>5000</v>
      </c>
      <c r="AW232" s="172">
        <f t="shared" si="1849"/>
        <v>4474.5</v>
      </c>
      <c r="AX232" s="172">
        <f t="shared" si="1850"/>
        <v>4803</v>
      </c>
      <c r="AY232" s="32">
        <v>100</v>
      </c>
      <c r="AZ232" s="32">
        <v>89.49</v>
      </c>
      <c r="BA232" s="32">
        <v>96.06</v>
      </c>
      <c r="BB232" s="28">
        <v>1.1752664642702897</v>
      </c>
      <c r="BC232" s="46">
        <f>IF(OR(ISBLANK(AP232), ISBLANK(DH232)), "", 100*((AP232-DH232)/DH232))</f>
        <v>0</v>
      </c>
      <c r="BD232" s="127">
        <v>82837484.481391609</v>
      </c>
      <c r="BE232" s="127">
        <v>80851103.870405704</v>
      </c>
      <c r="BF232" s="127">
        <v>84823865.092377514</v>
      </c>
      <c r="BG232" s="171">
        <f t="shared" si="1851"/>
        <v>631.5</v>
      </c>
      <c r="BH232" s="171">
        <f t="shared" si="1829"/>
        <v>1022.4807500000002</v>
      </c>
      <c r="BI232" s="171">
        <f t="shared" si="1830"/>
        <v>857.35145000000011</v>
      </c>
      <c r="BJ232" s="171">
        <f t="shared" si="1852"/>
        <v>4368.5</v>
      </c>
      <c r="BK232" s="172">
        <f t="shared" si="1853"/>
        <v>3977.5192499999998</v>
      </c>
      <c r="BL232" s="172">
        <f t="shared" si="1854"/>
        <v>4142.6485499999999</v>
      </c>
      <c r="BM232" s="122">
        <v>87.37</v>
      </c>
      <c r="BN232" s="122">
        <v>91.05</v>
      </c>
      <c r="BO232" s="122">
        <v>94.83</v>
      </c>
      <c r="BP232" s="28">
        <v>0.99686329548626684</v>
      </c>
      <c r="BQ232" s="46">
        <f>IF(OR(ISBLANK(BD232), ISBLANK(DH232)), "", 100*((BD232-DH232)/DH232))</f>
        <v>528.80237993080607</v>
      </c>
      <c r="BR232" s="127">
        <v>13179040.263451811</v>
      </c>
      <c r="BS232" s="127">
        <v>13006594.5847985</v>
      </c>
      <c r="BT232" s="127">
        <v>13351485.942105111</v>
      </c>
      <c r="BU232" s="171">
        <f t="shared" si="1855"/>
        <v>0</v>
      </c>
      <c r="BV232" s="171">
        <f t="shared" si="1831"/>
        <v>523.5</v>
      </c>
      <c r="BW232" s="171">
        <f t="shared" si="1832"/>
        <v>196</v>
      </c>
      <c r="BX232" s="171">
        <f t="shared" si="1856"/>
        <v>5000</v>
      </c>
      <c r="BY232" s="172">
        <f t="shared" si="1857"/>
        <v>4476.5</v>
      </c>
      <c r="BZ232" s="172">
        <f t="shared" si="1858"/>
        <v>4804</v>
      </c>
      <c r="CA232" s="122">
        <v>100</v>
      </c>
      <c r="CB232" s="122">
        <v>89.53</v>
      </c>
      <c r="CC232" s="122">
        <v>96.08</v>
      </c>
      <c r="CD232" s="28">
        <v>1.9377003153079455</v>
      </c>
      <c r="CE232" s="46">
        <f>IF(OR(ISBLANK(BR232), ISBLANK(DH232)), "", 100*((BR232-DH232)/DH232))</f>
        <v>3.93956280020622E-2</v>
      </c>
      <c r="CF232" s="127">
        <v>13174446.16686799</v>
      </c>
      <c r="CG232" s="127">
        <v>13002502.947627431</v>
      </c>
      <c r="CH232" s="127">
        <v>13346389.38610854</v>
      </c>
      <c r="CI232" s="171">
        <f t="shared" si="1859"/>
        <v>0</v>
      </c>
      <c r="CJ232" s="171">
        <f t="shared" si="1860"/>
        <v>524</v>
      </c>
      <c r="CK232" s="171">
        <f t="shared" si="1861"/>
        <v>194.5</v>
      </c>
      <c r="CL232" s="171">
        <f t="shared" si="1862"/>
        <v>5000</v>
      </c>
      <c r="CM232" s="172">
        <f t="shared" si="1863"/>
        <v>4476</v>
      </c>
      <c r="CN232" s="172">
        <f t="shared" si="1864"/>
        <v>4805.5</v>
      </c>
      <c r="CO232" s="122">
        <v>100</v>
      </c>
      <c r="CP232" s="122">
        <v>89.52</v>
      </c>
      <c r="CQ232" s="122">
        <v>96.11</v>
      </c>
      <c r="CR232" s="28">
        <v>1.6205257689318524</v>
      </c>
      <c r="CS232" s="46">
        <f>IF(OR(ISBLANK(CF232), ISBLANK(DH232)), "", 100*((CF232-DH232)/DH232))</f>
        <v>4.5227816858817178E-3</v>
      </c>
      <c r="CT232" s="127">
        <v>13178249.373666929</v>
      </c>
      <c r="CU232" s="127">
        <v>13006288.55537506</v>
      </c>
      <c r="CV232" s="127">
        <v>13350210.191958791</v>
      </c>
      <c r="CW232" s="171">
        <f t="shared" si="1865"/>
        <v>0</v>
      </c>
      <c r="CX232" s="171">
        <f t="shared" si="1866"/>
        <v>527.5</v>
      </c>
      <c r="CY232" s="171">
        <f t="shared" si="1867"/>
        <v>215</v>
      </c>
      <c r="CZ232" s="171">
        <f t="shared" si="1868"/>
        <v>5000</v>
      </c>
      <c r="DA232" s="172">
        <f t="shared" si="1869"/>
        <v>4472.5</v>
      </c>
      <c r="DB232" s="172">
        <f t="shared" si="1870"/>
        <v>4785</v>
      </c>
      <c r="DC232" s="122">
        <v>100</v>
      </c>
      <c r="DD232" s="122">
        <v>89.45</v>
      </c>
      <c r="DE232" s="122">
        <v>95.7</v>
      </c>
      <c r="DF232" s="28">
        <v>4.3566044106599175</v>
      </c>
      <c r="DG232" s="46">
        <f t="shared" si="1871"/>
        <v>3.3392145615916309E-2</v>
      </c>
      <c r="DH232" s="26">
        <f>MIN(H232,T232,AB232,AP232,BD232,BR232,CF232,CT232)</f>
        <v>13173850.34237738</v>
      </c>
      <c r="DI232" s="85" t="str">
        <f>IF(DH232=H232, $H$2, IF(DH232=T232, $T$2, IF(DH232=AB232, $AB$2, IF(DH232=AP232, $AP$2, IF(DH232=BD232, $BD$2, IF(DH232=BR232, $BR$2, IF(DH232=CF232, $CF$2, $CT$2)))))))</f>
        <v>RKSDDP++ (AllEnhancements + RQMC + Kmeans++)</v>
      </c>
      <c r="DJ232" s="39">
        <f>IF(OR(ISBLANK(H232), ISBLANK(AP232)), "", IFERROR(((H232-AP232)/H232)*100, ""))</f>
        <v>35.341197719431911</v>
      </c>
      <c r="DK232" s="20" t="str">
        <f>IF(OR(ISBLANK(AP232), ISBLANK(T232)), "", IFERROR(((T232-AP232)/T232)*100, ""))</f>
        <v/>
      </c>
      <c r="DL232" s="18">
        <f t="shared" si="1647"/>
        <v>0</v>
      </c>
    </row>
    <row r="233" spans="1:116" x14ac:dyDescent="0.25">
      <c r="A233" s="257"/>
      <c r="B233" s="257"/>
      <c r="C233" s="258"/>
      <c r="D233" s="258"/>
      <c r="E233" s="164">
        <f>4 * ($C$204*'Data for KPI'!$B$1)</f>
        <v>5000</v>
      </c>
      <c r="F233" s="94" t="s">
        <v>23</v>
      </c>
      <c r="G233" s="94"/>
      <c r="H233" s="113">
        <f>AVERAGE(H228:H232)</f>
        <v>16518522.359905038</v>
      </c>
      <c r="I233" s="82">
        <f t="shared" ref="I233:DH233" si="1872">AVERAGE(I228:I232)</f>
        <v>16139207.756399462</v>
      </c>
      <c r="J233" s="82">
        <f t="shared" si="1872"/>
        <v>16897836.963410612</v>
      </c>
      <c r="K233" s="159">
        <f t="shared" si="1872"/>
        <v>39.700000000000003</v>
      </c>
      <c r="L233" s="159">
        <f t="shared" si="1872"/>
        <v>562.19701000000009</v>
      </c>
      <c r="M233" s="159">
        <f t="shared" si="1872"/>
        <v>250.43264999999991</v>
      </c>
      <c r="N233" s="159">
        <f t="shared" si="1872"/>
        <v>4960.3</v>
      </c>
      <c r="O233" s="159">
        <f t="shared" si="1872"/>
        <v>4437.8029900000001</v>
      </c>
      <c r="P233" s="159">
        <f t="shared" si="1872"/>
        <v>4749.5673499999994</v>
      </c>
      <c r="Q233" s="106">
        <f t="shared" si="1872"/>
        <v>99.206000000000003</v>
      </c>
      <c r="R233" s="106">
        <f t="shared" si="1872"/>
        <v>89.465999999999994</v>
      </c>
      <c r="S233" s="106">
        <f t="shared" si="1872"/>
        <v>95.75</v>
      </c>
      <c r="T233" s="113" t="e">
        <f t="shared" si="1872"/>
        <v>#DIV/0!</v>
      </c>
      <c r="U233" s="113" t="e">
        <f t="shared" si="1872"/>
        <v>#DIV/0!</v>
      </c>
      <c r="V233" s="113" t="e">
        <f t="shared" si="1872"/>
        <v>#DIV/0!</v>
      </c>
      <c r="W233" s="82" t="e">
        <f t="shared" si="1872"/>
        <v>#DIV/0!</v>
      </c>
      <c r="X233" s="82" t="e">
        <f t="shared" si="1872"/>
        <v>#DIV/0!</v>
      </c>
      <c r="Y233" s="82" t="e">
        <f t="shared" si="1872"/>
        <v>#DIV/0!</v>
      </c>
      <c r="Z233" s="82" t="e">
        <f t="shared" si="1872"/>
        <v>#DIV/0!</v>
      </c>
      <c r="AA233" s="97" t="str">
        <f>IFERROR(AVERAGE(AA228:AA232), "")</f>
        <v/>
      </c>
      <c r="AB233" s="113">
        <f t="shared" si="1872"/>
        <v>13181627.572512077</v>
      </c>
      <c r="AC233" s="82">
        <f t="shared" si="1872"/>
        <v>13009390.135349808</v>
      </c>
      <c r="AD233" s="82">
        <f t="shared" si="1872"/>
        <v>13353865.00967434</v>
      </c>
      <c r="AE233" s="159">
        <f t="shared" si="1872"/>
        <v>0.2000000000003638</v>
      </c>
      <c r="AF233" s="159">
        <f t="shared" si="1872"/>
        <v>527.07881000000032</v>
      </c>
      <c r="AG233" s="159">
        <f t="shared" si="1872"/>
        <v>188.59204000000028</v>
      </c>
      <c r="AH233" s="159">
        <f t="shared" si="1872"/>
        <v>4999.8</v>
      </c>
      <c r="AI233" s="159">
        <f t="shared" si="1872"/>
        <v>4472.9211899999991</v>
      </c>
      <c r="AJ233" s="159">
        <f t="shared" si="1872"/>
        <v>4811.4079599999995</v>
      </c>
      <c r="AK233" s="82">
        <f t="shared" si="1872"/>
        <v>99.996000000000009</v>
      </c>
      <c r="AL233" s="82">
        <f t="shared" si="1872"/>
        <v>89.461999999999989</v>
      </c>
      <c r="AM233" s="82">
        <f t="shared" si="1872"/>
        <v>96.231999999999999</v>
      </c>
      <c r="AN233" s="82">
        <f t="shared" si="1872"/>
        <v>1.4577952505735392</v>
      </c>
      <c r="AO233" s="225">
        <f>IFERROR(AVERAGE(AO228:AO232), "")</f>
        <v>7.8554876309908581E-2</v>
      </c>
      <c r="AP233" s="113">
        <f t="shared" si="1872"/>
        <v>13171426.650944134</v>
      </c>
      <c r="AQ233" s="82">
        <f t="shared" si="1872"/>
        <v>13000099.250199683</v>
      </c>
      <c r="AR233" s="82">
        <f t="shared" si="1872"/>
        <v>13342754.051688585</v>
      </c>
      <c r="AS233" s="159">
        <f t="shared" si="1872"/>
        <v>0</v>
      </c>
      <c r="AT233" s="159">
        <f t="shared" si="1872"/>
        <v>527</v>
      </c>
      <c r="AU233" s="159">
        <f t="shared" si="1872"/>
        <v>185.9</v>
      </c>
      <c r="AV233" s="159">
        <f t="shared" si="1872"/>
        <v>5000</v>
      </c>
      <c r="AW233" s="159">
        <f t="shared" si="1872"/>
        <v>4473</v>
      </c>
      <c r="AX233" s="159">
        <f t="shared" si="1872"/>
        <v>4814.1000000000004</v>
      </c>
      <c r="AY233" s="82">
        <f t="shared" si="1872"/>
        <v>100</v>
      </c>
      <c r="AZ233" s="82">
        <f t="shared" si="1872"/>
        <v>89.46</v>
      </c>
      <c r="BA233" s="82">
        <f t="shared" si="1872"/>
        <v>96.282000000000011</v>
      </c>
      <c r="BB233" s="82">
        <f t="shared" si="1872"/>
        <v>1.1385207008528448</v>
      </c>
      <c r="BC233" s="225">
        <f>IFERROR(AVERAGE(BC228:BC232), "")</f>
        <v>1.1203065649199998E-3</v>
      </c>
      <c r="BD233" s="113">
        <f t="shared" si="1872"/>
        <v>130160772.46875095</v>
      </c>
      <c r="BE233" s="82">
        <f t="shared" si="1872"/>
        <v>128004334.48277538</v>
      </c>
      <c r="BF233" s="82">
        <f t="shared" si="1872"/>
        <v>132317210.4547265</v>
      </c>
      <c r="BG233" s="159">
        <f t="shared" si="1872"/>
        <v>904.1</v>
      </c>
      <c r="BH233" s="159">
        <f t="shared" si="1872"/>
        <v>1270.9004399999999</v>
      </c>
      <c r="BI233" s="159">
        <f t="shared" si="1872"/>
        <v>1141.4052000000001</v>
      </c>
      <c r="BJ233" s="82">
        <f t="shared" si="1872"/>
        <v>4095.9</v>
      </c>
      <c r="BK233" s="82">
        <f t="shared" si="1872"/>
        <v>3729.0995600000001</v>
      </c>
      <c r="BL233" s="82">
        <f t="shared" si="1872"/>
        <v>3858.5948000000003</v>
      </c>
      <c r="BM233" s="82">
        <f t="shared" si="1872"/>
        <v>81.917999999999992</v>
      </c>
      <c r="BN233" s="82">
        <f t="shared" si="1872"/>
        <v>91.14200000000001</v>
      </c>
      <c r="BO233" s="82">
        <f t="shared" si="1872"/>
        <v>94.09</v>
      </c>
      <c r="BP233" s="82">
        <f t="shared" si="1872"/>
        <v>0.64313260468107036</v>
      </c>
      <c r="BQ233" s="226">
        <f t="shared" si="1872"/>
        <v>888.81964432798702</v>
      </c>
      <c r="BR233" s="118">
        <f t="shared" si="1872"/>
        <v>13179436.753528249</v>
      </c>
      <c r="BS233" s="99">
        <f t="shared" si="1872"/>
        <v>13007470.71488289</v>
      </c>
      <c r="BT233" s="99">
        <f t="shared" si="1872"/>
        <v>13351402.792173605</v>
      </c>
      <c r="BU233" s="183">
        <f t="shared" si="1872"/>
        <v>0.1000000000001819</v>
      </c>
      <c r="BV233" s="183">
        <f t="shared" si="1872"/>
        <v>522.18970000000013</v>
      </c>
      <c r="BW233" s="183">
        <f t="shared" si="1872"/>
        <v>188.09660000000022</v>
      </c>
      <c r="BX233" s="183">
        <f t="shared" si="1872"/>
        <v>4999.8999999999996</v>
      </c>
      <c r="BY233" s="183">
        <f t="shared" si="1872"/>
        <v>4477.8103000000001</v>
      </c>
      <c r="BZ233" s="183">
        <f t="shared" si="1872"/>
        <v>4811.9034000000001</v>
      </c>
      <c r="CA233" s="99">
        <f t="shared" si="1872"/>
        <v>99.998000000000005</v>
      </c>
      <c r="CB233" s="99">
        <f t="shared" si="1872"/>
        <v>89.557999999999993</v>
      </c>
      <c r="CC233" s="99">
        <f t="shared" si="1872"/>
        <v>96.24</v>
      </c>
      <c r="CD233" s="99">
        <f t="shared" si="1872"/>
        <v>1.5020349795379331</v>
      </c>
      <c r="CE233" s="100">
        <f t="shared" si="1872"/>
        <v>6.1832030884582459E-2</v>
      </c>
      <c r="CF233" s="118">
        <f t="shared" si="1872"/>
        <v>13182695.609457701</v>
      </c>
      <c r="CG233" s="99">
        <f t="shared" si="1872"/>
        <v>13010523.660558293</v>
      </c>
      <c r="CH233" s="99">
        <f t="shared" si="1872"/>
        <v>13354867.558357112</v>
      </c>
      <c r="CI233" s="159">
        <f t="shared" si="1872"/>
        <v>0.1000000000001819</v>
      </c>
      <c r="CJ233" s="159">
        <f t="shared" si="1872"/>
        <v>523.08954000000017</v>
      </c>
      <c r="CK233" s="159">
        <f t="shared" si="1872"/>
        <v>190.29575000000023</v>
      </c>
      <c r="CL233" s="159">
        <f t="shared" si="1872"/>
        <v>4999.8999999999996</v>
      </c>
      <c r="CM233" s="159">
        <f t="shared" si="1872"/>
        <v>4476.9104600000001</v>
      </c>
      <c r="CN233" s="159">
        <f t="shared" si="1872"/>
        <v>4809.7042499999998</v>
      </c>
      <c r="CO233" s="99">
        <f t="shared" si="1872"/>
        <v>99.998000000000005</v>
      </c>
      <c r="CP233" s="99">
        <f t="shared" si="1872"/>
        <v>89.539999999999992</v>
      </c>
      <c r="CQ233" s="99">
        <f t="shared" si="1872"/>
        <v>96.195999999999998</v>
      </c>
      <c r="CR233" s="99">
        <f t="shared" si="1872"/>
        <v>1.5390869758368684</v>
      </c>
      <c r="CS233" s="100">
        <f>IFERROR(AVERAGE(CS228:CS232), "")</f>
        <v>8.6750954641081846E-2</v>
      </c>
      <c r="CT233" s="118">
        <f t="shared" si="1872"/>
        <v>13702527.003617093</v>
      </c>
      <c r="CU233" s="99">
        <f t="shared" si="1872"/>
        <v>13489601.385783866</v>
      </c>
      <c r="CV233" s="99">
        <f t="shared" si="1872"/>
        <v>13915452.62145032</v>
      </c>
      <c r="CW233" s="159">
        <f t="shared" si="1872"/>
        <v>6.6</v>
      </c>
      <c r="CX233" s="159">
        <f t="shared" si="1872"/>
        <v>525.2141300000003</v>
      </c>
      <c r="CY233" s="159">
        <f t="shared" si="1872"/>
        <v>211.82787000000008</v>
      </c>
      <c r="CZ233" s="159">
        <f t="shared" si="1872"/>
        <v>4993.3999999999996</v>
      </c>
      <c r="DA233" s="159">
        <f t="shared" si="1872"/>
        <v>4474.7858699999997</v>
      </c>
      <c r="DB233" s="159">
        <f t="shared" si="1872"/>
        <v>4788.1721300000008</v>
      </c>
      <c r="DC233" s="99">
        <f t="shared" si="1872"/>
        <v>99.868000000000009</v>
      </c>
      <c r="DD233" s="99">
        <f t="shared" si="1872"/>
        <v>89.61399999999999</v>
      </c>
      <c r="DE233" s="99">
        <f t="shared" si="1872"/>
        <v>95.89</v>
      </c>
      <c r="DF233" s="99">
        <f t="shared" si="1872"/>
        <v>4.7625204972911019</v>
      </c>
      <c r="DG233" s="100">
        <f>IFERROR(AVERAGE(DG228:DG232), "")</f>
        <v>4.0305198636602722</v>
      </c>
      <c r="DH233" s="118">
        <f t="shared" si="1872"/>
        <v>13171279.607293649</v>
      </c>
      <c r="DI233" s="99"/>
      <c r="DJ233" s="100">
        <f>IFERROR(AVERAGE(DJ228:DJ232), "")</f>
        <v>18.475056782978733</v>
      </c>
      <c r="DK233" s="99" t="str">
        <f>IFERROR(AVERAGE(DK228:DK232), "")</f>
        <v/>
      </c>
      <c r="DL233" s="18">
        <f t="shared" si="1647"/>
        <v>1.1203065649199998E-3</v>
      </c>
    </row>
    <row r="234" spans="1:116" hidden="1" x14ac:dyDescent="0.25">
      <c r="A234" s="257"/>
      <c r="B234" s="257"/>
      <c r="C234" s="256">
        <v>15</v>
      </c>
      <c r="D234" s="256">
        <v>100</v>
      </c>
      <c r="E234" s="164">
        <f>4 * ($C$210*'Data for KPI'!$B$1)</f>
        <v>7500</v>
      </c>
      <c r="F234" s="88">
        <v>1</v>
      </c>
      <c r="G234" s="88">
        <v>13</v>
      </c>
      <c r="H234" s="128">
        <v>48576856.116909146</v>
      </c>
      <c r="I234" s="128">
        <v>47787233.263870031</v>
      </c>
      <c r="J234" s="128">
        <v>49366478.969948277</v>
      </c>
      <c r="K234" s="171">
        <f>E234-N234</f>
        <v>138.00000000000091</v>
      </c>
      <c r="L234" s="171">
        <f>E234-O234</f>
        <v>1399.1106000000009</v>
      </c>
      <c r="M234" s="171">
        <f>E234-P234</f>
        <v>425.85420000000067</v>
      </c>
      <c r="N234" s="171">
        <f>(Q234/100)*E234</f>
        <v>7361.9999999999991</v>
      </c>
      <c r="O234" s="172">
        <f>(R234/100)*N234</f>
        <v>6100.8893999999991</v>
      </c>
      <c r="P234" s="172">
        <f>(S234/100)*N234</f>
        <v>7074.1457999999993</v>
      </c>
      <c r="Q234" s="125">
        <v>98.16</v>
      </c>
      <c r="R234" s="125">
        <v>82.87</v>
      </c>
      <c r="S234" s="125">
        <v>96.09</v>
      </c>
      <c r="T234" s="208"/>
      <c r="U234" s="208"/>
      <c r="V234" s="208"/>
      <c r="W234" s="14"/>
      <c r="X234" s="14"/>
      <c r="Y234" s="14"/>
      <c r="Z234" s="14"/>
      <c r="AA234" s="46" t="str">
        <f>IF(OR(ISBLANK(T234), ISBLANK(DH234)), "", 100*((T234-DH234)/DH234))</f>
        <v/>
      </c>
      <c r="AB234" s="103">
        <v>37971170.76692301</v>
      </c>
      <c r="AC234" s="43">
        <v>37575770.007606588</v>
      </c>
      <c r="AD234" s="43">
        <v>38366571.526239432</v>
      </c>
      <c r="AE234" s="171">
        <f>$E234-AH234</f>
        <v>8.25</v>
      </c>
      <c r="AF234" s="171">
        <f>$E234-AI234</f>
        <v>1257.1247250000006</v>
      </c>
      <c r="AG234" s="171">
        <f>$E234-AJ234</f>
        <v>294.43484999999964</v>
      </c>
      <c r="AH234" s="171">
        <f>(AK234/100)*E234</f>
        <v>7491.75</v>
      </c>
      <c r="AI234" s="172">
        <f>(AL234/100)*AH234</f>
        <v>6242.8752749999994</v>
      </c>
      <c r="AJ234" s="172">
        <f>(AM234/100)*AH234</f>
        <v>7205.5651500000004</v>
      </c>
      <c r="AK234" s="34">
        <v>99.89</v>
      </c>
      <c r="AL234" s="34">
        <v>83.33</v>
      </c>
      <c r="AM234" s="34">
        <v>96.18</v>
      </c>
      <c r="AN234" s="29">
        <v>0.37259139659432505</v>
      </c>
      <c r="AO234" s="46">
        <f>IF(OR(ISBLANK(AB234), ISBLANK(DH234)), "", 100*((AB234-DH234)/DH234))</f>
        <v>1.7210315943452625E-2</v>
      </c>
      <c r="AP234" s="102">
        <v>37964636.932960063</v>
      </c>
      <c r="AQ234" s="42">
        <v>37569407.070086278</v>
      </c>
      <c r="AR234" s="42">
        <v>38359866.795833834</v>
      </c>
      <c r="AS234" s="171">
        <f>$E234-AV234</f>
        <v>8.25</v>
      </c>
      <c r="AT234" s="171">
        <f>$E234-AW234</f>
        <v>1256.3755499999997</v>
      </c>
      <c r="AU234" s="171">
        <f>$E234-AX234</f>
        <v>291.43815000000086</v>
      </c>
      <c r="AV234" s="171">
        <f>(AY234/100)*E234</f>
        <v>7491.75</v>
      </c>
      <c r="AW234" s="172">
        <f>(AZ234/100)*AV234</f>
        <v>6243.6244500000003</v>
      </c>
      <c r="AX234" s="172">
        <f>(BA234/100)*AV234</f>
        <v>7208.5618499999991</v>
      </c>
      <c r="AY234" s="32">
        <v>99.89</v>
      </c>
      <c r="AZ234" s="32">
        <v>83.34</v>
      </c>
      <c r="BA234" s="32">
        <v>96.22</v>
      </c>
      <c r="BB234" s="28">
        <v>0.57471897014740903</v>
      </c>
      <c r="BC234" s="46">
        <f>IF(OR(ISBLANK(AP234), ISBLANK(DH234)), "", 100*((AP234-DH234)/DH234))</f>
        <v>0</v>
      </c>
      <c r="BD234" s="128">
        <v>37997334.491352029</v>
      </c>
      <c r="BE234" s="128">
        <v>37601820.863069609</v>
      </c>
      <c r="BF234" s="128">
        <v>38392848.119634449</v>
      </c>
      <c r="BG234" s="171">
        <f>IF(BJ234=0, " ", $E234-BJ234)</f>
        <v>8.25</v>
      </c>
      <c r="BH234" s="171">
        <f t="shared" ref="BH234:BH238" si="1873">IF(BK234=0, " ", $E234-BK234)</f>
        <v>1235.3986499999992</v>
      </c>
      <c r="BI234" s="171">
        <f t="shared" ref="BI234:BI238" si="1874">IF(BL234=0, " ", $E234-BL234)</f>
        <v>389.58007500000076</v>
      </c>
      <c r="BJ234" s="171">
        <f>(BM234/100)*$E234</f>
        <v>7491.75</v>
      </c>
      <c r="BK234" s="172">
        <f>(BN234/100)*BJ234</f>
        <v>6264.6013500000008</v>
      </c>
      <c r="BL234" s="172">
        <f>(BO234/100)*BJ234</f>
        <v>7110.4199249999992</v>
      </c>
      <c r="BM234" s="124">
        <v>99.89</v>
      </c>
      <c r="BN234" s="124">
        <v>83.62</v>
      </c>
      <c r="BO234" s="124">
        <v>94.91</v>
      </c>
      <c r="BP234" s="29">
        <v>5.443667295632558</v>
      </c>
      <c r="BQ234" s="46">
        <f>IF(OR(ISBLANK(BD234), ISBLANK(DH234)), "", 100*((BD234-DH234)/DH234))</f>
        <v>8.6126356086863101E-2</v>
      </c>
      <c r="BR234" s="128">
        <v>61514536.190275557</v>
      </c>
      <c r="BS234" s="128">
        <v>60419043.892790362</v>
      </c>
      <c r="BT234" s="128">
        <v>62610028.487760767</v>
      </c>
      <c r="BU234" s="171">
        <f>IF(BX234 = 0, " ", $E234-BX234)</f>
        <v>282.00000000000091</v>
      </c>
      <c r="BV234" s="171">
        <f t="shared" ref="BV234:BV238" si="1875">IF(BY234=0, " ", $E234-BY234)</f>
        <v>1509.0600000000013</v>
      </c>
      <c r="BW234" s="171">
        <f t="shared" ref="BW234:BW238" si="1876">IF(BZ234=0, " ", $E234-BZ234)</f>
        <v>562.78020000000106</v>
      </c>
      <c r="BX234" s="171">
        <f>IF(ISBLANK(CA234),"",(CA234/100)*$E234)</f>
        <v>7217.9999999999991</v>
      </c>
      <c r="BY234" s="172">
        <f>(CB234/100)*BX234</f>
        <v>5990.9399999999987</v>
      </c>
      <c r="BZ234" s="172">
        <f>(CC234/100)*BX234</f>
        <v>6937.2197999999989</v>
      </c>
      <c r="CA234" s="124">
        <v>96.24</v>
      </c>
      <c r="CB234" s="124">
        <v>83</v>
      </c>
      <c r="CC234" s="124">
        <v>96.11</v>
      </c>
      <c r="CD234" s="29">
        <v>1.3079580192574236</v>
      </c>
      <c r="CE234" s="46">
        <f>IF(OR(ISBLANK(BR234), ISBLANK(DH234)), "", 100*((BR234-DH234)/DH234))</f>
        <v>62.031145718319749</v>
      </c>
      <c r="CF234" s="128">
        <v>37970522.956004657</v>
      </c>
      <c r="CG234" s="128">
        <v>37574967.165084302</v>
      </c>
      <c r="CH234" s="128">
        <v>38366078.746925011</v>
      </c>
      <c r="CI234" s="171">
        <f>IF(ISNUMBER(CL234), $E234-CL234,"")</f>
        <v>8.25</v>
      </c>
      <c r="CJ234" s="171">
        <f>IF(ISNUMBER(CM234), $E234-CM234,"")</f>
        <v>1266.8639999999996</v>
      </c>
      <c r="CK234" s="171">
        <f>IF(ISNUMBER(CN234), $E234-CN234,"")</f>
        <v>287.69227500000034</v>
      </c>
      <c r="CL234" s="171">
        <f>IF(ISBLANK(CO234),"",(CO234/100)*$E234)</f>
        <v>7491.75</v>
      </c>
      <c r="CM234" s="172">
        <f>IF(ISNUMBER(CL234), (CP234/100) * CL234, "")</f>
        <v>6233.1360000000004</v>
      </c>
      <c r="CN234" s="172">
        <f>IF(ISNUMBER(CL234),(CQ234/100)*CL234,"")</f>
        <v>7212.3077249999997</v>
      </c>
      <c r="CO234" s="124">
        <v>99.89</v>
      </c>
      <c r="CP234" s="124">
        <v>83.2</v>
      </c>
      <c r="CQ234" s="124">
        <v>96.27</v>
      </c>
      <c r="CR234" s="29">
        <v>0.67371673831679302</v>
      </c>
      <c r="CS234" s="46">
        <f>IF(OR(ISBLANK(CF234), ISBLANK(DH234)), "", 100*((CF234-DH234)/DH234))</f>
        <v>1.5503962424262028E-2</v>
      </c>
      <c r="CT234" s="128">
        <v>87828751.196632445</v>
      </c>
      <c r="CU234" s="128">
        <v>86249514.820818454</v>
      </c>
      <c r="CV234" s="128">
        <v>89407987.572446436</v>
      </c>
      <c r="CW234" s="171">
        <f>IF(ISNUMBER(CZ234), $E234-CZ234,"")</f>
        <v>537</v>
      </c>
      <c r="CX234" s="171">
        <f>IF(ISNUMBER(DA234), $E234-DA234,"")</f>
        <v>1726.2803999999996</v>
      </c>
      <c r="CY234" s="171">
        <f>IF(ISNUMBER(DB234), $E234-DB234,"")</f>
        <v>828.05340000000069</v>
      </c>
      <c r="CZ234" s="171">
        <f>IF(ISBLANK(DC234),"",(DC234/100)*$E234)</f>
        <v>6963</v>
      </c>
      <c r="DA234" s="172">
        <f>IF(ISNUMBER(CZ234), (DD234/100) * CZ234, "")</f>
        <v>5773.7196000000004</v>
      </c>
      <c r="DB234" s="172">
        <f>IF(ISNUMBER(CZ234),(DE234/100)*CZ234,"")</f>
        <v>6671.9465999999993</v>
      </c>
      <c r="DC234" s="124">
        <v>92.84</v>
      </c>
      <c r="DD234" s="124">
        <v>82.92</v>
      </c>
      <c r="DE234" s="124">
        <v>95.82</v>
      </c>
      <c r="DF234" s="29">
        <v>3.339841203653731</v>
      </c>
      <c r="DG234" s="46">
        <f>IF(OR(ISBLANK(CT234), ISBLANK(DH234)), "", 100*((CT234-DH234)/DH234))</f>
        <v>131.34358258640808</v>
      </c>
      <c r="DH234" s="26">
        <f>MIN(H234,T234,AB234,AP234,BD234,BR234,CF234,CT234)</f>
        <v>37964636.932960063</v>
      </c>
      <c r="DI234" s="85" t="str">
        <f>IF(DH234=H234, $H$2, IF(DH234=T234, $T$2, IF(DH234=AB234, $AB$2, IF(DH234=AP234, $AP$2, IF(DH234=BD234, $BD$2, IF(DH234=BR234, $BR$2, IF(DH234=CF234, $CF$2, $CT$2)))))))</f>
        <v>RKSDDP++ (AllEnhancements + RQMC + Kmeans++)</v>
      </c>
      <c r="DJ234" s="39">
        <f>IF(OR(ISBLANK(H234), ISBLANK(AP234)), "", IFERROR(((H234-AP234)/H234)*100, ""))</f>
        <v>21.846245377446461</v>
      </c>
      <c r="DK234" s="20" t="str">
        <f>IF(OR(ISBLANK(AP234), ISBLANK(T234)), "", IFERROR(((T234-AP234)/T234)*100, ""))</f>
        <v/>
      </c>
      <c r="DL234" s="18">
        <f t="shared" si="1647"/>
        <v>0</v>
      </c>
    </row>
    <row r="235" spans="1:116" hidden="1" x14ac:dyDescent="0.25">
      <c r="A235" s="257"/>
      <c r="B235" s="257"/>
      <c r="C235" s="257"/>
      <c r="D235" s="257"/>
      <c r="E235" s="164">
        <f>4 * ($C$210*'Data for KPI'!$B$1)</f>
        <v>7500</v>
      </c>
      <c r="F235" s="88">
        <v>2</v>
      </c>
      <c r="G235" s="88">
        <v>16</v>
      </c>
      <c r="H235" s="127">
        <v>42715327.719403513</v>
      </c>
      <c r="I235" s="127">
        <v>42088430.479448333</v>
      </c>
      <c r="J235" s="127">
        <v>43342224.9593587</v>
      </c>
      <c r="K235" s="171">
        <f t="shared" ref="K235:K238" si="1877">E235-N235</f>
        <v>66.75</v>
      </c>
      <c r="L235" s="171">
        <f t="shared" ref="L235:L238" si="1878">E235-O235</f>
        <v>1345.2690000000002</v>
      </c>
      <c r="M235" s="171">
        <f t="shared" ref="M235:M238" si="1879">E235-P235</f>
        <v>360.36337499999991</v>
      </c>
      <c r="N235" s="171">
        <f t="shared" ref="N235:N238" si="1880">(Q235/100)*E235</f>
        <v>7433.25</v>
      </c>
      <c r="O235" s="172">
        <f t="shared" ref="O235:O238" si="1881">(R235/100)*N235</f>
        <v>6154.7309999999998</v>
      </c>
      <c r="P235" s="172">
        <f t="shared" ref="P235:P238" si="1882">(S235/100)*N235</f>
        <v>7139.6366250000001</v>
      </c>
      <c r="Q235" s="123">
        <v>99.11</v>
      </c>
      <c r="R235" s="123">
        <v>82.8</v>
      </c>
      <c r="S235" s="123">
        <v>96.05</v>
      </c>
      <c r="T235" s="208"/>
      <c r="U235" s="208"/>
      <c r="V235" s="208"/>
      <c r="W235" s="14"/>
      <c r="X235" s="14"/>
      <c r="Y235" s="14"/>
      <c r="Z235" s="14"/>
      <c r="AA235" s="46" t="str">
        <f>IF(OR(ISBLANK(T235), ISBLANK(DH235)), "", 100*((T235-DH235)/DH235))</f>
        <v/>
      </c>
      <c r="AB235" s="103">
        <v>46299231.655309543</v>
      </c>
      <c r="AC235" s="43">
        <v>45571793.621099077</v>
      </c>
      <c r="AD235" s="43">
        <v>47026669.689519987</v>
      </c>
      <c r="AE235" s="171">
        <f t="shared" ref="AE235:AE238" si="1883">$E235-AH235</f>
        <v>111.74999999999909</v>
      </c>
      <c r="AF235" s="171">
        <f t="shared" ref="AF235:AF238" si="1884">$E235-AI235</f>
        <v>1386.2231249999995</v>
      </c>
      <c r="AG235" s="171">
        <f t="shared" ref="AG235:AG238" si="1885">$E235-AJ235</f>
        <v>398.41409999999905</v>
      </c>
      <c r="AH235" s="171">
        <f t="shared" ref="AH235:AH238" si="1886">(AK235/100)*E235</f>
        <v>7388.2500000000009</v>
      </c>
      <c r="AI235" s="172">
        <f t="shared" ref="AI235:AI238" si="1887">(AL235/100)*AH235</f>
        <v>6113.7768750000005</v>
      </c>
      <c r="AJ235" s="172">
        <f t="shared" ref="AJ235:AJ238" si="1888">(AM235/100)*AH235</f>
        <v>7101.5859000000009</v>
      </c>
      <c r="AK235" s="34">
        <v>98.51</v>
      </c>
      <c r="AL235" s="34">
        <v>82.75</v>
      </c>
      <c r="AM235" s="34">
        <v>96.12</v>
      </c>
      <c r="AN235" s="29">
        <v>0.38879775321958587</v>
      </c>
      <c r="AO235" s="46">
        <f>IF(OR(ISBLANK(AB235), ISBLANK(DH235)), "", 100*((AB235-DH235)/DH235))</f>
        <v>22.683080860190387</v>
      </c>
      <c r="AP235" s="102">
        <v>38482431.721880928</v>
      </c>
      <c r="AQ235" s="42">
        <v>38058372.198008686</v>
      </c>
      <c r="AR235" s="42">
        <v>38906491.245753169</v>
      </c>
      <c r="AS235" s="171">
        <f t="shared" ref="AS235:AS238" si="1889">$E235-AV235</f>
        <v>15.75</v>
      </c>
      <c r="AT235" s="171">
        <f t="shared" ref="AT235:AT238" si="1890">$E235-AW235</f>
        <v>1283.5819499999998</v>
      </c>
      <c r="AU235" s="171">
        <f t="shared" ref="AU235:AU238" si="1891">$E235-AX235</f>
        <v>330.83692499999961</v>
      </c>
      <c r="AV235" s="171">
        <f t="shared" ref="AV235:AV238" si="1892">(AY235/100)*E235</f>
        <v>7484.25</v>
      </c>
      <c r="AW235" s="172">
        <f t="shared" ref="AW235:AW238" si="1893">(AZ235/100)*AV235</f>
        <v>6216.4180500000002</v>
      </c>
      <c r="AX235" s="172">
        <f t="shared" ref="AX235:AX238" si="1894">(BA235/100)*AV235</f>
        <v>7169.1630750000004</v>
      </c>
      <c r="AY235" s="32">
        <v>99.79</v>
      </c>
      <c r="AZ235" s="32">
        <v>83.06</v>
      </c>
      <c r="BA235" s="32">
        <v>95.79</v>
      </c>
      <c r="BB235" s="28">
        <v>0.67823300926471974</v>
      </c>
      <c r="BC235" s="46">
        <f>IF(OR(ISBLANK(AP235), ISBLANK(DH235)), "", 100*((AP235-DH235)/DH235))</f>
        <v>1.9702296094336638</v>
      </c>
      <c r="BD235" s="127">
        <v>37745076.299581677</v>
      </c>
      <c r="BE235" s="127">
        <v>37368022.412561871</v>
      </c>
      <c r="BF235" s="127">
        <v>38122130.186601482</v>
      </c>
      <c r="BG235" s="171">
        <f t="shared" ref="BG235:BG238" si="1895">IF(BJ235=0, " ", $E235-BJ235)</f>
        <v>6.75</v>
      </c>
      <c r="BH235" s="171">
        <f t="shared" si="1873"/>
        <v>1281.3518250000006</v>
      </c>
      <c r="BI235" s="171">
        <f t="shared" si="1874"/>
        <v>369.42330000000038</v>
      </c>
      <c r="BJ235" s="171">
        <f t="shared" ref="BJ235:BJ238" si="1896">(BM235/100)*$E235</f>
        <v>7493.25</v>
      </c>
      <c r="BK235" s="172">
        <f t="shared" ref="BK235:BK238" si="1897">(BN235/100)*BJ235</f>
        <v>6218.6481749999994</v>
      </c>
      <c r="BL235" s="172">
        <f t="shared" ref="BL235:BL238" si="1898">(BO235/100)*BJ235</f>
        <v>7130.5766999999996</v>
      </c>
      <c r="BM235" s="122">
        <v>99.91</v>
      </c>
      <c r="BN235" s="122">
        <v>82.99</v>
      </c>
      <c r="BO235" s="122">
        <v>95.16</v>
      </c>
      <c r="BP235" s="28">
        <v>5.3739043529971537</v>
      </c>
      <c r="BQ235" s="46">
        <f>IF(OR(ISBLANK(BD235), ISBLANK(DH235)), "", 100*((BD235-DH235)/DH235))</f>
        <v>1.6395136107908759E-2</v>
      </c>
      <c r="BR235" s="128">
        <v>37740910.306241319</v>
      </c>
      <c r="BS235" s="128">
        <v>37363883.961962081</v>
      </c>
      <c r="BT235" s="128">
        <v>38117936.650520563</v>
      </c>
      <c r="BU235" s="171">
        <f t="shared" ref="BU235:BU238" si="1899">IF(BX235 = 0, " ", $E235-BX235)</f>
        <v>6.75</v>
      </c>
      <c r="BV235" s="171">
        <f t="shared" si="1875"/>
        <v>1277.6052</v>
      </c>
      <c r="BW235" s="171">
        <f t="shared" si="1876"/>
        <v>294.49079999999958</v>
      </c>
      <c r="BX235" s="171">
        <f t="shared" ref="BX235:BX238" si="1900">IF(ISBLANK(CA235),"",(CA235/100)*$E235)</f>
        <v>7493.25</v>
      </c>
      <c r="BY235" s="172">
        <f t="shared" ref="BY235:BY238" si="1901">(CB235/100)*BX235</f>
        <v>6222.3948</v>
      </c>
      <c r="BZ235" s="172">
        <f t="shared" ref="BZ235:BZ238" si="1902">(CC235/100)*BX235</f>
        <v>7205.5092000000004</v>
      </c>
      <c r="CA235" s="124">
        <v>99.91</v>
      </c>
      <c r="CB235" s="124">
        <v>83.04</v>
      </c>
      <c r="CC235" s="124">
        <v>96.16</v>
      </c>
      <c r="CD235" s="29">
        <v>1.2</v>
      </c>
      <c r="CE235" s="46">
        <f>IF(OR(ISBLANK(BR235), ISBLANK(DH235)), "", 100*((BR235-DH235)/DH235))</f>
        <v>5.3561430282134488E-3</v>
      </c>
      <c r="CF235" s="127">
        <v>37749674.409006163</v>
      </c>
      <c r="CG235" s="127">
        <v>37372686.090011939</v>
      </c>
      <c r="CH235" s="127">
        <v>38126662.728000388</v>
      </c>
      <c r="CI235" s="171">
        <f t="shared" ref="CI235:CI238" si="1903">IF(ISNUMBER(CL235), $E235-CL235,"")</f>
        <v>6.75</v>
      </c>
      <c r="CJ235" s="171">
        <f t="shared" ref="CJ235:CJ238" si="1904">IF(ISNUMBER(CM235), $E235-CM235,"")</f>
        <v>1279.1038500000004</v>
      </c>
      <c r="CK235" s="171">
        <f t="shared" ref="CK235:CK238" si="1905">IF(ISNUMBER(CN235), $E235-CN235,"")</f>
        <v>299.73607499999889</v>
      </c>
      <c r="CL235" s="171">
        <f t="shared" ref="CL235:CL238" si="1906">IF(ISBLANK(CO235),"",(CO235/100)*$E235)</f>
        <v>7493.25</v>
      </c>
      <c r="CM235" s="172">
        <f t="shared" ref="CM235:CM238" si="1907">IF(ISNUMBER(CL235), (CP235/100) * CL235, "")</f>
        <v>6220.8961499999996</v>
      </c>
      <c r="CN235" s="172">
        <f t="shared" ref="CN235:CN238" si="1908">IF(ISNUMBER(CL235),(CQ235/100)*CL235,"")</f>
        <v>7200.2639250000011</v>
      </c>
      <c r="CO235" s="122">
        <v>99.91</v>
      </c>
      <c r="CP235" s="122">
        <v>83.02</v>
      </c>
      <c r="CQ235" s="122">
        <v>96.09</v>
      </c>
      <c r="CR235" s="28">
        <v>0.66847716350094544</v>
      </c>
      <c r="CS235" s="46">
        <f>IF(OR(ISBLANK(CF235), ISBLANK(DH235)), "", 100*((CF235-DH235)/DH235))</f>
        <v>2.857914457111661E-2</v>
      </c>
      <c r="CT235" s="127">
        <v>37738888.957371503</v>
      </c>
      <c r="CU235" s="127">
        <v>37361875.609252617</v>
      </c>
      <c r="CV235" s="127">
        <v>38115902.305490367</v>
      </c>
      <c r="CW235" s="171">
        <f t="shared" ref="CW235:CW238" si="1909">IF(ISNUMBER(CZ235), $E235-CZ235,"")</f>
        <v>6.75</v>
      </c>
      <c r="CX235" s="171">
        <f t="shared" ref="CX235:CX238" si="1910">IF(ISNUMBER(DA235), $E235-DA235,"")</f>
        <v>1281.3518250000006</v>
      </c>
      <c r="CY235" s="171">
        <f t="shared" ref="CY235:CY238" si="1911">IF(ISNUMBER(DB235), $E235-DB235,"")</f>
        <v>325.21312500000022</v>
      </c>
      <c r="CZ235" s="171">
        <f t="shared" ref="CZ235:CZ238" si="1912">IF(ISBLANK(DC235),"",(DC235/100)*$E235)</f>
        <v>7493.25</v>
      </c>
      <c r="DA235" s="172">
        <f t="shared" ref="DA235:DA238" si="1913">IF(ISNUMBER(CZ235), (DD235/100) * CZ235, "")</f>
        <v>6218.6481749999994</v>
      </c>
      <c r="DB235" s="172">
        <f t="shared" ref="DB235:DB238" si="1914">IF(ISNUMBER(CZ235),(DE235/100)*CZ235,"")</f>
        <v>7174.7868749999998</v>
      </c>
      <c r="DC235" s="122">
        <v>99.91</v>
      </c>
      <c r="DD235" s="122">
        <v>82.99</v>
      </c>
      <c r="DE235" s="122">
        <v>95.75</v>
      </c>
      <c r="DF235" s="28">
        <v>3.4121157627831846</v>
      </c>
      <c r="DG235" s="46">
        <f>IF(OR(ISBLANK(CT235), ISBLANK(DH235)), "", 100*((CT235-DH235)/DH235))</f>
        <v>0</v>
      </c>
      <c r="DH235" s="26">
        <f>MIN(H235,T235,AB235,AP235,BD235,BR235,CF235,CT235)</f>
        <v>37738888.957371503</v>
      </c>
      <c r="DI235" s="85" t="str">
        <f>IF(DH235=H235, $H$2, IF(DH235=T235, $T$2, IF(DH235=AB235, $AB$2, IF(DH235=AP235, $AP$2, IF(DH235=BD235, $BD$2, IF(DH235=BR235, $BR$2, IF(DH235=CF235, $CF$2, $CT$2)))))))</f>
        <v>QKSDDP++ (AllEnhancements + QMC + Kmeans++)</v>
      </c>
      <c r="DJ235" s="39">
        <f>IF(OR(ISBLANK(H235), ISBLANK(AP235)), "", IFERROR(((H235-AP235)/H235)*100, ""))</f>
        <v>9.9095482196190314</v>
      </c>
      <c r="DK235" s="20" t="str">
        <f>IF(OR(ISBLANK(AP235), ISBLANK(T235)), "", IFERROR(((T235-AP235)/T235)*100, ""))</f>
        <v/>
      </c>
      <c r="DL235" s="18">
        <f t="shared" si="1647"/>
        <v>0</v>
      </c>
    </row>
    <row r="236" spans="1:116" hidden="1" x14ac:dyDescent="0.25">
      <c r="A236" s="257"/>
      <c r="B236" s="257"/>
      <c r="C236" s="257"/>
      <c r="D236" s="257"/>
      <c r="E236" s="164">
        <f>4 * ($C$210*'Data for KPI'!$B$1)</f>
        <v>7500</v>
      </c>
      <c r="F236" s="88">
        <v>3</v>
      </c>
      <c r="G236" s="88"/>
      <c r="H236" s="102">
        <v>39998338.442877732</v>
      </c>
      <c r="I236" s="32">
        <v>39504281.291901968</v>
      </c>
      <c r="J236" s="32">
        <v>40492395.593853503</v>
      </c>
      <c r="K236" s="171">
        <f t="shared" si="1877"/>
        <v>39.75</v>
      </c>
      <c r="L236" s="171">
        <f t="shared" si="1878"/>
        <v>1299.0401999999995</v>
      </c>
      <c r="M236" s="171">
        <f t="shared" si="1879"/>
        <v>325.47757499999989</v>
      </c>
      <c r="N236" s="171">
        <f t="shared" si="1880"/>
        <v>7460.25</v>
      </c>
      <c r="O236" s="172">
        <f t="shared" si="1881"/>
        <v>6200.9598000000005</v>
      </c>
      <c r="P236" s="172">
        <f t="shared" si="1882"/>
        <v>7174.5224250000001</v>
      </c>
      <c r="Q236" s="123">
        <v>99.47</v>
      </c>
      <c r="R236" s="123">
        <v>83.12</v>
      </c>
      <c r="S236" s="123">
        <v>96.17</v>
      </c>
      <c r="T236" s="208"/>
      <c r="U236" s="208"/>
      <c r="V236" s="208"/>
      <c r="W236" s="14"/>
      <c r="X236" s="14"/>
      <c r="Y236" s="14"/>
      <c r="Z236" s="14"/>
      <c r="AA236" s="46" t="str">
        <f>IF(OR(ISBLANK(T236), ISBLANK(DH236)), "", 100*((T236-DH236)/DH236))</f>
        <v/>
      </c>
      <c r="AB236" s="102">
        <v>36997110.840033047</v>
      </c>
      <c r="AC236" s="32">
        <v>36691257.105048887</v>
      </c>
      <c r="AD236" s="32">
        <v>37302964.575017206</v>
      </c>
      <c r="AE236" s="171">
        <f t="shared" si="1883"/>
        <v>2.25</v>
      </c>
      <c r="AF236" s="171">
        <f t="shared" si="1884"/>
        <v>1261.1222250000001</v>
      </c>
      <c r="AG236" s="171">
        <f t="shared" si="1885"/>
        <v>273.66855000000032</v>
      </c>
      <c r="AH236" s="171">
        <f t="shared" si="1886"/>
        <v>7497.75</v>
      </c>
      <c r="AI236" s="172">
        <f t="shared" si="1887"/>
        <v>6238.8777749999999</v>
      </c>
      <c r="AJ236" s="172">
        <f t="shared" si="1888"/>
        <v>7226.3314499999997</v>
      </c>
      <c r="AK236" s="32">
        <v>99.97</v>
      </c>
      <c r="AL236" s="32">
        <v>83.21</v>
      </c>
      <c r="AM236" s="32">
        <v>96.38</v>
      </c>
      <c r="AN236" s="28">
        <v>0.45076555820229142</v>
      </c>
      <c r="AO236" s="46">
        <f>IF(OR(ISBLANK(AB236), ISBLANK(DH236)), "", 100*((AB236-DH236)/DH236))</f>
        <v>0</v>
      </c>
      <c r="AP236" s="102">
        <v>37002568.473935783</v>
      </c>
      <c r="AQ236" s="32">
        <v>36696699.762399472</v>
      </c>
      <c r="AR236" s="32">
        <v>37308437.185472079</v>
      </c>
      <c r="AS236" s="171">
        <f t="shared" si="1889"/>
        <v>2.25</v>
      </c>
      <c r="AT236" s="171">
        <f t="shared" si="1890"/>
        <v>1256.6235749999996</v>
      </c>
      <c r="AU236" s="171">
        <f t="shared" si="1891"/>
        <v>280.41652499999964</v>
      </c>
      <c r="AV236" s="171">
        <f t="shared" si="1892"/>
        <v>7497.75</v>
      </c>
      <c r="AW236" s="172">
        <f t="shared" si="1893"/>
        <v>6243.3764250000004</v>
      </c>
      <c r="AX236" s="172">
        <f t="shared" si="1894"/>
        <v>7219.5834750000004</v>
      </c>
      <c r="AY236" s="32">
        <v>99.97</v>
      </c>
      <c r="AZ236" s="32">
        <v>83.27</v>
      </c>
      <c r="BA236" s="32">
        <v>96.29</v>
      </c>
      <c r="BB236" s="28">
        <v>0.50819109736209034</v>
      </c>
      <c r="BC236" s="46">
        <f>IF(OR(ISBLANK(AP236), ISBLANK(DH236)), "", 100*((AP236-DH236)/DH236))</f>
        <v>1.4751513777206968E-2</v>
      </c>
      <c r="BD236" s="128">
        <v>37015893.413820252</v>
      </c>
      <c r="BE236" s="128">
        <v>36709831.4563789</v>
      </c>
      <c r="BF236" s="128">
        <v>37321955.371261597</v>
      </c>
      <c r="BG236" s="171">
        <f t="shared" si="1895"/>
        <v>2.25</v>
      </c>
      <c r="BH236" s="171">
        <f t="shared" si="1873"/>
        <v>1259.6226749999996</v>
      </c>
      <c r="BI236" s="171">
        <f t="shared" si="1874"/>
        <v>363.64154999999937</v>
      </c>
      <c r="BJ236" s="171">
        <f t="shared" si="1896"/>
        <v>7497.75</v>
      </c>
      <c r="BK236" s="172">
        <f t="shared" si="1897"/>
        <v>6240.3773250000004</v>
      </c>
      <c r="BL236" s="172">
        <f t="shared" si="1898"/>
        <v>7136.3584500000006</v>
      </c>
      <c r="BM236" s="124">
        <v>99.97</v>
      </c>
      <c r="BN236" s="124">
        <v>83.23</v>
      </c>
      <c r="BO236" s="124">
        <v>95.18</v>
      </c>
      <c r="BP236" s="29">
        <v>5.5284318099121244</v>
      </c>
      <c r="BQ236" s="46">
        <f>IF(OR(ISBLANK(BD236), ISBLANK(DH236)), "", 100*((BD236-DH236)/DH236))</f>
        <v>5.076767715299832E-2</v>
      </c>
      <c r="BR236" s="102">
        <v>37354239.311611161</v>
      </c>
      <c r="BS236" s="32">
        <v>37018232.364520207</v>
      </c>
      <c r="BT236" s="32">
        <v>37690246.258702107</v>
      </c>
      <c r="BU236" s="171">
        <f t="shared" si="1899"/>
        <v>6</v>
      </c>
      <c r="BV236" s="171">
        <f t="shared" si="1875"/>
        <v>1258.9967999999999</v>
      </c>
      <c r="BW236" s="171">
        <f t="shared" si="1876"/>
        <v>286.27559999999994</v>
      </c>
      <c r="BX236" s="171">
        <f t="shared" si="1900"/>
        <v>7494</v>
      </c>
      <c r="BY236" s="172">
        <f t="shared" si="1901"/>
        <v>6241.0032000000001</v>
      </c>
      <c r="BZ236" s="172">
        <f t="shared" si="1902"/>
        <v>7213.7244000000001</v>
      </c>
      <c r="CA236" s="32">
        <v>99.92</v>
      </c>
      <c r="CB236" s="32">
        <v>83.28</v>
      </c>
      <c r="CC236" s="32">
        <v>96.26</v>
      </c>
      <c r="CD236" s="28">
        <v>0.49979904694338573</v>
      </c>
      <c r="CE236" s="46">
        <f>IF(OR(ISBLANK(BR236), ISBLANK(DH236)), "", 100*((BR236-DH236)/DH236))</f>
        <v>0.96528746020805423</v>
      </c>
      <c r="CF236" s="128">
        <v>37208475.068722978</v>
      </c>
      <c r="CG236" s="128">
        <v>36883575.503675863</v>
      </c>
      <c r="CH236" s="128">
        <v>37533374.633770101</v>
      </c>
      <c r="CI236" s="171">
        <f t="shared" si="1903"/>
        <v>4.5</v>
      </c>
      <c r="CJ236" s="171">
        <f t="shared" si="1904"/>
        <v>1273.488150000001</v>
      </c>
      <c r="CK236" s="171">
        <f t="shared" si="1905"/>
        <v>284.08215000000018</v>
      </c>
      <c r="CL236" s="171">
        <f t="shared" si="1906"/>
        <v>7495.5</v>
      </c>
      <c r="CM236" s="172">
        <f t="shared" si="1907"/>
        <v>6226.511849999999</v>
      </c>
      <c r="CN236" s="172">
        <f t="shared" si="1908"/>
        <v>7215.9178499999998</v>
      </c>
      <c r="CO236" s="124">
        <v>99.94</v>
      </c>
      <c r="CP236" s="124">
        <v>83.07</v>
      </c>
      <c r="CQ236" s="124">
        <v>96.27</v>
      </c>
      <c r="CR236" s="29">
        <v>0.67225558027581489</v>
      </c>
      <c r="CS236" s="46">
        <f>IF(OR(ISBLANK(CF236), ISBLANK(DH236)), "", 100*((CF236-DH236)/DH236))</f>
        <v>0.57129928227050319</v>
      </c>
      <c r="CT236" s="128">
        <v>37022674.209450483</v>
      </c>
      <c r="CU236" s="128">
        <v>36716064.95986791</v>
      </c>
      <c r="CV236" s="128">
        <v>37329283.459033042</v>
      </c>
      <c r="CW236" s="171">
        <f t="shared" si="1909"/>
        <v>2.25</v>
      </c>
      <c r="CX236" s="171">
        <f t="shared" si="1910"/>
        <v>1237.1294250000001</v>
      </c>
      <c r="CY236" s="171">
        <f t="shared" si="1911"/>
        <v>331.40122500000052</v>
      </c>
      <c r="CZ236" s="171">
        <f t="shared" si="1912"/>
        <v>7497.75</v>
      </c>
      <c r="DA236" s="172">
        <f t="shared" si="1913"/>
        <v>6262.8705749999999</v>
      </c>
      <c r="DB236" s="172">
        <f t="shared" si="1914"/>
        <v>7168.5987749999995</v>
      </c>
      <c r="DC236" s="124">
        <v>99.97</v>
      </c>
      <c r="DD236" s="124">
        <v>83.53</v>
      </c>
      <c r="DE236" s="124">
        <v>95.61</v>
      </c>
      <c r="DF236" s="29">
        <v>3.2890612737266194</v>
      </c>
      <c r="DG236" s="46">
        <f t="shared" ref="DG236:DG238" si="1915">IF(OR(ISBLANK(CT236), ISBLANK(DH236)), "", 100*((CT236-DH236)/DH236))</f>
        <v>6.9095582971239342E-2</v>
      </c>
      <c r="DH236" s="26">
        <f>MIN(H236,T236,AB236,AP236,BD236,BR236,CF236,CT236)</f>
        <v>36997110.840033047</v>
      </c>
      <c r="DI236" s="85" t="str">
        <f>IF(DH236=H236, $H$2, IF(DH236=T236, $T$2, IF(DH236=AB236, $AB$2, IF(DH236=AP236, $AP$2, IF(DH236=BD236, $BD$2, IF(DH236=BR236, $BR$2, IF(DH236=CF236, $CF$2, $CT$2)))))))</f>
        <v>RNSDDP (AllEnhancements + RQMC + NoScenarioReduction)</v>
      </c>
      <c r="DJ236" s="39">
        <f>IF(OR(ISBLANK(H236), ISBLANK(AP236)), "", IFERROR(((H236-AP236)/H236)*100, ""))</f>
        <v>7.4897360379613183</v>
      </c>
      <c r="DK236" s="20" t="str">
        <f>IF(OR(ISBLANK(AP236), ISBLANK(T236)), "", IFERROR(((T236-AP236)/T236)*100, ""))</f>
        <v/>
      </c>
      <c r="DL236" s="18">
        <f t="shared" si="1647"/>
        <v>0</v>
      </c>
    </row>
    <row r="237" spans="1:116" hidden="1" x14ac:dyDescent="0.25">
      <c r="A237" s="257"/>
      <c r="B237" s="257"/>
      <c r="C237" s="257"/>
      <c r="D237" s="257"/>
      <c r="E237" s="164">
        <f>4 * ($C$210*'Data for KPI'!$B$1)</f>
        <v>7500</v>
      </c>
      <c r="F237" s="88">
        <v>4</v>
      </c>
      <c r="G237" s="88"/>
      <c r="H237" s="104">
        <v>42753486.406760648</v>
      </c>
      <c r="I237" s="41">
        <v>42137555.034975737</v>
      </c>
      <c r="J237" s="41">
        <v>43369417.778545558</v>
      </c>
      <c r="K237" s="171">
        <f t="shared" si="1877"/>
        <v>69.750000000000909</v>
      </c>
      <c r="L237" s="171">
        <f t="shared" si="1878"/>
        <v>1341.0657750000009</v>
      </c>
      <c r="M237" s="171">
        <f t="shared" si="1879"/>
        <v>368.44605000000138</v>
      </c>
      <c r="N237" s="171">
        <f t="shared" si="1880"/>
        <v>7430.2499999999991</v>
      </c>
      <c r="O237" s="172">
        <f t="shared" si="1881"/>
        <v>6158.9342249999991</v>
      </c>
      <c r="P237" s="172">
        <f t="shared" si="1882"/>
        <v>7131.5539499999986</v>
      </c>
      <c r="Q237" s="132">
        <v>99.07</v>
      </c>
      <c r="R237" s="132">
        <v>82.89</v>
      </c>
      <c r="S237" s="132">
        <v>95.98</v>
      </c>
      <c r="T237" s="208"/>
      <c r="U237" s="208"/>
      <c r="V237" s="208"/>
      <c r="W237" s="14"/>
      <c r="X237" s="14"/>
      <c r="Y237" s="14"/>
      <c r="Z237" s="14"/>
      <c r="AA237" s="46" t="str">
        <f>IF(OR(ISBLANK(T237), ISBLANK(DH237)), "", 100*((T237-DH237)/DH237))</f>
        <v/>
      </c>
      <c r="AB237" s="104">
        <v>37519437.54363215</v>
      </c>
      <c r="AC237" s="41">
        <v>37166188.696150541</v>
      </c>
      <c r="AD237" s="41">
        <v>37872686.391113758</v>
      </c>
      <c r="AE237" s="171">
        <f t="shared" si="1883"/>
        <v>5.2499999999990905</v>
      </c>
      <c r="AF237" s="171">
        <f t="shared" si="1884"/>
        <v>1277.1090749999994</v>
      </c>
      <c r="AG237" s="171">
        <f t="shared" si="1885"/>
        <v>285.55364999999892</v>
      </c>
      <c r="AH237" s="171">
        <f t="shared" si="1886"/>
        <v>7494.7500000000009</v>
      </c>
      <c r="AI237" s="172">
        <f t="shared" si="1887"/>
        <v>6222.8909250000006</v>
      </c>
      <c r="AJ237" s="172">
        <f t="shared" si="1888"/>
        <v>7214.4463500000011</v>
      </c>
      <c r="AK237" s="41">
        <v>99.93</v>
      </c>
      <c r="AL237" s="41">
        <v>83.03</v>
      </c>
      <c r="AM237" s="41">
        <v>96.26</v>
      </c>
      <c r="AN237" s="31">
        <v>0.35126666510885474</v>
      </c>
      <c r="AO237" s="46">
        <f>IF(OR(ISBLANK(AB237), ISBLANK(DH237)), "", 100*((AB237-DH237)/DH237))</f>
        <v>5.6002595754461402E-3</v>
      </c>
      <c r="AP237" s="104">
        <v>37522943.355062477</v>
      </c>
      <c r="AQ237" s="41">
        <v>37169643.220365301</v>
      </c>
      <c r="AR237" s="41">
        <v>37876243.489759669</v>
      </c>
      <c r="AS237" s="171">
        <f t="shared" si="1889"/>
        <v>5.2499999999990905</v>
      </c>
      <c r="AT237" s="171">
        <f t="shared" si="1890"/>
        <v>1280.1069749999997</v>
      </c>
      <c r="AU237" s="171">
        <f t="shared" si="1891"/>
        <v>278.80837499999961</v>
      </c>
      <c r="AV237" s="171">
        <f t="shared" si="1892"/>
        <v>7494.7500000000009</v>
      </c>
      <c r="AW237" s="172">
        <f t="shared" si="1893"/>
        <v>6219.8930250000003</v>
      </c>
      <c r="AX237" s="172">
        <f t="shared" si="1894"/>
        <v>7221.1916250000004</v>
      </c>
      <c r="AY237" s="41">
        <v>99.93</v>
      </c>
      <c r="AZ237" s="41">
        <v>82.99</v>
      </c>
      <c r="BA237" s="41">
        <v>96.35</v>
      </c>
      <c r="BB237" s="31">
        <v>0.50150071814917208</v>
      </c>
      <c r="BC237" s="46">
        <f>IF(OR(ISBLANK(AP237), ISBLANK(DH237)), "", 100*((AP237-DH237)/DH237))</f>
        <v>1.4944770032967545E-2</v>
      </c>
      <c r="BD237" s="127">
        <v>90028880.041826531</v>
      </c>
      <c r="BE237" s="127">
        <v>88415177.806267112</v>
      </c>
      <c r="BF237" s="127">
        <v>91642582.27738595</v>
      </c>
      <c r="BG237" s="171">
        <f t="shared" si="1895"/>
        <v>559.49999999999909</v>
      </c>
      <c r="BH237" s="171">
        <f t="shared" si="1873"/>
        <v>1761.5945999999985</v>
      </c>
      <c r="BI237" s="171">
        <f t="shared" si="1874"/>
        <v>946.77989999999863</v>
      </c>
      <c r="BJ237" s="171">
        <f t="shared" si="1896"/>
        <v>6940.5000000000009</v>
      </c>
      <c r="BK237" s="172">
        <f t="shared" si="1897"/>
        <v>5738.4054000000015</v>
      </c>
      <c r="BL237" s="172">
        <f t="shared" si="1898"/>
        <v>6553.2201000000014</v>
      </c>
      <c r="BM237" s="122">
        <v>92.54</v>
      </c>
      <c r="BN237" s="122">
        <v>82.68</v>
      </c>
      <c r="BO237" s="122">
        <v>94.42</v>
      </c>
      <c r="BP237" s="28">
        <v>5.4104679699115517</v>
      </c>
      <c r="BQ237" s="46">
        <f>IF(OR(ISBLANK(BD237), ISBLANK(DH237)), "", 100*((BD237-DH237)/DH237))</f>
        <v>139.96607568570127</v>
      </c>
      <c r="BR237" s="104">
        <v>37518263.63102258</v>
      </c>
      <c r="BS237" s="41">
        <v>37164984.072432607</v>
      </c>
      <c r="BT237" s="41">
        <v>37871543.189612553</v>
      </c>
      <c r="BU237" s="171">
        <f t="shared" si="1899"/>
        <v>5.2499999999990905</v>
      </c>
      <c r="BV237" s="171">
        <f t="shared" si="1875"/>
        <v>1277.8585499999999</v>
      </c>
      <c r="BW237" s="171">
        <f t="shared" si="1876"/>
        <v>283.30522499999825</v>
      </c>
      <c r="BX237" s="171">
        <f t="shared" si="1900"/>
        <v>7494.7500000000009</v>
      </c>
      <c r="BY237" s="172">
        <f t="shared" si="1901"/>
        <v>6222.1414500000001</v>
      </c>
      <c r="BZ237" s="172">
        <f t="shared" si="1902"/>
        <v>7216.6947750000018</v>
      </c>
      <c r="CA237" s="41">
        <v>99.93</v>
      </c>
      <c r="CB237" s="41">
        <v>83.02</v>
      </c>
      <c r="CC237" s="41">
        <v>96.29</v>
      </c>
      <c r="CD237" s="31">
        <v>0.56484757589140167</v>
      </c>
      <c r="CE237" s="46">
        <f>IF(OR(ISBLANK(BR237), ISBLANK(DH237)), "", 100*((BR237-DH237)/DH237))</f>
        <v>2.4712724994597024E-3</v>
      </c>
      <c r="CF237" s="127">
        <v>37517336.475403734</v>
      </c>
      <c r="CG237" s="127">
        <v>37164065.494384743</v>
      </c>
      <c r="CH237" s="127">
        <v>37870607.456422709</v>
      </c>
      <c r="CI237" s="171">
        <f t="shared" si="1903"/>
        <v>5.2499999999990905</v>
      </c>
      <c r="CJ237" s="171">
        <f t="shared" si="1904"/>
        <v>1275.6101249999992</v>
      </c>
      <c r="CK237" s="171">
        <f t="shared" si="1905"/>
        <v>277.30942499999946</v>
      </c>
      <c r="CL237" s="171">
        <f t="shared" si="1906"/>
        <v>7494.7500000000009</v>
      </c>
      <c r="CM237" s="172">
        <f t="shared" si="1907"/>
        <v>6224.3898750000008</v>
      </c>
      <c r="CN237" s="172">
        <f t="shared" si="1908"/>
        <v>7222.6905750000005</v>
      </c>
      <c r="CO237" s="122">
        <v>99.93</v>
      </c>
      <c r="CP237" s="122">
        <v>83.05</v>
      </c>
      <c r="CQ237" s="122">
        <v>96.37</v>
      </c>
      <c r="CR237" s="28">
        <v>0.55469379378907901</v>
      </c>
      <c r="CS237" s="46">
        <f>IF(OR(ISBLANK(CF237), ISBLANK(DH237)), "", 100*((CF237-DH237)/DH237))</f>
        <v>0</v>
      </c>
      <c r="CT237" s="127">
        <v>37526368.048475027</v>
      </c>
      <c r="CU237" s="127">
        <v>37173082.073874362</v>
      </c>
      <c r="CV237" s="127">
        <v>37879654.023075707</v>
      </c>
      <c r="CW237" s="171">
        <f t="shared" si="1909"/>
        <v>5.2499999999990905</v>
      </c>
      <c r="CX237" s="171">
        <f t="shared" si="1910"/>
        <v>1273.3616999999995</v>
      </c>
      <c r="CY237" s="171">
        <f t="shared" si="1911"/>
        <v>293.04839999999876</v>
      </c>
      <c r="CZ237" s="171">
        <f t="shared" si="1912"/>
        <v>7494.7500000000009</v>
      </c>
      <c r="DA237" s="172">
        <f t="shared" si="1913"/>
        <v>6226.6383000000005</v>
      </c>
      <c r="DB237" s="172">
        <f t="shared" si="1914"/>
        <v>7206.9516000000012</v>
      </c>
      <c r="DC237" s="122">
        <v>99.93</v>
      </c>
      <c r="DD237" s="122">
        <v>83.08</v>
      </c>
      <c r="DE237" s="122">
        <v>96.16</v>
      </c>
      <c r="DF237" s="28">
        <v>3.427036104110758</v>
      </c>
      <c r="DG237" s="46">
        <f t="shared" si="1915"/>
        <v>2.4073065733796452E-2</v>
      </c>
      <c r="DH237" s="26">
        <f>MIN(H237,T237,AB237,AP237,BD237,BR237,CF237,CT237)</f>
        <v>37517336.475403734</v>
      </c>
      <c r="DI237" s="85" t="str">
        <f>IF(DH237=H237, $H$2, IF(DH237=T237, $T$2, IF(DH237=AB237, $AB$2, IF(DH237=AP237, $AP$2, IF(DH237=BD237, $BD$2, IF(DH237=BR237, $BR$2, IF(DH237=CF237, $CF$2, $CT$2)))))))</f>
        <v>RKSDDP (AllEnhancements + RQMC + Kmeans)</v>
      </c>
      <c r="DJ237" s="39">
        <f>IF(OR(ISBLANK(H237), ISBLANK(AP237)), "", IFERROR(((H237-AP237)/H237)*100, ""))</f>
        <v>12.234190685490061</v>
      </c>
      <c r="DK237" s="20" t="str">
        <f>IF(OR(ISBLANK(AP237), ISBLANK(T237)), "", IFERROR(((T237-AP237)/T237)*100, ""))</f>
        <v/>
      </c>
      <c r="DL237" s="18">
        <f t="shared" si="1647"/>
        <v>0</v>
      </c>
    </row>
    <row r="238" spans="1:116" hidden="1" x14ac:dyDescent="0.25">
      <c r="A238" s="257"/>
      <c r="B238" s="257"/>
      <c r="C238" s="257"/>
      <c r="D238" s="257"/>
      <c r="E238" s="164">
        <f>4 * ($C$210*'Data for KPI'!$B$1)</f>
        <v>7500</v>
      </c>
      <c r="F238" s="88">
        <v>5</v>
      </c>
      <c r="G238" s="84">
        <v>15</v>
      </c>
      <c r="H238" s="128">
        <v>53754664.470717996</v>
      </c>
      <c r="I238" s="128">
        <v>52835537.267974488</v>
      </c>
      <c r="J238" s="128">
        <v>54673791.673461497</v>
      </c>
      <c r="K238" s="171">
        <f t="shared" si="1877"/>
        <v>201.74999999999909</v>
      </c>
      <c r="L238" s="171">
        <f t="shared" si="1878"/>
        <v>1422.0173999999997</v>
      </c>
      <c r="M238" s="171">
        <f t="shared" si="1879"/>
        <v>488.57122499999969</v>
      </c>
      <c r="N238" s="171">
        <f t="shared" si="1880"/>
        <v>7298.2500000000009</v>
      </c>
      <c r="O238" s="172">
        <f t="shared" si="1881"/>
        <v>6077.9826000000003</v>
      </c>
      <c r="P238" s="172">
        <f t="shared" si="1882"/>
        <v>7011.4287750000003</v>
      </c>
      <c r="Q238" s="125">
        <v>97.31</v>
      </c>
      <c r="R238" s="125">
        <v>83.28</v>
      </c>
      <c r="S238" s="125">
        <v>96.07</v>
      </c>
      <c r="T238" s="208"/>
      <c r="U238" s="208"/>
      <c r="V238" s="208"/>
      <c r="W238" s="14"/>
      <c r="X238" s="14"/>
      <c r="Y238" s="14"/>
      <c r="Z238" s="14"/>
      <c r="AA238" s="46" t="str">
        <f>IF(OR(ISBLANK(T238), ISBLANK(DH238)), "", 100*((T238-DH238)/DH238))</f>
        <v/>
      </c>
      <c r="AB238" s="104">
        <v>37065232.938714437</v>
      </c>
      <c r="AC238" s="56">
        <v>36754701.335568823</v>
      </c>
      <c r="AD238" s="56">
        <v>37375764.541860066</v>
      </c>
      <c r="AE238" s="171">
        <f t="shared" si="1883"/>
        <v>2.25</v>
      </c>
      <c r="AF238" s="171">
        <f t="shared" si="1884"/>
        <v>1222.8837000000003</v>
      </c>
      <c r="AG238" s="171">
        <f t="shared" si="1885"/>
        <v>269.16990000000078</v>
      </c>
      <c r="AH238" s="171">
        <f t="shared" si="1886"/>
        <v>7497.75</v>
      </c>
      <c r="AI238" s="172">
        <f t="shared" si="1887"/>
        <v>6277.1162999999997</v>
      </c>
      <c r="AJ238" s="172">
        <f t="shared" si="1888"/>
        <v>7230.8300999999992</v>
      </c>
      <c r="AK238" s="41">
        <v>99.97</v>
      </c>
      <c r="AL238" s="41">
        <v>83.72</v>
      </c>
      <c r="AM238" s="41">
        <v>96.44</v>
      </c>
      <c r="AN238" s="31">
        <v>0.33502690681012542</v>
      </c>
      <c r="AO238" s="46">
        <f>IF(OR(ISBLANK(AB238), ISBLANK(DH238)), "", 100*((AB238-DH238)/DH238))</f>
        <v>4.2845407014012625E-3</v>
      </c>
      <c r="AP238" s="102">
        <v>37066416.203320242</v>
      </c>
      <c r="AQ238" s="42">
        <v>36755871.519953392</v>
      </c>
      <c r="AR238" s="42">
        <v>37376960.886687092</v>
      </c>
      <c r="AS238" s="171">
        <f t="shared" si="1889"/>
        <v>2.25</v>
      </c>
      <c r="AT238" s="171">
        <f t="shared" si="1890"/>
        <v>1224.3832499999999</v>
      </c>
      <c r="AU238" s="171">
        <f t="shared" si="1891"/>
        <v>269.9196750000001</v>
      </c>
      <c r="AV238" s="171">
        <f t="shared" si="1892"/>
        <v>7497.75</v>
      </c>
      <c r="AW238" s="172">
        <f t="shared" si="1893"/>
        <v>6275.6167500000001</v>
      </c>
      <c r="AX238" s="172">
        <f t="shared" si="1894"/>
        <v>7230.0803249999999</v>
      </c>
      <c r="AY238" s="32">
        <v>99.97</v>
      </c>
      <c r="AZ238" s="32">
        <v>83.7</v>
      </c>
      <c r="BA238" s="32">
        <v>96.43</v>
      </c>
      <c r="BB238" s="28">
        <v>0.49686978435945722</v>
      </c>
      <c r="BC238" s="46">
        <f>IF(OR(ISBLANK(AP238), ISBLANK(DH238)), "", 100*((AP238-DH238)/DH238))</f>
        <v>7.4770615880647108E-3</v>
      </c>
      <c r="BD238" s="127">
        <v>37097215.300904028</v>
      </c>
      <c r="BE238" s="127">
        <v>36786424.178071164</v>
      </c>
      <c r="BF238" s="127">
        <v>37408006.423736893</v>
      </c>
      <c r="BG238" s="171">
        <f t="shared" si="1895"/>
        <v>2.25</v>
      </c>
      <c r="BH238" s="171">
        <f t="shared" si="1873"/>
        <v>1206.3886500000008</v>
      </c>
      <c r="BI238" s="171">
        <f t="shared" si="1874"/>
        <v>374.88817500000005</v>
      </c>
      <c r="BJ238" s="171">
        <f t="shared" si="1896"/>
        <v>7497.75</v>
      </c>
      <c r="BK238" s="172">
        <f t="shared" si="1897"/>
        <v>6293.6113499999992</v>
      </c>
      <c r="BL238" s="172">
        <f t="shared" si="1898"/>
        <v>7125.111825</v>
      </c>
      <c r="BM238" s="122">
        <v>99.97</v>
      </c>
      <c r="BN238" s="122">
        <v>83.94</v>
      </c>
      <c r="BO238" s="122">
        <v>95.03</v>
      </c>
      <c r="BP238" s="28">
        <v>5.5875705888367637</v>
      </c>
      <c r="BQ238" s="46">
        <f>IF(OR(ISBLANK(BD238), ISBLANK(DH238)), "", 100*((BD238-DH238)/DH238))</f>
        <v>9.0574926464792427E-2</v>
      </c>
      <c r="BR238" s="127">
        <v>37078241.542719387</v>
      </c>
      <c r="BS238" s="127">
        <v>36767452.086830936</v>
      </c>
      <c r="BT238" s="127">
        <v>37389030.998607852</v>
      </c>
      <c r="BU238" s="171">
        <f t="shared" si="1899"/>
        <v>2.25</v>
      </c>
      <c r="BV238" s="171">
        <f t="shared" si="1875"/>
        <v>1216.1357249999992</v>
      </c>
      <c r="BW238" s="171">
        <f t="shared" si="1876"/>
        <v>292.41292500000054</v>
      </c>
      <c r="BX238" s="171">
        <f t="shared" si="1900"/>
        <v>7497.75</v>
      </c>
      <c r="BY238" s="172">
        <f t="shared" si="1901"/>
        <v>6283.8642750000008</v>
      </c>
      <c r="BZ238" s="172">
        <f t="shared" si="1902"/>
        <v>7207.5870749999995</v>
      </c>
      <c r="CA238" s="122">
        <v>99.97</v>
      </c>
      <c r="CB238" s="122">
        <v>83.81</v>
      </c>
      <c r="CC238" s="122">
        <v>96.13</v>
      </c>
      <c r="CD238" s="28">
        <v>0.93829238148217875</v>
      </c>
      <c r="CE238" s="46">
        <f>IF(OR(ISBLANK(BR238), ISBLANK(DH238)), "", 100*((BR238-DH238)/DH238))</f>
        <v>3.9382556638310723E-2</v>
      </c>
      <c r="CF238" s="128">
        <v>37063644.931761913</v>
      </c>
      <c r="CG238" s="128">
        <v>36753139.080821186</v>
      </c>
      <c r="CH238" s="128">
        <v>37374150.782702632</v>
      </c>
      <c r="CI238" s="171">
        <f t="shared" si="1903"/>
        <v>2.25</v>
      </c>
      <c r="CJ238" s="171">
        <f t="shared" si="1904"/>
        <v>1218.3850499999999</v>
      </c>
      <c r="CK238" s="171">
        <f t="shared" si="1905"/>
        <v>269.16990000000078</v>
      </c>
      <c r="CL238" s="171">
        <f t="shared" si="1906"/>
        <v>7497.75</v>
      </c>
      <c r="CM238" s="172">
        <f t="shared" si="1907"/>
        <v>6281.6149500000001</v>
      </c>
      <c r="CN238" s="172">
        <f t="shared" si="1908"/>
        <v>7230.8300999999992</v>
      </c>
      <c r="CO238" s="124">
        <v>99.97</v>
      </c>
      <c r="CP238" s="124">
        <v>83.78</v>
      </c>
      <c r="CQ238" s="124">
        <v>96.44</v>
      </c>
      <c r="CR238" s="29">
        <v>0.53022400184912544</v>
      </c>
      <c r="CS238" s="46">
        <f>IF(OR(ISBLANK(CF238), ISBLANK(DH238)), "", 100*((CF238-DH238)/DH238))</f>
        <v>0</v>
      </c>
      <c r="CT238" s="128">
        <v>37077843.012039639</v>
      </c>
      <c r="CU238" s="128">
        <v>36767184.706780113</v>
      </c>
      <c r="CV238" s="128">
        <v>37388501.317299172</v>
      </c>
      <c r="CW238" s="171">
        <f t="shared" si="1909"/>
        <v>2.25</v>
      </c>
      <c r="CX238" s="171">
        <f t="shared" si="1910"/>
        <v>1213.136625000001</v>
      </c>
      <c r="CY238" s="171">
        <f t="shared" si="1911"/>
        <v>276.66764999999941</v>
      </c>
      <c r="CZ238" s="171">
        <f t="shared" si="1912"/>
        <v>7497.75</v>
      </c>
      <c r="DA238" s="172">
        <f t="shared" si="1913"/>
        <v>6286.863374999999</v>
      </c>
      <c r="DB238" s="172">
        <f t="shared" si="1914"/>
        <v>7223.3323500000006</v>
      </c>
      <c r="DC238" s="124">
        <v>99.97</v>
      </c>
      <c r="DD238" s="124">
        <v>83.85</v>
      </c>
      <c r="DE238" s="124">
        <v>96.34</v>
      </c>
      <c r="DF238" s="29">
        <v>3.3256850344744717</v>
      </c>
      <c r="DG238" s="46">
        <f t="shared" si="1915"/>
        <v>3.8307296284178796E-2</v>
      </c>
      <c r="DH238" s="26">
        <f>MIN(H238,T238,AB238,AP238,BD238,BR238,CF238,CT238)</f>
        <v>37063644.931761913</v>
      </c>
      <c r="DI238" s="85" t="str">
        <f>IF(DH238=H238, $H$2, IF(DH238=T238, $T$2, IF(DH238=AB238, $AB$2, IF(DH238=AP238, $AP$2, IF(DH238=BD238, $BD$2, IF(DH238=BR238, $BR$2, IF(DH238=CF238, $CF$2, $CT$2)))))))</f>
        <v>RKSDDP (AllEnhancements + RQMC + Kmeans)</v>
      </c>
      <c r="DJ238" s="39">
        <f>IF(OR(ISBLANK(H238), ISBLANK(AP238)), "", IFERROR(((H238-AP238)/H238)*100, ""))</f>
        <v>31.045209623600968</v>
      </c>
      <c r="DK238" s="20" t="str">
        <f>IF(OR(ISBLANK(AP238), ISBLANK(T238)), "", IFERROR(((T238-AP238)/T238)*100, ""))</f>
        <v/>
      </c>
      <c r="DL238" s="18">
        <f t="shared" si="1647"/>
        <v>0</v>
      </c>
    </row>
    <row r="239" spans="1:116" x14ac:dyDescent="0.25">
      <c r="A239" s="257"/>
      <c r="B239" s="257"/>
      <c r="C239" s="258"/>
      <c r="D239" s="258"/>
      <c r="E239" s="164">
        <f>4 * ($C$210*'Data for KPI'!$B$1)</f>
        <v>7500</v>
      </c>
      <c r="F239" s="94" t="s">
        <v>23</v>
      </c>
      <c r="G239" s="94"/>
      <c r="H239" s="113">
        <f>AVERAGE(H234:H238)</f>
        <v>45559734.631333813</v>
      </c>
      <c r="I239" s="82">
        <f t="shared" ref="I239:DH239" si="1916">AVERAGE(I234:I238)</f>
        <v>44870607.467634112</v>
      </c>
      <c r="J239" s="82">
        <f t="shared" si="1916"/>
        <v>46248861.795033507</v>
      </c>
      <c r="K239" s="159">
        <f t="shared" si="1916"/>
        <v>103.20000000000019</v>
      </c>
      <c r="L239" s="159">
        <f t="shared" si="1916"/>
        <v>1361.3005950000002</v>
      </c>
      <c r="M239" s="159">
        <f t="shared" si="1916"/>
        <v>393.74248500000033</v>
      </c>
      <c r="N239" s="159">
        <f t="shared" si="1916"/>
        <v>7396.8</v>
      </c>
      <c r="O239" s="159">
        <f t="shared" si="1916"/>
        <v>6138.6994050000003</v>
      </c>
      <c r="P239" s="159">
        <f t="shared" si="1916"/>
        <v>7106.2575149999993</v>
      </c>
      <c r="Q239" s="106">
        <f t="shared" si="1916"/>
        <v>98.623999999999995</v>
      </c>
      <c r="R239" s="106">
        <f t="shared" si="1916"/>
        <v>82.992000000000004</v>
      </c>
      <c r="S239" s="106">
        <f t="shared" si="1916"/>
        <v>96.072000000000003</v>
      </c>
      <c r="T239" s="113" t="e">
        <f t="shared" si="1916"/>
        <v>#DIV/0!</v>
      </c>
      <c r="U239" s="113" t="e">
        <f t="shared" si="1916"/>
        <v>#DIV/0!</v>
      </c>
      <c r="V239" s="113" t="e">
        <f t="shared" si="1916"/>
        <v>#DIV/0!</v>
      </c>
      <c r="W239" s="82" t="e">
        <f t="shared" si="1916"/>
        <v>#DIV/0!</v>
      </c>
      <c r="X239" s="82" t="e">
        <f t="shared" si="1916"/>
        <v>#DIV/0!</v>
      </c>
      <c r="Y239" s="82" t="e">
        <f t="shared" si="1916"/>
        <v>#DIV/0!</v>
      </c>
      <c r="Z239" s="82" t="e">
        <f t="shared" si="1916"/>
        <v>#DIV/0!</v>
      </c>
      <c r="AA239" s="97" t="str">
        <f>IFERROR(AVERAGE(AA234:AA238), "")</f>
        <v/>
      </c>
      <c r="AB239" s="113">
        <f t="shared" si="1916"/>
        <v>39170436.748922437</v>
      </c>
      <c r="AC239" s="82">
        <f t="shared" si="1916"/>
        <v>38751942.153094783</v>
      </c>
      <c r="AD239" s="82">
        <f t="shared" si="1916"/>
        <v>39588931.344750091</v>
      </c>
      <c r="AE239" s="159">
        <f t="shared" si="1916"/>
        <v>25.949999999999637</v>
      </c>
      <c r="AF239" s="159">
        <f t="shared" si="1916"/>
        <v>1280.89257</v>
      </c>
      <c r="AG239" s="159">
        <f t="shared" si="1916"/>
        <v>304.24820999999974</v>
      </c>
      <c r="AH239" s="159">
        <f t="shared" si="1916"/>
        <v>7474.05</v>
      </c>
      <c r="AI239" s="159">
        <f t="shared" si="1916"/>
        <v>6219.1074299999991</v>
      </c>
      <c r="AJ239" s="159">
        <f t="shared" si="1916"/>
        <v>7195.7517900000003</v>
      </c>
      <c r="AK239" s="82">
        <f t="shared" si="1916"/>
        <v>99.653999999999996</v>
      </c>
      <c r="AL239" s="82">
        <f t="shared" si="1916"/>
        <v>83.207999999999998</v>
      </c>
      <c r="AM239" s="82">
        <f t="shared" si="1916"/>
        <v>96.275999999999996</v>
      </c>
      <c r="AN239" s="82">
        <f t="shared" si="1916"/>
        <v>0.37968965598703652</v>
      </c>
      <c r="AO239" s="225">
        <f>IFERROR(AVERAGE(AO234:AO238), "")</f>
        <v>4.5420351952821374</v>
      </c>
      <c r="AP239" s="113">
        <f t="shared" si="1916"/>
        <v>37607799.337431893</v>
      </c>
      <c r="AQ239" s="82">
        <f t="shared" si="1916"/>
        <v>37249998.754162624</v>
      </c>
      <c r="AR239" s="82">
        <f t="shared" si="1916"/>
        <v>37965599.920701168</v>
      </c>
      <c r="AS239" s="159">
        <f t="shared" si="1916"/>
        <v>6.7499999999998179</v>
      </c>
      <c r="AT239" s="159">
        <f t="shared" si="1916"/>
        <v>1260.2142599999997</v>
      </c>
      <c r="AU239" s="159">
        <f t="shared" si="1916"/>
        <v>290.28392999999994</v>
      </c>
      <c r="AV239" s="159">
        <f t="shared" si="1916"/>
        <v>7493.25</v>
      </c>
      <c r="AW239" s="159">
        <f t="shared" si="1916"/>
        <v>6239.7857400000003</v>
      </c>
      <c r="AX239" s="159">
        <f t="shared" si="1916"/>
        <v>7209.7160699999995</v>
      </c>
      <c r="AY239" s="82">
        <f t="shared" si="1916"/>
        <v>99.91</v>
      </c>
      <c r="AZ239" s="82">
        <f t="shared" si="1916"/>
        <v>83.272000000000006</v>
      </c>
      <c r="BA239" s="82">
        <f t="shared" si="1916"/>
        <v>96.215999999999994</v>
      </c>
      <c r="BB239" s="82">
        <f t="shared" si="1916"/>
        <v>0.55190271585656969</v>
      </c>
      <c r="BC239" s="225">
        <f>IFERROR(AVERAGE(BC234:BC238), "")</f>
        <v>0.40148059096638056</v>
      </c>
      <c r="BD239" s="113">
        <f t="shared" si="1916"/>
        <v>47976879.909496903</v>
      </c>
      <c r="BE239" s="82">
        <f t="shared" si="1916"/>
        <v>47376255.343269736</v>
      </c>
      <c r="BF239" s="82">
        <f t="shared" si="1916"/>
        <v>48577504.475724079</v>
      </c>
      <c r="BG239" s="159">
        <f t="shared" si="1916"/>
        <v>115.79999999999981</v>
      </c>
      <c r="BH239" s="159">
        <f t="shared" si="1916"/>
        <v>1348.8712799999998</v>
      </c>
      <c r="BI239" s="159">
        <f t="shared" si="1916"/>
        <v>488.86259999999982</v>
      </c>
      <c r="BJ239" s="82">
        <f t="shared" si="1916"/>
        <v>7384.2</v>
      </c>
      <c r="BK239" s="82">
        <f t="shared" si="1916"/>
        <v>6151.1287200000006</v>
      </c>
      <c r="BL239" s="82">
        <f t="shared" si="1916"/>
        <v>7011.1374000000014</v>
      </c>
      <c r="BM239" s="82">
        <f t="shared" si="1916"/>
        <v>98.455999999999989</v>
      </c>
      <c r="BN239" s="82">
        <f t="shared" si="1916"/>
        <v>83.292000000000002</v>
      </c>
      <c r="BO239" s="82">
        <f t="shared" si="1916"/>
        <v>94.940000000000012</v>
      </c>
      <c r="BP239" s="82">
        <f t="shared" si="1916"/>
        <v>5.4688084034580298</v>
      </c>
      <c r="BQ239" s="226">
        <f t="shared" si="1916"/>
        <v>28.041987956302769</v>
      </c>
      <c r="BR239" s="118">
        <f t="shared" si="1916"/>
        <v>42241238.196374007</v>
      </c>
      <c r="BS239" s="99">
        <f t="shared" si="1916"/>
        <v>41746719.275707245</v>
      </c>
      <c r="BT239" s="99">
        <f t="shared" si="1916"/>
        <v>42735757.117040768</v>
      </c>
      <c r="BU239" s="183">
        <f t="shared" si="1916"/>
        <v>60.45</v>
      </c>
      <c r="BV239" s="183">
        <f t="shared" si="1916"/>
        <v>1307.931255</v>
      </c>
      <c r="BW239" s="183">
        <f t="shared" si="1916"/>
        <v>343.85294999999985</v>
      </c>
      <c r="BX239" s="183">
        <f t="shared" si="1916"/>
        <v>7439.55</v>
      </c>
      <c r="BY239" s="183">
        <f t="shared" si="1916"/>
        <v>6192.0687449999996</v>
      </c>
      <c r="BZ239" s="183">
        <f t="shared" si="1916"/>
        <v>7156.1470499999996</v>
      </c>
      <c r="CA239" s="99">
        <f t="shared" si="1916"/>
        <v>99.194000000000003</v>
      </c>
      <c r="CB239" s="99">
        <f t="shared" si="1916"/>
        <v>83.23</v>
      </c>
      <c r="CC239" s="99">
        <f t="shared" si="1916"/>
        <v>96.19</v>
      </c>
      <c r="CD239" s="99">
        <f t="shared" si="1916"/>
        <v>0.9021794047148779</v>
      </c>
      <c r="CE239" s="100">
        <f t="shared" si="1916"/>
        <v>12.608728630138758</v>
      </c>
      <c r="CF239" s="118">
        <f t="shared" si="1916"/>
        <v>37501930.768179893</v>
      </c>
      <c r="CG239" s="99">
        <f t="shared" si="1916"/>
        <v>37149686.666795604</v>
      </c>
      <c r="CH239" s="99">
        <f t="shared" si="1916"/>
        <v>37854174.869564168</v>
      </c>
      <c r="CI239" s="159">
        <f t="shared" si="1916"/>
        <v>5.3999999999998183</v>
      </c>
      <c r="CJ239" s="159">
        <f t="shared" si="1916"/>
        <v>1262.690235</v>
      </c>
      <c r="CK239" s="159">
        <f t="shared" si="1916"/>
        <v>283.59796499999993</v>
      </c>
      <c r="CL239" s="159">
        <f t="shared" si="1916"/>
        <v>7494.6</v>
      </c>
      <c r="CM239" s="159">
        <f t="shared" si="1916"/>
        <v>6237.309765</v>
      </c>
      <c r="CN239" s="159">
        <f t="shared" si="1916"/>
        <v>7216.402035000001</v>
      </c>
      <c r="CO239" s="99">
        <f t="shared" si="1916"/>
        <v>99.927999999999997</v>
      </c>
      <c r="CP239" s="99">
        <f t="shared" si="1916"/>
        <v>83.224000000000004</v>
      </c>
      <c r="CQ239" s="99">
        <f t="shared" si="1916"/>
        <v>96.287999999999997</v>
      </c>
      <c r="CR239" s="99">
        <f t="shared" si="1916"/>
        <v>0.61987345554635165</v>
      </c>
      <c r="CS239" s="100">
        <f>IFERROR(AVERAGE(CS234:CS238), "")</f>
        <v>0.12307647785317637</v>
      </c>
      <c r="CT239" s="118">
        <f t="shared" si="1916"/>
        <v>47438905.084793821</v>
      </c>
      <c r="CU239" s="99">
        <f t="shared" si="1916"/>
        <v>46853544.434118688</v>
      </c>
      <c r="CV239" s="99">
        <f t="shared" si="1916"/>
        <v>48024265.735468946</v>
      </c>
      <c r="CW239" s="159">
        <f t="shared" si="1916"/>
        <v>110.69999999999982</v>
      </c>
      <c r="CX239" s="159">
        <f t="shared" si="1916"/>
        <v>1346.2519950000001</v>
      </c>
      <c r="CY239" s="159">
        <f t="shared" si="1916"/>
        <v>410.87675999999993</v>
      </c>
      <c r="CZ239" s="159">
        <f t="shared" si="1916"/>
        <v>7389.3</v>
      </c>
      <c r="DA239" s="159">
        <f t="shared" si="1916"/>
        <v>6153.7480049999995</v>
      </c>
      <c r="DB239" s="159">
        <f t="shared" si="1916"/>
        <v>7089.1232400000008</v>
      </c>
      <c r="DC239" s="99">
        <f t="shared" si="1916"/>
        <v>98.524000000000001</v>
      </c>
      <c r="DD239" s="99">
        <f t="shared" si="1916"/>
        <v>83.274000000000001</v>
      </c>
      <c r="DE239" s="99">
        <f t="shared" si="1916"/>
        <v>95.936000000000007</v>
      </c>
      <c r="DF239" s="99">
        <f t="shared" si="1916"/>
        <v>3.3587478757497529</v>
      </c>
      <c r="DG239" s="100">
        <f>IFERROR(AVERAGE(DG234:DG238), "")</f>
        <v>26.29501170627946</v>
      </c>
      <c r="DH239" s="118">
        <f t="shared" si="1916"/>
        <v>37456323.627506055</v>
      </c>
      <c r="DI239" s="99"/>
      <c r="DJ239" s="100">
        <f>IFERROR(AVERAGE(DJ234:DJ238), "")</f>
        <v>16.50498598882357</v>
      </c>
      <c r="DK239" s="99" t="str">
        <f>IFERROR(AVERAGE(DK234:DK238), "")</f>
        <v/>
      </c>
      <c r="DL239" s="18">
        <f t="shared" si="1647"/>
        <v>0.12307647785317637</v>
      </c>
    </row>
    <row r="240" spans="1:116" hidden="1" x14ac:dyDescent="0.25">
      <c r="A240" s="257"/>
      <c r="B240" s="257"/>
      <c r="C240" s="256">
        <v>20</v>
      </c>
      <c r="D240" s="256">
        <v>100</v>
      </c>
      <c r="E240" s="164">
        <f>4 * ($C$216*'Data for KPI'!$B$1)</f>
        <v>10000</v>
      </c>
      <c r="F240" s="88">
        <v>1</v>
      </c>
      <c r="G240" s="88"/>
      <c r="H240" s="102">
        <v>89240748.335212916</v>
      </c>
      <c r="I240" s="32">
        <v>88089320.261077881</v>
      </c>
      <c r="J240" s="32">
        <v>90392176.409347951</v>
      </c>
      <c r="K240" s="171">
        <f>E240-N240</f>
        <v>207</v>
      </c>
      <c r="L240" s="171">
        <f>E240-O240</f>
        <v>2222.3994000000002</v>
      </c>
      <c r="M240" s="171">
        <f>E240-P240</f>
        <v>538.98270000000048</v>
      </c>
      <c r="N240" s="171">
        <f>(Q240/100)*E240</f>
        <v>9793</v>
      </c>
      <c r="O240" s="172">
        <f>(R240/100)*N240</f>
        <v>7777.6005999999998</v>
      </c>
      <c r="P240" s="172">
        <f>(S240/100)*N240</f>
        <v>9461.0172999999995</v>
      </c>
      <c r="Q240" s="123">
        <v>97.93</v>
      </c>
      <c r="R240" s="123">
        <v>79.42</v>
      </c>
      <c r="S240" s="123">
        <v>96.61</v>
      </c>
      <c r="T240" s="208"/>
      <c r="U240" s="208"/>
      <c r="V240" s="208"/>
      <c r="W240" s="14"/>
      <c r="X240" s="14"/>
      <c r="Y240" s="14"/>
      <c r="Z240" s="14"/>
      <c r="AA240" s="46" t="str">
        <f>IF(OR(ISBLANK(T240), ISBLANK(DH240)), "", 100*((T240-DH240)/DH240))</f>
        <v/>
      </c>
      <c r="AB240" s="102">
        <v>79225943.959172606</v>
      </c>
      <c r="AC240" s="32">
        <v>78291999.326357558</v>
      </c>
      <c r="AD240" s="32">
        <v>80159888.591987655</v>
      </c>
      <c r="AE240" s="171">
        <f>$E240-AH240</f>
        <v>83</v>
      </c>
      <c r="AF240" s="171">
        <f>$E240-AI240</f>
        <v>2095.1593000000012</v>
      </c>
      <c r="AG240" s="171">
        <f>$E240-AJ240</f>
        <v>442.98710000000028</v>
      </c>
      <c r="AH240" s="171">
        <f>(AK240/100)*E240</f>
        <v>9917</v>
      </c>
      <c r="AI240" s="172">
        <f>(AL240/100)*AH240</f>
        <v>7904.8406999999988</v>
      </c>
      <c r="AJ240" s="172">
        <f>(AM240/100)*AH240</f>
        <v>9557.0128999999997</v>
      </c>
      <c r="AK240" s="32">
        <v>99.17</v>
      </c>
      <c r="AL240" s="32">
        <v>79.709999999999994</v>
      </c>
      <c r="AM240" s="32">
        <v>96.37</v>
      </c>
      <c r="AN240" s="28">
        <v>0.34046498246957735</v>
      </c>
      <c r="AO240" s="46">
        <f>IF(OR(ISBLANK(AB240), ISBLANK(DH240)), "", 100*((AB240-DH240)/DH240))</f>
        <v>1.592130324684377</v>
      </c>
      <c r="AP240" s="102">
        <v>78152934.473337665</v>
      </c>
      <c r="AQ240" s="32">
        <v>77250448.451797053</v>
      </c>
      <c r="AR240" s="32">
        <v>79055420.494878277</v>
      </c>
      <c r="AS240" s="171">
        <f>$E240-AV240</f>
        <v>70</v>
      </c>
      <c r="AT240" s="171">
        <f>$E240-AW240</f>
        <v>2082.8109999999997</v>
      </c>
      <c r="AU240" s="171">
        <f>$E240-AX240</f>
        <v>457.27000000000044</v>
      </c>
      <c r="AV240" s="171">
        <f>(AY240/100)*E240</f>
        <v>9930</v>
      </c>
      <c r="AW240" s="172">
        <f>(AZ240/100)*AV240</f>
        <v>7917.1890000000003</v>
      </c>
      <c r="AX240" s="172">
        <f>(BA240/100)*AV240</f>
        <v>9542.73</v>
      </c>
      <c r="AY240" s="32">
        <v>99.3</v>
      </c>
      <c r="AZ240" s="32">
        <v>79.73</v>
      </c>
      <c r="BA240" s="32">
        <v>96.1</v>
      </c>
      <c r="BB240" s="28">
        <v>0.39876595969922379</v>
      </c>
      <c r="BC240" s="46">
        <f>IF(OR(ISBLANK(AP240), ISBLANK(DH240)), "", 100*((AP240-DH240)/DH240))</f>
        <v>0.21620074812115486</v>
      </c>
      <c r="BD240" s="128">
        <v>78483450.437453732</v>
      </c>
      <c r="BE240" s="128">
        <v>77571342.012743741</v>
      </c>
      <c r="BF240" s="128">
        <v>79395558.862163723</v>
      </c>
      <c r="BG240" s="171">
        <f>IF(BJ240=0, " ", $E240-BJ240)</f>
        <v>74</v>
      </c>
      <c r="BH240" s="171">
        <f t="shared" ref="BH240:BH244" si="1917">IF(BK240=0, " ", $E240-BK240)</f>
        <v>2084.0150000000003</v>
      </c>
      <c r="BI240" s="171">
        <f t="shared" ref="BI240:BI244" si="1918">IF(BL240=0, " ", $E240-BL240)</f>
        <v>613.97439999999915</v>
      </c>
      <c r="BJ240" s="171">
        <f>(BM240/100)*$E240</f>
        <v>9926</v>
      </c>
      <c r="BK240" s="172">
        <f>(BN240/100)*BJ240</f>
        <v>7915.9849999999997</v>
      </c>
      <c r="BL240" s="172">
        <f>(BO240/100)*BJ240</f>
        <v>9386.0256000000008</v>
      </c>
      <c r="BM240" s="124">
        <v>99.26</v>
      </c>
      <c r="BN240" s="124">
        <v>79.75</v>
      </c>
      <c r="BO240" s="124">
        <v>94.56</v>
      </c>
      <c r="BP240" s="29">
        <v>6.0857710286142241</v>
      </c>
      <c r="BQ240" s="46">
        <f>IF(OR(ISBLANK(BD240), ISBLANK(DH240)), "", 100*((BD240-DH240)/DH240))</f>
        <v>0.64002429913080594</v>
      </c>
      <c r="BR240" s="102">
        <v>77984331.764645219</v>
      </c>
      <c r="BS240" s="32">
        <v>77086480.111809045</v>
      </c>
      <c r="BT240" s="32">
        <v>78882183.417481393</v>
      </c>
      <c r="BU240" s="171">
        <f>IF(BX240 = 0, " ", $E240-BX240)</f>
        <v>68</v>
      </c>
      <c r="BV240" s="171">
        <f t="shared" ref="BV240:BV244" si="1919">IF(BY240=0, " ", $E240-BY240)</f>
        <v>2083.2028000000009</v>
      </c>
      <c r="BW240" s="171">
        <f t="shared" ref="BW240:BW244" si="1920">IF(BZ240=0, " ", $E240-BZ240)</f>
        <v>421.57920000000013</v>
      </c>
      <c r="BX240" s="171">
        <f>IF(ISBLANK(CA240),"",(CA240/100)*$E240)</f>
        <v>9932</v>
      </c>
      <c r="BY240" s="172">
        <f>(CB240/100)*BX240</f>
        <v>7916.7971999999991</v>
      </c>
      <c r="BZ240" s="172">
        <f>(CC240/100)*BX240</f>
        <v>9578.4207999999999</v>
      </c>
      <c r="CA240" s="32">
        <v>99.32</v>
      </c>
      <c r="CB240" s="32">
        <v>79.709999999999994</v>
      </c>
      <c r="CC240" s="32">
        <v>96.44</v>
      </c>
      <c r="CD240" s="28">
        <v>0.37673727142170288</v>
      </c>
      <c r="CE240" s="46">
        <f>IF(OR(ISBLANK(BR240), ISBLANK(DH240)), "", 100*((BR240-DH240)/DH240))</f>
        <v>0</v>
      </c>
      <c r="CF240" s="127">
        <v>78024656.711021513</v>
      </c>
      <c r="CG240" s="127">
        <v>77125894.029591799</v>
      </c>
      <c r="CH240" s="127">
        <v>78923419.392451227</v>
      </c>
      <c r="CI240" s="171">
        <f>IF(ISNUMBER(CL240), $E240-CL240,"")</f>
        <v>68</v>
      </c>
      <c r="CJ240" s="171">
        <f>IF(ISNUMBER(CM240), $E240-CM240,"")</f>
        <v>2078.2367999999988</v>
      </c>
      <c r="CK240" s="171">
        <f>IF(ISNUMBER(CN240), $E240-CN240,"")</f>
        <v>430.51800000000003</v>
      </c>
      <c r="CL240" s="171">
        <f>IF(ISBLANK(CO240),"",(CO240/100)*$E240)</f>
        <v>9932</v>
      </c>
      <c r="CM240" s="172">
        <f>IF(ISNUMBER(CL240), (CP240/100) * CL240, "")</f>
        <v>7921.7632000000012</v>
      </c>
      <c r="CN240" s="172">
        <f>IF(ISNUMBER(CL240),(CQ240/100)*CL240,"")</f>
        <v>9569.482</v>
      </c>
      <c r="CO240" s="122">
        <v>99.32</v>
      </c>
      <c r="CP240" s="122">
        <v>79.760000000000005</v>
      </c>
      <c r="CQ240" s="122">
        <v>96.35</v>
      </c>
      <c r="CR240" s="28">
        <v>0.4070195356061227</v>
      </c>
      <c r="CS240" s="46">
        <f>IF(OR(ISBLANK(CF240), ISBLANK(DH240)), "", 100*((CF240-DH240)/DH240))</f>
        <v>5.170903624332332E-2</v>
      </c>
      <c r="CT240" s="127">
        <v>162943285.83672059</v>
      </c>
      <c r="CU240" s="127">
        <v>160676887.29405561</v>
      </c>
      <c r="CV240" s="127">
        <v>165209684.37938571</v>
      </c>
      <c r="CW240" s="171">
        <f>IF(ISNUMBER(CZ240), $E240-CZ240,"")</f>
        <v>929.00000000000182</v>
      </c>
      <c r="CX240" s="171">
        <f>IF(ISNUMBER(DA240), $E240-DA240,"")</f>
        <v>2875.6366000000007</v>
      </c>
      <c r="CY240" s="171">
        <f>IF(ISNUMBER(DB240), $E240-DB240,"")</f>
        <v>1500.4730000000018</v>
      </c>
      <c r="CZ240" s="171">
        <f>IF(ISBLANK(DC240),"",(DC240/100)*$E240)</f>
        <v>9070.9999999999982</v>
      </c>
      <c r="DA240" s="172">
        <f>IF(ISNUMBER(CZ240), (DD240/100) * CZ240, "")</f>
        <v>7124.3633999999993</v>
      </c>
      <c r="DB240" s="172">
        <f>IF(ISNUMBER(CZ240),(DE240/100)*CZ240,"")</f>
        <v>8499.5269999999982</v>
      </c>
      <c r="DC240" s="122">
        <v>90.71</v>
      </c>
      <c r="DD240" s="122">
        <v>78.540000000000006</v>
      </c>
      <c r="DE240" s="122">
        <v>93.7</v>
      </c>
      <c r="DF240" s="28">
        <v>2.8534980374136287</v>
      </c>
      <c r="DG240" s="46">
        <f>IF(OR(ISBLANK(CT240), ISBLANK(DH240)), "", 100*((CT240-DH240)/DH240))</f>
        <v>108.94362001905637</v>
      </c>
      <c r="DH240" s="26">
        <f>MIN(H240,T240,AB240,AP240,BD240,BR240,CF240,CT240)</f>
        <v>77984331.764645219</v>
      </c>
      <c r="DI240" s="85" t="str">
        <f>IF(DH240=H240, $H$2, IF(DH240=T240, $T$2, IF(DH240=AB240, $AB$2, IF(DH240=AP240, $AP$2, IF(DH240=BD240, $BD$2, IF(DH240=BR240, $BR$2, IF(DH240=CF240, $CF$2, $CT$2)))))))</f>
        <v>RSSDDP (AllEnhancements + RQMC + SOM)</v>
      </c>
      <c r="DJ240" s="39">
        <f>IF(OR(ISBLANK(H240), ISBLANK(AP240)), "", IFERROR(((H240-AP240)/H240)*100, ""))</f>
        <v>12.424608789951378</v>
      </c>
      <c r="DK240" s="20" t="str">
        <f>IF(OR(ISBLANK(AP240), ISBLANK(T240)), "", IFERROR(((T240-AP240)/T240)*100, ""))</f>
        <v/>
      </c>
      <c r="DL240" s="18">
        <f t="shared" si="1647"/>
        <v>0</v>
      </c>
    </row>
    <row r="241" spans="1:116" hidden="1" x14ac:dyDescent="0.25">
      <c r="A241" s="257"/>
      <c r="B241" s="257"/>
      <c r="C241" s="257"/>
      <c r="D241" s="257"/>
      <c r="E241" s="164">
        <f>4 * ($C$216*'Data for KPI'!$B$1)</f>
        <v>10000</v>
      </c>
      <c r="F241" s="88">
        <v>2</v>
      </c>
      <c r="G241" s="88"/>
      <c r="H241" s="103">
        <v>90364485.531974167</v>
      </c>
      <c r="I241" s="34">
        <v>89167068.929115251</v>
      </c>
      <c r="J241" s="34">
        <v>91561902.134833083</v>
      </c>
      <c r="K241" s="171">
        <f t="shared" ref="K241:K244" si="1921">E241-N241</f>
        <v>200</v>
      </c>
      <c r="L241" s="171">
        <f t="shared" ref="L241:L244" si="1922">E241-O241</f>
        <v>2184.5</v>
      </c>
      <c r="M241" s="171">
        <f t="shared" ref="M241:M244" si="1923">E241-P241</f>
        <v>544.96000000000095</v>
      </c>
      <c r="N241" s="171">
        <f t="shared" ref="N241:N244" si="1924">(Q241/100)*E241</f>
        <v>9800</v>
      </c>
      <c r="O241" s="172">
        <f t="shared" ref="O241:O244" si="1925">(R241/100)*N241</f>
        <v>7815.5</v>
      </c>
      <c r="P241" s="172">
        <f t="shared" ref="P241:P244" si="1926">(S241/100)*N241</f>
        <v>9455.0399999999991</v>
      </c>
      <c r="Q241" s="125">
        <v>98</v>
      </c>
      <c r="R241" s="125">
        <v>79.75</v>
      </c>
      <c r="S241" s="125">
        <v>96.48</v>
      </c>
      <c r="T241" s="208"/>
      <c r="U241" s="208"/>
      <c r="V241" s="208"/>
      <c r="W241" s="14"/>
      <c r="X241" s="14"/>
      <c r="Y241" s="14"/>
      <c r="Z241" s="14"/>
      <c r="AA241" s="46" t="str">
        <f>IF(OR(ISBLANK(T241), ISBLANK(DH241)), "", 100*((T241-DH241)/DH241))</f>
        <v/>
      </c>
      <c r="AB241" s="103">
        <v>84455283.720730931</v>
      </c>
      <c r="AC241" s="34">
        <v>83380507.637737125</v>
      </c>
      <c r="AD241" s="34">
        <v>85530059.803724736</v>
      </c>
      <c r="AE241" s="171">
        <f t="shared" ref="AE241:AE244" si="1927">$E241-AH241</f>
        <v>128</v>
      </c>
      <c r="AF241" s="171">
        <f t="shared" ref="AF241:AF244" si="1928">$E241-AI241</f>
        <v>2102.3999999999996</v>
      </c>
      <c r="AG241" s="171">
        <f t="shared" ref="AG241:AG244" si="1929">$E241-AJ241</f>
        <v>492.27679999999964</v>
      </c>
      <c r="AH241" s="171">
        <f t="shared" ref="AH241:AH244" si="1930">(AK241/100)*E241</f>
        <v>9872</v>
      </c>
      <c r="AI241" s="172">
        <f t="shared" ref="AI241:AI244" si="1931">(AL241/100)*AH241</f>
        <v>7897.6</v>
      </c>
      <c r="AJ241" s="172">
        <f t="shared" ref="AJ241:AJ244" si="1932">(AM241/100)*AH241</f>
        <v>9507.7232000000004</v>
      </c>
      <c r="AK241" s="34">
        <v>98.72</v>
      </c>
      <c r="AL241" s="34">
        <v>80</v>
      </c>
      <c r="AM241" s="34">
        <v>96.31</v>
      </c>
      <c r="AN241" s="29">
        <v>0.51233835307071685</v>
      </c>
      <c r="AO241" s="46">
        <f>IF(OR(ISBLANK(AB241), ISBLANK(DH241)), "", 100*((AB241-DH241)/DH241))</f>
        <v>1.9299240963838731</v>
      </c>
      <c r="AP241" s="103">
        <v>84130311.479346365</v>
      </c>
      <c r="AQ241" s="34">
        <v>83062607.397686407</v>
      </c>
      <c r="AR241" s="34">
        <v>85198015.561006323</v>
      </c>
      <c r="AS241" s="171">
        <f t="shared" ref="AS241:AS244" si="1933">$E241-AV241</f>
        <v>124</v>
      </c>
      <c r="AT241" s="171">
        <f t="shared" ref="AT241:AT244" si="1934">$E241-AW241</f>
        <v>2104.1379999999999</v>
      </c>
      <c r="AU241" s="171">
        <f t="shared" ref="AU241:AU244" si="1935">$E241-AX241</f>
        <v>474.59799999999996</v>
      </c>
      <c r="AV241" s="171">
        <f t="shared" ref="AV241:AV244" si="1936">(AY241/100)*E241</f>
        <v>9876</v>
      </c>
      <c r="AW241" s="172">
        <f t="shared" ref="AW241:AW244" si="1937">(AZ241/100)*AV241</f>
        <v>7895.8620000000001</v>
      </c>
      <c r="AX241" s="172">
        <f t="shared" ref="AX241:AX244" si="1938">(BA241/100)*AV241</f>
        <v>9525.402</v>
      </c>
      <c r="AY241" s="34">
        <v>98.76</v>
      </c>
      <c r="AZ241" s="34">
        <v>79.95</v>
      </c>
      <c r="BA241" s="34">
        <v>96.45</v>
      </c>
      <c r="BB241" s="29">
        <v>1.0197438881891956</v>
      </c>
      <c r="BC241" s="46">
        <f>IF(OR(ISBLANK(AP241), ISBLANK(DH241)), "", 100*((AP241-DH241)/DH241))</f>
        <v>1.5377118576885027</v>
      </c>
      <c r="BD241" s="128">
        <v>100253683.1543062</v>
      </c>
      <c r="BE241" s="128">
        <v>98874252.296503022</v>
      </c>
      <c r="BF241" s="128">
        <v>101633114.0121094</v>
      </c>
      <c r="BG241" s="171">
        <f t="shared" ref="BG241:BG244" si="1939">IF(BJ241=0, " ", $E241-BJ241)</f>
        <v>310</v>
      </c>
      <c r="BH241" s="171">
        <f t="shared" si="1917"/>
        <v>2284.8220000000001</v>
      </c>
      <c r="BI241" s="171">
        <f t="shared" si="1918"/>
        <v>970.85800000000017</v>
      </c>
      <c r="BJ241" s="171">
        <f t="shared" ref="BJ241:BJ244" si="1940">(BM241/100)*$E241</f>
        <v>9690</v>
      </c>
      <c r="BK241" s="172">
        <f t="shared" ref="BK241:BK244" si="1941">(BN241/100)*BJ241</f>
        <v>7715.1779999999999</v>
      </c>
      <c r="BL241" s="172">
        <f t="shared" ref="BL241:BL244" si="1942">(BO241/100)*BJ241</f>
        <v>9029.1419999999998</v>
      </c>
      <c r="BM241" s="124">
        <v>96.9</v>
      </c>
      <c r="BN241" s="124">
        <v>79.62</v>
      </c>
      <c r="BO241" s="124">
        <v>93.18</v>
      </c>
      <c r="BP241" s="29">
        <v>6.2864011266939146</v>
      </c>
      <c r="BQ241" s="46">
        <f>IF(OR(ISBLANK(BD241), ISBLANK(DH241)), "", 100*((BD241-DH241)/DH241))</f>
        <v>20.997169911738347</v>
      </c>
      <c r="BR241" s="103">
        <v>84505227.691516772</v>
      </c>
      <c r="BS241" s="34">
        <v>83429051.231473118</v>
      </c>
      <c r="BT241" s="34">
        <v>85581404.151560426</v>
      </c>
      <c r="BU241" s="171">
        <f t="shared" ref="BU241:BU244" si="1943">IF(BX241 = 0, " ", $E241-BX241)</f>
        <v>129</v>
      </c>
      <c r="BV241" s="171">
        <f t="shared" si="1919"/>
        <v>2118.0065000000004</v>
      </c>
      <c r="BW241" s="171">
        <f t="shared" si="1920"/>
        <v>490.27859999999964</v>
      </c>
      <c r="BX241" s="171">
        <f t="shared" ref="BX241:BX244" si="1944">IF(ISBLANK(CA241),"",(CA241/100)*$E241)</f>
        <v>9871</v>
      </c>
      <c r="BY241" s="172">
        <f t="shared" ref="BY241:BY244" si="1945">(CB241/100)*BX241</f>
        <v>7881.9934999999996</v>
      </c>
      <c r="BZ241" s="172">
        <f t="shared" ref="BZ241:BZ244" si="1946">(CC241/100)*BX241</f>
        <v>9509.7214000000004</v>
      </c>
      <c r="CA241" s="34">
        <v>98.71</v>
      </c>
      <c r="CB241" s="34">
        <v>79.849999999999994</v>
      </c>
      <c r="CC241" s="34">
        <v>96.34</v>
      </c>
      <c r="CD241" s="29">
        <v>0.49448439229609192</v>
      </c>
      <c r="CE241" s="46">
        <f>IF(OR(ISBLANK(BR241), ISBLANK(DH241)), "", 100*((BR241-DH241)/DH241))</f>
        <v>1.9902019727581512</v>
      </c>
      <c r="CF241" s="128">
        <v>82856221.535955325</v>
      </c>
      <c r="CG241" s="128">
        <v>81819055.149680704</v>
      </c>
      <c r="CH241" s="128">
        <v>83893387.922229946</v>
      </c>
      <c r="CI241" s="171">
        <f t="shared" ref="CI241:CI244" si="1947">IF(ISNUMBER(CL241), $E241-CL241,"")</f>
        <v>108</v>
      </c>
      <c r="CJ241" s="171">
        <f t="shared" ref="CJ241:CJ244" si="1948">IF(ISNUMBER(CM241), $E241-CM241,"")</f>
        <v>2094.3135999999995</v>
      </c>
      <c r="CK241" s="171">
        <f t="shared" ref="CK241:CK244" si="1949">IF(ISNUMBER(CN241), $E241-CN241,"")</f>
        <v>475.98240000000078</v>
      </c>
      <c r="CL241" s="171">
        <f t="shared" ref="CL241:CL244" si="1950">IF(ISBLANK(CO241),"",(CO241/100)*$E241)</f>
        <v>9892</v>
      </c>
      <c r="CM241" s="172">
        <f t="shared" ref="CM241:CM244" si="1951">IF(ISNUMBER(CL241), (CP241/100) * CL241, "")</f>
        <v>7905.6864000000005</v>
      </c>
      <c r="CN241" s="172">
        <f t="shared" ref="CN241:CN244" si="1952">IF(ISNUMBER(CL241),(CQ241/100)*CL241,"")</f>
        <v>9524.0175999999992</v>
      </c>
      <c r="CO241" s="124">
        <v>98.92</v>
      </c>
      <c r="CP241" s="124">
        <v>79.92</v>
      </c>
      <c r="CQ241" s="124">
        <v>96.28</v>
      </c>
      <c r="CR241" s="29">
        <v>0.49844253951593193</v>
      </c>
      <c r="CS241" s="46">
        <f>IF(OR(ISBLANK(CF241), ISBLANK(DH241)), "", 100*((CF241-DH241)/DH241))</f>
        <v>0</v>
      </c>
      <c r="CT241" s="128">
        <v>233101261.22803801</v>
      </c>
      <c r="CU241" s="128">
        <v>230076896.8330842</v>
      </c>
      <c r="CV241" s="128">
        <v>236125625.62299189</v>
      </c>
      <c r="CW241" s="171">
        <f t="shared" ref="CW241:CW244" si="1953">IF(ISNUMBER(CZ241), $E241-CZ241,"")</f>
        <v>1467</v>
      </c>
      <c r="CX241" s="171">
        <f t="shared" ref="CX241:CX244" si="1954">IF(ISNUMBER(DA241), $E241-DA241,"")</f>
        <v>3252.1036000000004</v>
      </c>
      <c r="CY241" s="171">
        <f t="shared" ref="CY241:CY244" si="1955">IF(ISNUMBER(DB241), $E241-DB241,"")</f>
        <v>2008.8454999999994</v>
      </c>
      <c r="CZ241" s="171">
        <f t="shared" ref="CZ241:CZ244" si="1956">IF(ISBLANK(DC241),"",(DC241/100)*$E241)</f>
        <v>8533</v>
      </c>
      <c r="DA241" s="172">
        <f t="shared" ref="DA241:DA244" si="1957">IF(ISNUMBER(CZ241), (DD241/100) * CZ241, "")</f>
        <v>6747.8963999999996</v>
      </c>
      <c r="DB241" s="172">
        <f t="shared" ref="DB241:DB244" si="1958">IF(ISNUMBER(CZ241),(DE241/100)*CZ241,"")</f>
        <v>7991.1545000000006</v>
      </c>
      <c r="DC241" s="124">
        <v>85.33</v>
      </c>
      <c r="DD241" s="124">
        <v>79.08</v>
      </c>
      <c r="DE241" s="124">
        <v>93.65</v>
      </c>
      <c r="DF241" s="29">
        <v>2.8064138414343431</v>
      </c>
      <c r="DG241" s="46">
        <f>IF(OR(ISBLANK(CT241), ISBLANK(DH241)), "", 100*((CT241-DH241)/DH241))</f>
        <v>181.33223662254997</v>
      </c>
      <c r="DH241" s="26">
        <f>MIN(H241,T241,AB241,AP241,BD241,BR241,CF241,CT241)</f>
        <v>82856221.535955325</v>
      </c>
      <c r="DI241" s="85" t="str">
        <f>IF(DH241=H241, $H$2, IF(DH241=T241, $T$2, IF(DH241=AB241, $AB$2, IF(DH241=AP241, $AP$2, IF(DH241=BD241, $BD$2, IF(DH241=BR241, $BR$2, IF(DH241=CF241, $CF$2, $CT$2)))))))</f>
        <v>RKSDDP (AllEnhancements + RQMC + Kmeans)</v>
      </c>
      <c r="DJ241" s="39">
        <f>IF(OR(ISBLANK(H241), ISBLANK(AP241)), "", IFERROR(((H241-AP241)/H241)*100, ""))</f>
        <v>6.8989205393328215</v>
      </c>
      <c r="DK241" s="20" t="str">
        <f>IF(OR(ISBLANK(AP241), ISBLANK(T241)), "", IFERROR(((T241-AP241)/T241)*100, ""))</f>
        <v/>
      </c>
      <c r="DL241" s="18">
        <f t="shared" si="1647"/>
        <v>0</v>
      </c>
    </row>
    <row r="242" spans="1:116" hidden="1" x14ac:dyDescent="0.25">
      <c r="A242" s="257"/>
      <c r="B242" s="257"/>
      <c r="C242" s="257"/>
      <c r="D242" s="257"/>
      <c r="E242" s="164">
        <f>4 * ($C$216*'Data for KPI'!$B$1)</f>
        <v>10000</v>
      </c>
      <c r="F242" s="88">
        <v>3</v>
      </c>
      <c r="G242" s="88"/>
      <c r="H242" s="102">
        <v>86149078.409266531</v>
      </c>
      <c r="I242" s="32">
        <v>85066941.655695319</v>
      </c>
      <c r="J242" s="32">
        <v>87231215.162837744</v>
      </c>
      <c r="K242" s="171">
        <f t="shared" si="1921"/>
        <v>192</v>
      </c>
      <c r="L242" s="171">
        <f t="shared" si="1922"/>
        <v>2218.3328000000001</v>
      </c>
      <c r="M242" s="171">
        <f t="shared" si="1923"/>
        <v>507.81760000000031</v>
      </c>
      <c r="N242" s="171">
        <f t="shared" si="1924"/>
        <v>9808</v>
      </c>
      <c r="O242" s="172">
        <f t="shared" si="1925"/>
        <v>7781.6671999999999</v>
      </c>
      <c r="P242" s="172">
        <f t="shared" si="1926"/>
        <v>9492.1823999999997</v>
      </c>
      <c r="Q242" s="123">
        <v>98.08</v>
      </c>
      <c r="R242" s="123">
        <v>79.34</v>
      </c>
      <c r="S242" s="123">
        <v>96.78</v>
      </c>
      <c r="T242" s="208"/>
      <c r="U242" s="208"/>
      <c r="V242" s="208"/>
      <c r="W242" s="14"/>
      <c r="X242" s="14"/>
      <c r="Y242" s="14"/>
      <c r="Z242" s="14"/>
      <c r="AA242" s="46" t="str">
        <f>IF(OR(ISBLANK(T242), ISBLANK(DH242)), "", 100*((T242-DH242)/DH242))</f>
        <v/>
      </c>
      <c r="AB242" s="102">
        <v>75954518.983736038</v>
      </c>
      <c r="AC242" s="32">
        <v>75129223.178011119</v>
      </c>
      <c r="AD242" s="32">
        <v>76779814.789460957</v>
      </c>
      <c r="AE242" s="171">
        <f t="shared" si="1927"/>
        <v>67</v>
      </c>
      <c r="AF242" s="171">
        <f t="shared" si="1928"/>
        <v>2104.2583000000004</v>
      </c>
      <c r="AG242" s="171">
        <f t="shared" si="1929"/>
        <v>401.7421000000013</v>
      </c>
      <c r="AH242" s="171">
        <f t="shared" si="1930"/>
        <v>9933</v>
      </c>
      <c r="AI242" s="172">
        <f t="shared" si="1931"/>
        <v>7895.7416999999996</v>
      </c>
      <c r="AJ242" s="172">
        <f t="shared" si="1932"/>
        <v>9598.2578999999987</v>
      </c>
      <c r="AK242" s="32">
        <v>99.33</v>
      </c>
      <c r="AL242" s="32">
        <v>79.489999999999995</v>
      </c>
      <c r="AM242" s="32">
        <v>96.63</v>
      </c>
      <c r="AN242" s="28">
        <v>0.25891380800392183</v>
      </c>
      <c r="AO242" s="46">
        <f>IF(OR(ISBLANK(AB242), ISBLANK(DH242)), "", 100*((AB242-DH242)/DH242))</f>
        <v>2.9753016279179216</v>
      </c>
      <c r="AP242" s="102">
        <v>77560697.209480211</v>
      </c>
      <c r="AQ242" s="32">
        <v>76687005.003143683</v>
      </c>
      <c r="AR242" s="32">
        <v>78434389.415816739</v>
      </c>
      <c r="AS242" s="171">
        <f t="shared" si="1933"/>
        <v>87</v>
      </c>
      <c r="AT242" s="171">
        <f t="shared" si="1934"/>
        <v>2122.1389000000008</v>
      </c>
      <c r="AU242" s="171">
        <f t="shared" si="1935"/>
        <v>421.06810000000041</v>
      </c>
      <c r="AV242" s="171">
        <f t="shared" si="1936"/>
        <v>9913</v>
      </c>
      <c r="AW242" s="172">
        <f t="shared" si="1937"/>
        <v>7877.8610999999992</v>
      </c>
      <c r="AX242" s="172">
        <f t="shared" si="1938"/>
        <v>9578.9318999999996</v>
      </c>
      <c r="AY242" s="32">
        <v>99.13</v>
      </c>
      <c r="AZ242" s="32">
        <v>79.47</v>
      </c>
      <c r="BA242" s="32">
        <v>96.63</v>
      </c>
      <c r="BB242" s="28">
        <v>0.36195847293791583</v>
      </c>
      <c r="BC242" s="46">
        <f>IF(OR(ISBLANK(AP242), ISBLANK(DH242)), "", 100*((AP242-DH242)/DH242))</f>
        <v>5.1528769648062545</v>
      </c>
      <c r="BD242" s="127">
        <v>113026045.7577379</v>
      </c>
      <c r="BE242" s="127">
        <v>111455057.1845945</v>
      </c>
      <c r="BF242" s="127">
        <v>114597034.3308813</v>
      </c>
      <c r="BG242" s="171">
        <f t="shared" si="1939"/>
        <v>488</v>
      </c>
      <c r="BH242" s="171">
        <f t="shared" si="1917"/>
        <v>2484.5688</v>
      </c>
      <c r="BI242" s="171">
        <f t="shared" si="1918"/>
        <v>1038.7448000000004</v>
      </c>
      <c r="BJ242" s="171">
        <f t="shared" si="1940"/>
        <v>9512</v>
      </c>
      <c r="BK242" s="172">
        <f t="shared" si="1941"/>
        <v>7515.4312</v>
      </c>
      <c r="BL242" s="172">
        <f t="shared" si="1942"/>
        <v>8961.2551999999996</v>
      </c>
      <c r="BM242" s="122">
        <v>95.12</v>
      </c>
      <c r="BN242" s="122">
        <v>79.010000000000005</v>
      </c>
      <c r="BO242" s="122">
        <v>94.21</v>
      </c>
      <c r="BP242" s="28">
        <v>6.4523298346766467</v>
      </c>
      <c r="BQ242" s="46">
        <f>IF(OR(ISBLANK(BD242), ISBLANK(DH242)), "", 100*((BD242-DH242)/DH242))</f>
        <v>53.235005756617618</v>
      </c>
      <c r="BR242" s="128">
        <v>73759938.337625414</v>
      </c>
      <c r="BS242" s="128">
        <v>73014939.479201451</v>
      </c>
      <c r="BT242" s="128">
        <v>74504937.196049377</v>
      </c>
      <c r="BU242" s="171">
        <f t="shared" si="1943"/>
        <v>39</v>
      </c>
      <c r="BV242" s="171">
        <f t="shared" si="1919"/>
        <v>2075.0284000000001</v>
      </c>
      <c r="BW242" s="171">
        <f t="shared" si="1920"/>
        <v>367.71299999999974</v>
      </c>
      <c r="BX242" s="171">
        <f t="shared" si="1944"/>
        <v>9961</v>
      </c>
      <c r="BY242" s="172">
        <f t="shared" si="1945"/>
        <v>7924.9715999999999</v>
      </c>
      <c r="BZ242" s="172">
        <f t="shared" si="1946"/>
        <v>9632.2870000000003</v>
      </c>
      <c r="CA242" s="124">
        <v>99.61</v>
      </c>
      <c r="CB242" s="124">
        <v>79.56</v>
      </c>
      <c r="CC242" s="124">
        <v>96.7</v>
      </c>
      <c r="CD242" s="29">
        <v>0.9281643626665621</v>
      </c>
      <c r="CE242" s="46">
        <f>IF(OR(ISBLANK(BR242), ISBLANK(DH242)), "", 100*((BR242-DH242)/DH242))</f>
        <v>0</v>
      </c>
      <c r="CF242" s="127">
        <v>77079116.319459796</v>
      </c>
      <c r="CG242" s="127">
        <v>76217691.865056604</v>
      </c>
      <c r="CH242" s="127">
        <v>77940540.773862988</v>
      </c>
      <c r="CI242" s="171">
        <f t="shared" si="1947"/>
        <v>81</v>
      </c>
      <c r="CJ242" s="171">
        <f t="shared" si="1948"/>
        <v>2110.4273999999987</v>
      </c>
      <c r="CK242" s="171">
        <f t="shared" si="1949"/>
        <v>420.22980000000098</v>
      </c>
      <c r="CL242" s="171">
        <f t="shared" si="1950"/>
        <v>9919</v>
      </c>
      <c r="CM242" s="172">
        <f t="shared" si="1951"/>
        <v>7889.5726000000013</v>
      </c>
      <c r="CN242" s="172">
        <f t="shared" si="1952"/>
        <v>9579.770199999999</v>
      </c>
      <c r="CO242" s="122">
        <v>99.19</v>
      </c>
      <c r="CP242" s="122">
        <v>79.540000000000006</v>
      </c>
      <c r="CQ242" s="122">
        <v>96.58</v>
      </c>
      <c r="CR242" s="28">
        <v>0.39248146761124963</v>
      </c>
      <c r="CS242" s="46">
        <f>IF(OR(ISBLANK(CF242), ISBLANK(DH242)), "", 100*((CF242-DH242)/DH242))</f>
        <v>4.4999739108258554</v>
      </c>
      <c r="CT242" s="127">
        <v>136216879.8632879</v>
      </c>
      <c r="CU242" s="127">
        <v>134297598.64394119</v>
      </c>
      <c r="CV242" s="127">
        <v>138136161.08263469</v>
      </c>
      <c r="CW242" s="171">
        <f t="shared" si="1953"/>
        <v>714</v>
      </c>
      <c r="CX242" s="171">
        <f t="shared" si="1954"/>
        <v>2696.5609999999988</v>
      </c>
      <c r="CY242" s="171">
        <f t="shared" si="1955"/>
        <v>1259.0882000000001</v>
      </c>
      <c r="CZ242" s="171">
        <f t="shared" si="1956"/>
        <v>9286</v>
      </c>
      <c r="DA242" s="172">
        <f t="shared" si="1957"/>
        <v>7303.4390000000012</v>
      </c>
      <c r="DB242" s="172">
        <f t="shared" si="1958"/>
        <v>8740.9117999999999</v>
      </c>
      <c r="DC242" s="122">
        <v>92.86</v>
      </c>
      <c r="DD242" s="122">
        <v>78.650000000000006</v>
      </c>
      <c r="DE242" s="122">
        <v>94.13</v>
      </c>
      <c r="DF242" s="28">
        <v>2.9158588652910242</v>
      </c>
      <c r="DG242" s="46">
        <f t="shared" ref="DG242:DG244" si="1959">IF(OR(ISBLANK(CT242), ISBLANK(DH242)), "", 100*((CT242-DH242)/DH242))</f>
        <v>84.675967650318384</v>
      </c>
      <c r="DH242" s="26">
        <f>MIN(H242,T242,AB242,AP242,BD242,BR242,CF242,CT242)</f>
        <v>73759938.337625414</v>
      </c>
      <c r="DI242" s="85" t="str">
        <f>IF(DH242=H242, $H$2, IF(DH242=T242, $T$2, IF(DH242=AB242, $AB$2, IF(DH242=AP242, $AP$2, IF(DH242=BD242, $BD$2, IF(DH242=BR242, $BR$2, IF(DH242=CF242, $CF$2, $CT$2)))))))</f>
        <v>RSSDDP (AllEnhancements + RQMC + SOM)</v>
      </c>
      <c r="DJ242" s="39">
        <f>IF(OR(ISBLANK(H242), ISBLANK(AP242)), "", IFERROR(((H242-AP242)/H242)*100, ""))</f>
        <v>9.96920844467504</v>
      </c>
      <c r="DK242" s="20" t="str">
        <f>IF(OR(ISBLANK(AP242), ISBLANK(T242)), "", IFERROR(((T242-AP242)/T242)*100, ""))</f>
        <v/>
      </c>
      <c r="DL242" s="18">
        <f t="shared" si="1647"/>
        <v>0</v>
      </c>
    </row>
    <row r="243" spans="1:116" hidden="1" x14ac:dyDescent="0.25">
      <c r="A243" s="257"/>
      <c r="B243" s="257"/>
      <c r="C243" s="257"/>
      <c r="D243" s="257"/>
      <c r="E243" s="164">
        <f>4 * ($C$216*'Data for KPI'!$B$1)</f>
        <v>10000</v>
      </c>
      <c r="F243" s="88">
        <v>4</v>
      </c>
      <c r="G243" s="88"/>
      <c r="H243" s="103">
        <v>89508896.681480914</v>
      </c>
      <c r="I243" s="34">
        <v>88346867.892124251</v>
      </c>
      <c r="J243" s="34">
        <v>90670925.470837578</v>
      </c>
      <c r="K243" s="171">
        <f t="shared" si="1921"/>
        <v>214</v>
      </c>
      <c r="L243" s="171">
        <f t="shared" si="1922"/>
        <v>2231.8732000000009</v>
      </c>
      <c r="M243" s="171">
        <f t="shared" si="1923"/>
        <v>558.46720000000096</v>
      </c>
      <c r="N243" s="171">
        <f t="shared" si="1924"/>
        <v>9786</v>
      </c>
      <c r="O243" s="172">
        <f t="shared" si="1925"/>
        <v>7768.1267999999991</v>
      </c>
      <c r="P243" s="172">
        <f t="shared" si="1926"/>
        <v>9441.532799999999</v>
      </c>
      <c r="Q243" s="125">
        <v>97.86</v>
      </c>
      <c r="R243" s="125">
        <v>79.38</v>
      </c>
      <c r="S243" s="125">
        <v>96.48</v>
      </c>
      <c r="T243" s="208"/>
      <c r="U243" s="208"/>
      <c r="V243" s="208"/>
      <c r="W243" s="14"/>
      <c r="X243" s="14"/>
      <c r="Y243" s="14"/>
      <c r="Z243" s="14"/>
      <c r="AA243" s="46" t="str">
        <f>IF(OR(ISBLANK(T243), ISBLANK(DH243)), "", 100*((T243-DH243)/DH243))</f>
        <v/>
      </c>
      <c r="AB243" s="103">
        <v>77884903.703796685</v>
      </c>
      <c r="AC243" s="34">
        <v>76986982.902638525</v>
      </c>
      <c r="AD243" s="34">
        <v>78782824.504954845</v>
      </c>
      <c r="AE243" s="171">
        <f t="shared" si="1927"/>
        <v>69</v>
      </c>
      <c r="AF243" s="171">
        <f t="shared" si="1928"/>
        <v>2089.9584999999988</v>
      </c>
      <c r="AG243" s="171">
        <f t="shared" si="1929"/>
        <v>417.57810000000063</v>
      </c>
      <c r="AH243" s="171">
        <f t="shared" si="1930"/>
        <v>9931</v>
      </c>
      <c r="AI243" s="172">
        <f t="shared" si="1931"/>
        <v>7910.0415000000012</v>
      </c>
      <c r="AJ243" s="172">
        <f t="shared" si="1932"/>
        <v>9582.4218999999994</v>
      </c>
      <c r="AK243" s="34">
        <v>99.31</v>
      </c>
      <c r="AL243" s="34">
        <v>79.650000000000006</v>
      </c>
      <c r="AM243" s="34">
        <v>96.49</v>
      </c>
      <c r="AN243" s="29">
        <v>0.3514964325090707</v>
      </c>
      <c r="AO243" s="46">
        <f>IF(OR(ISBLANK(AB243), ISBLANK(DH243)), "", 100*((AB243-DH243)/DH243))</f>
        <v>0</v>
      </c>
      <c r="AP243" s="103">
        <v>77901048.475625932</v>
      </c>
      <c r="AQ243" s="34">
        <v>77002986.968166843</v>
      </c>
      <c r="AR243" s="34">
        <v>78799109.983085021</v>
      </c>
      <c r="AS243" s="171">
        <f t="shared" si="1933"/>
        <v>69</v>
      </c>
      <c r="AT243" s="171">
        <f t="shared" si="1934"/>
        <v>2072.0826999999999</v>
      </c>
      <c r="AU243" s="171">
        <f t="shared" si="1935"/>
        <v>434.46080000000075</v>
      </c>
      <c r="AV243" s="171">
        <f t="shared" si="1936"/>
        <v>9931</v>
      </c>
      <c r="AW243" s="172">
        <f t="shared" si="1937"/>
        <v>7927.9173000000001</v>
      </c>
      <c r="AX243" s="172">
        <f t="shared" si="1938"/>
        <v>9565.5391999999993</v>
      </c>
      <c r="AY243" s="34">
        <v>99.31</v>
      </c>
      <c r="AZ243" s="34">
        <v>79.83</v>
      </c>
      <c r="BA243" s="34">
        <v>96.32</v>
      </c>
      <c r="BB243" s="29">
        <v>0.48396447796837783</v>
      </c>
      <c r="BC243" s="46">
        <f>IF(OR(ISBLANK(AP243), ISBLANK(DH243)), "", 100*((AP243-DH243)/DH243))</f>
        <v>2.0729013019836935E-2</v>
      </c>
      <c r="BD243" s="128">
        <v>80603240.378650755</v>
      </c>
      <c r="BE243" s="128">
        <v>79630308.548708186</v>
      </c>
      <c r="BF243" s="128">
        <v>81576172.208593324</v>
      </c>
      <c r="BG243" s="171">
        <f t="shared" si="1939"/>
        <v>103</v>
      </c>
      <c r="BH243" s="171">
        <f t="shared" si="1917"/>
        <v>2125.9468000000006</v>
      </c>
      <c r="BI243" s="171">
        <f t="shared" si="1918"/>
        <v>709.68609999999899</v>
      </c>
      <c r="BJ243" s="171">
        <f t="shared" si="1940"/>
        <v>9897</v>
      </c>
      <c r="BK243" s="172">
        <f t="shared" si="1941"/>
        <v>7874.0531999999994</v>
      </c>
      <c r="BL243" s="172">
        <f t="shared" si="1942"/>
        <v>9290.313900000001</v>
      </c>
      <c r="BM243" s="124">
        <v>98.97</v>
      </c>
      <c r="BN243" s="124">
        <v>79.56</v>
      </c>
      <c r="BO243" s="124">
        <v>93.87</v>
      </c>
      <c r="BP243" s="29">
        <v>6.071255261595816</v>
      </c>
      <c r="BQ243" s="46">
        <f>IF(OR(ISBLANK(BD243), ISBLANK(DH243)), "", 100*((BD243-DH243)/DH243))</f>
        <v>3.4901971313878102</v>
      </c>
      <c r="BR243" s="102">
        <v>81190328.62147437</v>
      </c>
      <c r="BS243" s="32">
        <v>80201008.37783961</v>
      </c>
      <c r="BT243" s="32">
        <v>82179648.865109131</v>
      </c>
      <c r="BU243" s="171">
        <f t="shared" si="1943"/>
        <v>112.00000000000182</v>
      </c>
      <c r="BV243" s="171">
        <f t="shared" si="1919"/>
        <v>2128.1632000000009</v>
      </c>
      <c r="BW243" s="171">
        <f t="shared" si="1920"/>
        <v>488.73280000000159</v>
      </c>
      <c r="BX243" s="171">
        <f t="shared" si="1944"/>
        <v>9887.9999999999982</v>
      </c>
      <c r="BY243" s="172">
        <f t="shared" si="1945"/>
        <v>7871.8367999999991</v>
      </c>
      <c r="BZ243" s="172">
        <f t="shared" si="1946"/>
        <v>9511.2671999999984</v>
      </c>
      <c r="CA243" s="32">
        <v>98.88</v>
      </c>
      <c r="CB243" s="32">
        <v>79.61</v>
      </c>
      <c r="CC243" s="32">
        <v>96.19</v>
      </c>
      <c r="CD243" s="28">
        <v>0.4837570673284497</v>
      </c>
      <c r="CE243" s="46">
        <f>IF(OR(ISBLANK(BR243), ISBLANK(DH243)), "", 100*((BR243-DH243)/DH243))</f>
        <v>4.2439866527260719</v>
      </c>
      <c r="CF243" s="128">
        <v>81767158.837765872</v>
      </c>
      <c r="CG243" s="128">
        <v>80764922.392323047</v>
      </c>
      <c r="CH243" s="128">
        <v>82769395.283208698</v>
      </c>
      <c r="CI243" s="171">
        <f t="shared" si="1947"/>
        <v>118</v>
      </c>
      <c r="CJ243" s="171">
        <f t="shared" si="1948"/>
        <v>2131.9515999999994</v>
      </c>
      <c r="CK243" s="171">
        <f t="shared" si="1949"/>
        <v>504.38619999999901</v>
      </c>
      <c r="CL243" s="171">
        <f t="shared" si="1950"/>
        <v>9882</v>
      </c>
      <c r="CM243" s="172">
        <f t="shared" si="1951"/>
        <v>7868.0484000000006</v>
      </c>
      <c r="CN243" s="172">
        <f t="shared" si="1952"/>
        <v>9495.613800000001</v>
      </c>
      <c r="CO243" s="124">
        <v>98.82</v>
      </c>
      <c r="CP243" s="124">
        <v>79.62</v>
      </c>
      <c r="CQ243" s="124">
        <v>96.09</v>
      </c>
      <c r="CR243" s="29">
        <v>0.57245309350483986</v>
      </c>
      <c r="CS243" s="46">
        <f>IF(OR(ISBLANK(CF243), ISBLANK(DH243)), "", 100*((CF243-DH243)/DH243))</f>
        <v>4.9846054233227974</v>
      </c>
      <c r="CT243" s="128">
        <v>125148752.7465933</v>
      </c>
      <c r="CU243" s="128">
        <v>123362864.76686621</v>
      </c>
      <c r="CV243" s="128">
        <v>126934640.7263203</v>
      </c>
      <c r="CW243" s="171">
        <f t="shared" si="1953"/>
        <v>589</v>
      </c>
      <c r="CX243" s="171">
        <f t="shared" si="1954"/>
        <v>2578.4854000000005</v>
      </c>
      <c r="CY243" s="171">
        <f t="shared" si="1955"/>
        <v>1152.7188999999998</v>
      </c>
      <c r="CZ243" s="171">
        <f t="shared" si="1956"/>
        <v>9411</v>
      </c>
      <c r="DA243" s="172">
        <f t="shared" si="1957"/>
        <v>7421.5145999999995</v>
      </c>
      <c r="DB243" s="172">
        <f t="shared" si="1958"/>
        <v>8847.2811000000002</v>
      </c>
      <c r="DC243" s="124">
        <v>94.11</v>
      </c>
      <c r="DD243" s="124">
        <v>78.86</v>
      </c>
      <c r="DE243" s="124">
        <v>94.01</v>
      </c>
      <c r="DF243" s="29">
        <v>2.8062358184596325</v>
      </c>
      <c r="DG243" s="46">
        <f t="shared" si="1959"/>
        <v>60.684223508249168</v>
      </c>
      <c r="DH243" s="26">
        <f>MIN(H243,T243,AB243,AP243,BD243,BR243,CF243,CT243)</f>
        <v>77884903.703796685</v>
      </c>
      <c r="DI243" s="85" t="str">
        <f>IF(DH243=H243, $H$2, IF(DH243=T243, $T$2, IF(DH243=AB243, $AB$2, IF(DH243=AP243, $AP$2, IF(DH243=BD243, $BD$2, IF(DH243=BR243, $BR$2, IF(DH243=CF243, $CF$2, $CT$2)))))))</f>
        <v>RNSDDP (AllEnhancements + RQMC + NoScenarioReduction)</v>
      </c>
      <c r="DJ243" s="39">
        <f>IF(OR(ISBLANK(H243), ISBLANK(AP243)), "", IFERROR(((H243-AP243)/H243)*100, ""))</f>
        <v>12.968373688217527</v>
      </c>
      <c r="DK243" s="20" t="str">
        <f>IF(OR(ISBLANK(AP243), ISBLANK(T243)), "", IFERROR(((T243-AP243)/T243)*100, ""))</f>
        <v/>
      </c>
      <c r="DL243" s="18">
        <f t="shared" si="1647"/>
        <v>0</v>
      </c>
    </row>
    <row r="244" spans="1:116" hidden="1" x14ac:dyDescent="0.25">
      <c r="A244" s="257"/>
      <c r="B244" s="257"/>
      <c r="C244" s="257"/>
      <c r="D244" s="257"/>
      <c r="E244" s="164">
        <f>4 * ($C$216*'Data for KPI'!$B$1)</f>
        <v>10000</v>
      </c>
      <c r="F244" s="88">
        <v>5</v>
      </c>
      <c r="G244" s="88"/>
      <c r="H244" s="101">
        <v>87053475.024340168</v>
      </c>
      <c r="I244" s="36">
        <v>85939255.625447348</v>
      </c>
      <c r="J244" s="36">
        <v>88167694.423232988</v>
      </c>
      <c r="K244" s="171">
        <f t="shared" si="1921"/>
        <v>186</v>
      </c>
      <c r="L244" s="171">
        <f t="shared" si="1922"/>
        <v>2213.5724</v>
      </c>
      <c r="M244" s="171">
        <f t="shared" si="1923"/>
        <v>511.8247999999985</v>
      </c>
      <c r="N244" s="171">
        <f t="shared" si="1924"/>
        <v>9814</v>
      </c>
      <c r="O244" s="172">
        <f t="shared" si="1925"/>
        <v>7786.4276</v>
      </c>
      <c r="P244" s="172">
        <f t="shared" si="1926"/>
        <v>9488.1752000000015</v>
      </c>
      <c r="Q244" s="109">
        <v>98.14</v>
      </c>
      <c r="R244" s="109">
        <v>79.34</v>
      </c>
      <c r="S244" s="109">
        <v>96.68</v>
      </c>
      <c r="T244" s="208"/>
      <c r="U244" s="208"/>
      <c r="V244" s="208"/>
      <c r="W244" s="14"/>
      <c r="X244" s="14"/>
      <c r="Y244" s="14"/>
      <c r="Z244" s="14"/>
      <c r="AA244" s="46" t="str">
        <f>IF(OR(ISBLANK(T244), ISBLANK(DH244)), "", 100*((T244-DH244)/DH244))</f>
        <v/>
      </c>
      <c r="AB244" s="101">
        <v>79195826.538733795</v>
      </c>
      <c r="AC244" s="36">
        <v>78263640.235648021</v>
      </c>
      <c r="AD244" s="36">
        <v>80128012.841819569</v>
      </c>
      <c r="AE244" s="171">
        <f t="shared" si="1927"/>
        <v>90</v>
      </c>
      <c r="AF244" s="171">
        <f t="shared" si="1928"/>
        <v>2116.5950000000003</v>
      </c>
      <c r="AG244" s="171">
        <f t="shared" si="1929"/>
        <v>434.86800000000039</v>
      </c>
      <c r="AH244" s="171">
        <f t="shared" si="1930"/>
        <v>9910</v>
      </c>
      <c r="AI244" s="172">
        <f t="shared" si="1931"/>
        <v>7883.4049999999997</v>
      </c>
      <c r="AJ244" s="172">
        <f t="shared" si="1932"/>
        <v>9565.1319999999996</v>
      </c>
      <c r="AK244" s="36">
        <v>99.1</v>
      </c>
      <c r="AL244" s="36">
        <v>79.55</v>
      </c>
      <c r="AM244" s="36">
        <v>96.52</v>
      </c>
      <c r="AN244" s="30">
        <v>0.47767559120207093</v>
      </c>
      <c r="AO244" s="46">
        <f>IF(OR(ISBLANK(AB244), ISBLANK(DH244)), "", 100*((AB244-DH244)/DH244))</f>
        <v>2.9666626732377188</v>
      </c>
      <c r="AP244" s="101">
        <v>76914046.238499433</v>
      </c>
      <c r="AQ244" s="36">
        <v>76049026.236193672</v>
      </c>
      <c r="AR244" s="36">
        <v>77779066.240805194</v>
      </c>
      <c r="AS244" s="171">
        <f t="shared" si="1933"/>
        <v>59.999999999998181</v>
      </c>
      <c r="AT244" s="171">
        <f t="shared" si="1934"/>
        <v>2084.7779999999984</v>
      </c>
      <c r="AU244" s="171">
        <f t="shared" si="1935"/>
        <v>417.83999999999833</v>
      </c>
      <c r="AV244" s="171">
        <f t="shared" si="1936"/>
        <v>9940.0000000000018</v>
      </c>
      <c r="AW244" s="172">
        <f t="shared" si="1937"/>
        <v>7915.2220000000016</v>
      </c>
      <c r="AX244" s="172">
        <f t="shared" si="1938"/>
        <v>9582.1600000000017</v>
      </c>
      <c r="AY244" s="36">
        <v>99.4</v>
      </c>
      <c r="AZ244" s="36">
        <v>79.63</v>
      </c>
      <c r="BA244" s="36">
        <v>96.4</v>
      </c>
      <c r="BB244" s="30">
        <v>0.39534970556962484</v>
      </c>
      <c r="BC244" s="46">
        <f>IF(OR(ISBLANK(AP244), ISBLANK(DH244)), "", 100*((AP244-DH244)/DH244))</f>
        <v>0</v>
      </c>
      <c r="BD244" s="127">
        <v>77141840.530126587</v>
      </c>
      <c r="BE244" s="127">
        <v>76269361.49071312</v>
      </c>
      <c r="BF244" s="127">
        <v>78014319.569540054</v>
      </c>
      <c r="BG244" s="171">
        <f t="shared" si="1939"/>
        <v>63</v>
      </c>
      <c r="BH244" s="171">
        <f t="shared" si="1917"/>
        <v>2095.1165000000001</v>
      </c>
      <c r="BI244" s="171">
        <f t="shared" si="1918"/>
        <v>694.9932000000008</v>
      </c>
      <c r="BJ244" s="171">
        <f t="shared" si="1940"/>
        <v>9937</v>
      </c>
      <c r="BK244" s="172">
        <f t="shared" si="1941"/>
        <v>7904.8834999999999</v>
      </c>
      <c r="BL244" s="172">
        <f t="shared" si="1942"/>
        <v>9305.0067999999992</v>
      </c>
      <c r="BM244" s="122">
        <v>99.37</v>
      </c>
      <c r="BN244" s="122">
        <v>79.55</v>
      </c>
      <c r="BO244" s="122">
        <v>93.64</v>
      </c>
      <c r="BP244" s="28">
        <v>6.1097923441954753</v>
      </c>
      <c r="BQ244" s="46">
        <f>IF(OR(ISBLANK(BD244), ISBLANK(DH244)), "", 100*((BD244-DH244)/DH244))</f>
        <v>0.29616734883612328</v>
      </c>
      <c r="BR244" s="104">
        <v>82374842.519777894</v>
      </c>
      <c r="BS244" s="41">
        <v>81360556.290291816</v>
      </c>
      <c r="BT244" s="41">
        <v>83389128.749263972</v>
      </c>
      <c r="BU244" s="171">
        <f t="shared" si="1943"/>
        <v>129</v>
      </c>
      <c r="BV244" s="171">
        <f t="shared" si="1919"/>
        <v>2153.5421000000006</v>
      </c>
      <c r="BW244" s="171">
        <f t="shared" si="1920"/>
        <v>512.98190000000068</v>
      </c>
      <c r="BX244" s="171">
        <f t="shared" si="1944"/>
        <v>9871</v>
      </c>
      <c r="BY244" s="172">
        <f t="shared" si="1945"/>
        <v>7846.4578999999994</v>
      </c>
      <c r="BZ244" s="172">
        <f t="shared" si="1946"/>
        <v>9487.0180999999993</v>
      </c>
      <c r="CA244" s="41">
        <v>98.71</v>
      </c>
      <c r="CB244" s="41">
        <v>79.489999999999995</v>
      </c>
      <c r="CC244" s="41">
        <v>96.11</v>
      </c>
      <c r="CD244" s="31">
        <v>0.49349675948663801</v>
      </c>
      <c r="CE244" s="46">
        <f>IF(OR(ISBLANK(BR244), ISBLANK(DH244)), "", 100*((BR244-DH244)/DH244))</f>
        <v>7.0998686824319641</v>
      </c>
      <c r="CF244" s="127">
        <v>77030824.086654395</v>
      </c>
      <c r="CG244" s="127">
        <v>76160488.7415407</v>
      </c>
      <c r="CH244" s="127">
        <v>77901159.43176809</v>
      </c>
      <c r="CI244" s="171">
        <f t="shared" si="1947"/>
        <v>62.000000000001819</v>
      </c>
      <c r="CJ244" s="171">
        <f t="shared" si="1948"/>
        <v>2091.3396000000021</v>
      </c>
      <c r="CK244" s="171">
        <f t="shared" si="1949"/>
        <v>413.80520000000251</v>
      </c>
      <c r="CL244" s="171">
        <f t="shared" si="1950"/>
        <v>9937.9999999999982</v>
      </c>
      <c r="CM244" s="172">
        <f t="shared" si="1951"/>
        <v>7908.6603999999979</v>
      </c>
      <c r="CN244" s="172">
        <f t="shared" si="1952"/>
        <v>9586.1947999999975</v>
      </c>
      <c r="CO244" s="122">
        <v>99.38</v>
      </c>
      <c r="CP244" s="122">
        <v>79.58</v>
      </c>
      <c r="CQ244" s="122">
        <v>96.46</v>
      </c>
      <c r="CR244" s="28">
        <v>0.42512687172714764</v>
      </c>
      <c r="CS244" s="46">
        <f>IF(OR(ISBLANK(CF244), ISBLANK(DH244)), "", 100*((CF244-DH244)/DH244))</f>
        <v>0.1518290271621528</v>
      </c>
      <c r="CT244" s="127">
        <v>107705976.5357617</v>
      </c>
      <c r="CU244" s="127">
        <v>106201181.5635384</v>
      </c>
      <c r="CV244" s="127">
        <v>109210771.507985</v>
      </c>
      <c r="CW244" s="171">
        <f t="shared" si="1953"/>
        <v>414</v>
      </c>
      <c r="CX244" s="171">
        <f t="shared" si="1954"/>
        <v>2435.6874000000007</v>
      </c>
      <c r="CY244" s="171">
        <f t="shared" si="1955"/>
        <v>992.03579999999965</v>
      </c>
      <c r="CZ244" s="171">
        <f t="shared" si="1956"/>
        <v>9586</v>
      </c>
      <c r="DA244" s="172">
        <f t="shared" si="1957"/>
        <v>7564.3125999999993</v>
      </c>
      <c r="DB244" s="172">
        <f t="shared" si="1958"/>
        <v>9007.9642000000003</v>
      </c>
      <c r="DC244" s="122">
        <v>95.86</v>
      </c>
      <c r="DD244" s="122">
        <v>78.91</v>
      </c>
      <c r="DE244" s="122">
        <v>93.97</v>
      </c>
      <c r="DF244" s="28">
        <v>2.8392523325639778</v>
      </c>
      <c r="DG244" s="46">
        <f t="shared" si="1959"/>
        <v>40.034209358562286</v>
      </c>
      <c r="DH244" s="26">
        <f>MIN(H244,T244,AB244,AP244,BD244,BR244,CF244,CT244)</f>
        <v>76914046.238499433</v>
      </c>
      <c r="DI244" s="85" t="str">
        <f>IF(DH244=H244, $H$2, IF(DH244=T244, $T$2, IF(DH244=AB244, $AB$2, IF(DH244=AP244, $AP$2, IF(DH244=BD244, $BD$2, IF(DH244=BR244, $BR$2, IF(DH244=CF244, $CF$2, $CT$2)))))))</f>
        <v>RKSDDP++ (AllEnhancements + RQMC + Kmeans++)</v>
      </c>
      <c r="DJ244" s="39">
        <f>IF(OR(ISBLANK(H244), ISBLANK(AP244)), "", IFERROR(((H244-AP244)/H244)*100, ""))</f>
        <v>11.647356734473551</v>
      </c>
      <c r="DK244" s="20" t="str">
        <f>IF(OR(ISBLANK(AP244), ISBLANK(T244)), "", IFERROR(((T244-AP244)/T244)*100, ""))</f>
        <v/>
      </c>
      <c r="DL244" s="18">
        <f t="shared" si="1647"/>
        <v>0</v>
      </c>
    </row>
    <row r="245" spans="1:116" x14ac:dyDescent="0.25">
      <c r="A245" s="257"/>
      <c r="B245" s="258"/>
      <c r="C245" s="258"/>
      <c r="D245" s="258"/>
      <c r="E245" s="164">
        <f>4 * ($C$216*'Data for KPI'!$B$1)</f>
        <v>10000</v>
      </c>
      <c r="F245" s="94" t="s">
        <v>23</v>
      </c>
      <c r="G245" s="94"/>
      <c r="H245" s="113">
        <f>AVERAGE(H240:H244)</f>
        <v>88463336.796454936</v>
      </c>
      <c r="I245" s="82">
        <f t="shared" ref="I245:DH245" si="1960">AVERAGE(I240:I244)</f>
        <v>87321890.872692004</v>
      </c>
      <c r="J245" s="82">
        <f t="shared" si="1960"/>
        <v>89604782.720217869</v>
      </c>
      <c r="K245" s="159">
        <f t="shared" si="1960"/>
        <v>199.8</v>
      </c>
      <c r="L245" s="159">
        <f t="shared" si="1960"/>
        <v>2214.1355600000002</v>
      </c>
      <c r="M245" s="159">
        <f t="shared" si="1960"/>
        <v>532.41046000000028</v>
      </c>
      <c r="N245" s="159">
        <f t="shared" si="1960"/>
        <v>9800.2000000000007</v>
      </c>
      <c r="O245" s="159">
        <f t="shared" si="1960"/>
        <v>7785.8644400000003</v>
      </c>
      <c r="P245" s="159">
        <f t="shared" si="1960"/>
        <v>9467.5895400000009</v>
      </c>
      <c r="Q245" s="106">
        <f t="shared" si="1960"/>
        <v>98.001999999999995</v>
      </c>
      <c r="R245" s="106">
        <f t="shared" si="1960"/>
        <v>79.445999999999998</v>
      </c>
      <c r="S245" s="106">
        <f t="shared" si="1960"/>
        <v>96.606000000000009</v>
      </c>
      <c r="T245" s="113" t="e">
        <f t="shared" si="1960"/>
        <v>#DIV/0!</v>
      </c>
      <c r="U245" s="113" t="e">
        <f t="shared" si="1960"/>
        <v>#DIV/0!</v>
      </c>
      <c r="V245" s="113" t="e">
        <f t="shared" si="1960"/>
        <v>#DIV/0!</v>
      </c>
      <c r="W245" s="82" t="e">
        <f t="shared" si="1960"/>
        <v>#DIV/0!</v>
      </c>
      <c r="X245" s="82" t="e">
        <f t="shared" si="1960"/>
        <v>#DIV/0!</v>
      </c>
      <c r="Y245" s="82" t="e">
        <f t="shared" si="1960"/>
        <v>#DIV/0!</v>
      </c>
      <c r="Z245" s="82" t="e">
        <f t="shared" si="1960"/>
        <v>#DIV/0!</v>
      </c>
      <c r="AA245" s="97" t="str">
        <f>IFERROR(AVERAGE(AA240:AA244), "")</f>
        <v/>
      </c>
      <c r="AB245" s="113">
        <f t="shared" si="1960"/>
        <v>79343295.38123402</v>
      </c>
      <c r="AC245" s="82">
        <f t="shared" si="1960"/>
        <v>78410470.656078488</v>
      </c>
      <c r="AD245" s="82">
        <f t="shared" si="1960"/>
        <v>80276120.106389552</v>
      </c>
      <c r="AE245" s="159">
        <f t="shared" si="1960"/>
        <v>87.4</v>
      </c>
      <c r="AF245" s="159">
        <f t="shared" si="1960"/>
        <v>2101.6742199999999</v>
      </c>
      <c r="AG245" s="159">
        <f t="shared" si="1960"/>
        <v>437.89042000000046</v>
      </c>
      <c r="AH245" s="159">
        <f t="shared" si="1960"/>
        <v>9912.6</v>
      </c>
      <c r="AI245" s="159">
        <f t="shared" si="1960"/>
        <v>7898.3257799999992</v>
      </c>
      <c r="AJ245" s="159">
        <f t="shared" si="1960"/>
        <v>9562.1095800000003</v>
      </c>
      <c r="AK245" s="82">
        <f t="shared" si="1960"/>
        <v>99.126000000000005</v>
      </c>
      <c r="AL245" s="82">
        <f t="shared" si="1960"/>
        <v>79.680000000000007</v>
      </c>
      <c r="AM245" s="82">
        <f t="shared" si="1960"/>
        <v>96.463999999999999</v>
      </c>
      <c r="AN245" s="82">
        <f t="shared" si="1960"/>
        <v>0.3881778334510716</v>
      </c>
      <c r="AO245" s="225">
        <f>IFERROR(AVERAGE(AO240:AO244), "")</f>
        <v>1.8928037444447781</v>
      </c>
      <c r="AP245" s="113">
        <f t="shared" si="1960"/>
        <v>78931807.575257927</v>
      </c>
      <c r="AQ245" s="82">
        <f t="shared" si="1960"/>
        <v>78010414.811397523</v>
      </c>
      <c r="AR245" s="82">
        <f t="shared" si="1960"/>
        <v>79853200.339118317</v>
      </c>
      <c r="AS245" s="159">
        <f t="shared" si="1960"/>
        <v>81.999999999999631</v>
      </c>
      <c r="AT245" s="159">
        <f t="shared" si="1960"/>
        <v>2093.1897199999999</v>
      </c>
      <c r="AU245" s="159">
        <f t="shared" si="1960"/>
        <v>441.04737999999998</v>
      </c>
      <c r="AV245" s="159">
        <f t="shared" si="1960"/>
        <v>9918</v>
      </c>
      <c r="AW245" s="159">
        <f t="shared" si="1960"/>
        <v>7906.8102799999997</v>
      </c>
      <c r="AX245" s="159">
        <f t="shared" si="1960"/>
        <v>9558.95262</v>
      </c>
      <c r="AY245" s="82">
        <f t="shared" si="1960"/>
        <v>99.179999999999993</v>
      </c>
      <c r="AZ245" s="82">
        <f t="shared" si="1960"/>
        <v>79.722000000000008</v>
      </c>
      <c r="BA245" s="82">
        <f t="shared" si="1960"/>
        <v>96.38</v>
      </c>
      <c r="BB245" s="82">
        <f t="shared" si="1960"/>
        <v>0.53195650087286761</v>
      </c>
      <c r="BC245" s="225">
        <f>IFERROR(AVERAGE(BC240:BC244), "")</f>
        <v>1.3855037167271498</v>
      </c>
      <c r="BD245" s="113">
        <f t="shared" si="1960"/>
        <v>89901652.051655024</v>
      </c>
      <c r="BE245" s="82">
        <f t="shared" si="1960"/>
        <v>88760064.306652516</v>
      </c>
      <c r="BF245" s="82">
        <f t="shared" si="1960"/>
        <v>91043239.796657562</v>
      </c>
      <c r="BG245" s="159">
        <f t="shared" si="1960"/>
        <v>207.6</v>
      </c>
      <c r="BH245" s="159">
        <f t="shared" si="1960"/>
        <v>2214.8938200000002</v>
      </c>
      <c r="BI245" s="159">
        <f t="shared" si="1960"/>
        <v>805.65129999999988</v>
      </c>
      <c r="BJ245" s="82">
        <f t="shared" si="1960"/>
        <v>9792.4</v>
      </c>
      <c r="BK245" s="82">
        <f t="shared" si="1960"/>
        <v>7785.1061799999998</v>
      </c>
      <c r="BL245" s="82">
        <f t="shared" si="1960"/>
        <v>9194.3486999999986</v>
      </c>
      <c r="BM245" s="82">
        <f t="shared" si="1960"/>
        <v>97.924000000000007</v>
      </c>
      <c r="BN245" s="82">
        <f t="shared" si="1960"/>
        <v>79.498000000000005</v>
      </c>
      <c r="BO245" s="82">
        <f t="shared" si="1960"/>
        <v>93.891999999999996</v>
      </c>
      <c r="BP245" s="82">
        <f t="shared" si="1960"/>
        <v>6.2011099191552157</v>
      </c>
      <c r="BQ245" s="226">
        <f t="shared" si="1960"/>
        <v>15.731712889542143</v>
      </c>
      <c r="BR245" s="118">
        <f t="shared" si="1960"/>
        <v>79962933.787007928</v>
      </c>
      <c r="BS245" s="99">
        <f t="shared" si="1960"/>
        <v>79018407.098122999</v>
      </c>
      <c r="BT245" s="99">
        <f t="shared" si="1960"/>
        <v>80907460.475892857</v>
      </c>
      <c r="BU245" s="183">
        <f t="shared" si="1960"/>
        <v>95.400000000000361</v>
      </c>
      <c r="BV245" s="183">
        <f t="shared" si="1960"/>
        <v>2111.5886000000005</v>
      </c>
      <c r="BW245" s="183">
        <f t="shared" si="1960"/>
        <v>456.25710000000038</v>
      </c>
      <c r="BX245" s="183">
        <f t="shared" si="1960"/>
        <v>9904.6</v>
      </c>
      <c r="BY245" s="183">
        <f t="shared" si="1960"/>
        <v>7888.4114</v>
      </c>
      <c r="BZ245" s="183">
        <f t="shared" si="1960"/>
        <v>9543.7429000000011</v>
      </c>
      <c r="CA245" s="99">
        <f t="shared" si="1960"/>
        <v>99.045999999999992</v>
      </c>
      <c r="CB245" s="99">
        <f t="shared" si="1960"/>
        <v>79.644000000000005</v>
      </c>
      <c r="CC245" s="99">
        <f t="shared" si="1960"/>
        <v>96.356000000000009</v>
      </c>
      <c r="CD245" s="99">
        <f t="shared" si="1960"/>
        <v>0.55532797063988881</v>
      </c>
      <c r="CE245" s="100">
        <f t="shared" si="1960"/>
        <v>2.6668114615832375</v>
      </c>
      <c r="CF245" s="118">
        <f t="shared" si="1960"/>
        <v>79351595.498171374</v>
      </c>
      <c r="CG245" s="99">
        <f t="shared" si="1960"/>
        <v>78417610.435638577</v>
      </c>
      <c r="CH245" s="99">
        <f t="shared" si="1960"/>
        <v>80285580.560704187</v>
      </c>
      <c r="CI245" s="159">
        <f t="shared" si="1960"/>
        <v>87.400000000000361</v>
      </c>
      <c r="CJ245" s="159">
        <f t="shared" si="1960"/>
        <v>2101.2538</v>
      </c>
      <c r="CK245" s="159">
        <f t="shared" si="1960"/>
        <v>448.98432000000065</v>
      </c>
      <c r="CL245" s="159">
        <f t="shared" si="1960"/>
        <v>9912.6</v>
      </c>
      <c r="CM245" s="159">
        <f t="shared" si="1960"/>
        <v>7898.7461999999996</v>
      </c>
      <c r="CN245" s="159">
        <f t="shared" si="1960"/>
        <v>9551.0156800000004</v>
      </c>
      <c r="CO245" s="99">
        <f t="shared" si="1960"/>
        <v>99.126000000000005</v>
      </c>
      <c r="CP245" s="99">
        <f t="shared" si="1960"/>
        <v>79.683999999999997</v>
      </c>
      <c r="CQ245" s="99">
        <f t="shared" si="1960"/>
        <v>96.35199999999999</v>
      </c>
      <c r="CR245" s="99">
        <f t="shared" si="1960"/>
        <v>0.45910470159305827</v>
      </c>
      <c r="CS245" s="100">
        <f>IFERROR(AVERAGE(CS240:CS244), "")</f>
        <v>1.9376234795108256</v>
      </c>
      <c r="CT245" s="118">
        <f t="shared" si="1960"/>
        <v>153023231.24208027</v>
      </c>
      <c r="CU245" s="99">
        <f t="shared" si="1960"/>
        <v>150923085.82029712</v>
      </c>
      <c r="CV245" s="99">
        <f t="shared" si="1960"/>
        <v>155123376.66386351</v>
      </c>
      <c r="CW245" s="159">
        <f t="shared" si="1960"/>
        <v>822.60000000000036</v>
      </c>
      <c r="CX245" s="159">
        <f t="shared" si="1960"/>
        <v>2767.6948000000002</v>
      </c>
      <c r="CY245" s="159">
        <f t="shared" si="1960"/>
        <v>1382.6322800000003</v>
      </c>
      <c r="CZ245" s="159">
        <f t="shared" si="1960"/>
        <v>9177.4</v>
      </c>
      <c r="DA245" s="159">
        <f t="shared" si="1960"/>
        <v>7232.3051999999998</v>
      </c>
      <c r="DB245" s="159">
        <f t="shared" si="1960"/>
        <v>8617.3677200000002</v>
      </c>
      <c r="DC245" s="99">
        <f t="shared" si="1960"/>
        <v>91.774000000000001</v>
      </c>
      <c r="DD245" s="99">
        <f t="shared" si="1960"/>
        <v>78.807999999999993</v>
      </c>
      <c r="DE245" s="99">
        <f t="shared" si="1960"/>
        <v>93.89200000000001</v>
      </c>
      <c r="DF245" s="99">
        <f t="shared" si="1960"/>
        <v>2.8442517790325215</v>
      </c>
      <c r="DG245" s="100">
        <f>IFERROR(AVERAGE(DG240:DG244), "")</f>
        <v>95.134051431747224</v>
      </c>
      <c r="DH245" s="118">
        <f t="shared" si="1960"/>
        <v>77879888.316104412</v>
      </c>
      <c r="DI245" s="99"/>
      <c r="DJ245" s="100">
        <f>IFERROR(AVERAGE(DJ240:DJ244), "")</f>
        <v>10.781693639330063</v>
      </c>
      <c r="DK245" s="99" t="str">
        <f>IFERROR(AVERAGE(DK240:DK244), "")</f>
        <v/>
      </c>
      <c r="DL245" s="18">
        <f t="shared" si="1647"/>
        <v>1.3855037167271498</v>
      </c>
    </row>
    <row r="246" spans="1:116" hidden="1" x14ac:dyDescent="0.25">
      <c r="A246" s="257"/>
      <c r="B246" s="256">
        <v>15</v>
      </c>
      <c r="C246" s="256">
        <v>5</v>
      </c>
      <c r="D246" s="256">
        <v>125</v>
      </c>
      <c r="E246" s="164">
        <f>4 * ($C$198*'Data for KPI'!$B$1)</f>
        <v>2500</v>
      </c>
      <c r="F246" s="88">
        <v>1</v>
      </c>
      <c r="G246" s="84">
        <v>16</v>
      </c>
      <c r="H246" s="127">
        <v>864183.92584713746</v>
      </c>
      <c r="I246" s="127">
        <v>766154.26635515608</v>
      </c>
      <c r="J246" s="127">
        <v>962213.58533911884</v>
      </c>
      <c r="K246" s="171">
        <f>E246-N246</f>
        <v>7.5</v>
      </c>
      <c r="L246" s="171">
        <f>E246-O246</f>
        <v>11.737250000000131</v>
      </c>
      <c r="M246" s="171">
        <f>E246-P246</f>
        <v>43.641250000000127</v>
      </c>
      <c r="N246" s="171">
        <f>(Q246/100)*E246</f>
        <v>2492.5</v>
      </c>
      <c r="O246" s="172">
        <f>(R246/100)*N246</f>
        <v>2488.2627499999999</v>
      </c>
      <c r="P246" s="172">
        <f>(S246/100)*N246</f>
        <v>2456.3587499999999</v>
      </c>
      <c r="Q246" s="123">
        <v>99.7</v>
      </c>
      <c r="R246" s="123">
        <v>99.83</v>
      </c>
      <c r="S246" s="123">
        <v>98.55</v>
      </c>
      <c r="T246" s="208"/>
      <c r="U246" s="208"/>
      <c r="V246" s="208"/>
      <c r="W246" s="14"/>
      <c r="X246" s="14"/>
      <c r="Y246" s="14"/>
      <c r="Z246" s="14"/>
      <c r="AA246" s="46" t="str">
        <f>IF(OR(ISBLANK(T246), ISBLANK(DH246)), "", 100*((T246-DH246)/DH246))</f>
        <v/>
      </c>
      <c r="AB246" s="102">
        <v>287924.98059534898</v>
      </c>
      <c r="AC246" s="42">
        <v>264348.85718867113</v>
      </c>
      <c r="AD246" s="42">
        <v>311501.10400202702</v>
      </c>
      <c r="AE246" s="171">
        <f>$E246-AH246</f>
        <v>0.25000000000045475</v>
      </c>
      <c r="AF246" s="171">
        <f>$E246-AI246</f>
        <v>4.499575000000732</v>
      </c>
      <c r="AG246" s="171">
        <f>$E246-AJ246</f>
        <v>34.246600000000399</v>
      </c>
      <c r="AH246" s="171">
        <f>(AK246/100)*E246</f>
        <v>2499.7499999999995</v>
      </c>
      <c r="AI246" s="172">
        <f>(AL246/100)*AH246</f>
        <v>2495.5004249999993</v>
      </c>
      <c r="AJ246" s="172">
        <f>(AM246/100)*AH246</f>
        <v>2465.7533999999996</v>
      </c>
      <c r="AK246" s="32">
        <v>99.99</v>
      </c>
      <c r="AL246" s="32">
        <v>99.83</v>
      </c>
      <c r="AM246" s="32">
        <v>98.64</v>
      </c>
      <c r="AN246" s="28">
        <v>0.97227766029071272</v>
      </c>
      <c r="AO246" s="46">
        <f>IF(OR(ISBLANK(AB246), ISBLANK(DH246)), "", 100*((AB246-DH246)/DH246))</f>
        <v>0.34890460822685876</v>
      </c>
      <c r="AP246" s="103">
        <v>287154.52041671652</v>
      </c>
      <c r="AQ246" s="43">
        <v>263578.9084375258</v>
      </c>
      <c r="AR246" s="43">
        <v>310730.13239590707</v>
      </c>
      <c r="AS246" s="171">
        <f>$E246-AV246</f>
        <v>0.25000000000045475</v>
      </c>
      <c r="AT246" s="171">
        <f>$E246-AW246</f>
        <v>4.499575000000732</v>
      </c>
      <c r="AU246" s="171">
        <f>$E246-AX246</f>
        <v>33.7466500000005</v>
      </c>
      <c r="AV246" s="171">
        <f>(AY246/100)*E246</f>
        <v>2499.7499999999995</v>
      </c>
      <c r="AW246" s="172">
        <f>(AZ246/100)*AV246</f>
        <v>2495.5004249999993</v>
      </c>
      <c r="AX246" s="172">
        <f>(BA246/100)*AV246</f>
        <v>2466.2533499999995</v>
      </c>
      <c r="AY246" s="34">
        <v>99.99</v>
      </c>
      <c r="AZ246" s="34">
        <v>99.83</v>
      </c>
      <c r="BA246" s="34">
        <v>98.66</v>
      </c>
      <c r="BB246" s="29">
        <v>2.050494387992289</v>
      </c>
      <c r="BC246" s="46">
        <f>IF(OR(ISBLANK(AP246), ISBLANK(DH246)), "", 100*((AP246-DH246)/DH246))</f>
        <v>8.0380373858027973E-2</v>
      </c>
      <c r="BD246" s="128">
        <v>87132866.718767524</v>
      </c>
      <c r="BE246" s="128">
        <v>85513526.150991157</v>
      </c>
      <c r="BF246" s="128">
        <v>88752207.286543891</v>
      </c>
      <c r="BG246" s="171">
        <f>IF(BJ246=0, " ", $E246-BJ246)</f>
        <v>598.49999999999977</v>
      </c>
      <c r="BH246" s="171">
        <f t="shared" ref="BH246:BH250" si="1961">IF(BK246=0, " ", $E246-BK246)</f>
        <v>600.02119999999991</v>
      </c>
      <c r="BI246" s="171">
        <f t="shared" ref="BI246:BI250" si="1962">IF(BL246=0, " ", $E246-BL246)</f>
        <v>646.98824999999965</v>
      </c>
      <c r="BJ246" s="171">
        <f>(BM246/100)*$E246</f>
        <v>1901.5000000000002</v>
      </c>
      <c r="BK246" s="172">
        <f>(BN246/100)*BJ246</f>
        <v>1899.9788000000001</v>
      </c>
      <c r="BL246" s="172">
        <f>(BO246/100)*BJ246</f>
        <v>1853.0117500000003</v>
      </c>
      <c r="BM246" s="124">
        <v>76.06</v>
      </c>
      <c r="BN246" s="124">
        <v>99.92</v>
      </c>
      <c r="BO246" s="124">
        <v>97.45</v>
      </c>
      <c r="BP246" s="29">
        <v>0.18460287863492042</v>
      </c>
      <c r="BQ246" s="46">
        <f>IF(OR(ISBLANK(BD246), ISBLANK(DH246)), "", 100*((BD246-DH246)/DH246))</f>
        <v>30267.937205460352</v>
      </c>
      <c r="BR246" s="127">
        <v>287149.6649612778</v>
      </c>
      <c r="BS246" s="127">
        <v>263571.71831295377</v>
      </c>
      <c r="BT246" s="127">
        <v>310727.61160960182</v>
      </c>
      <c r="BU246" s="171">
        <f>IF(BX246 = 0, " ", $E246-BX246)</f>
        <v>0.25000000000045475</v>
      </c>
      <c r="BV246" s="171">
        <f t="shared" ref="BV246:BV250" si="1963">IF(BY246=0, " ", $E246-BY246)</f>
        <v>4.499575000000732</v>
      </c>
      <c r="BW246" s="171">
        <f t="shared" ref="BW246:BW250" si="1964">IF(BZ246=0, " ", $E246-BZ246)</f>
        <v>33.496675000000323</v>
      </c>
      <c r="BX246" s="171">
        <f>IF(ISBLANK(CA246),"",(CA246/100)*$E246)</f>
        <v>2499.7499999999995</v>
      </c>
      <c r="BY246" s="172">
        <f>(CB246/100)*BX246</f>
        <v>2495.5004249999993</v>
      </c>
      <c r="BZ246" s="172">
        <f>(CC246/100)*BX246</f>
        <v>2466.5033249999997</v>
      </c>
      <c r="CA246" s="122">
        <v>99.99</v>
      </c>
      <c r="CB246" s="122">
        <v>99.83</v>
      </c>
      <c r="CC246" s="122">
        <v>98.67</v>
      </c>
      <c r="CD246" s="28">
        <v>0.25134147934553874</v>
      </c>
      <c r="CE246" s="46">
        <f>IF(OR(ISBLANK(BR246), ISBLANK(DH246)), "", 100*((BR246-DH246)/DH246))</f>
        <v>7.8688128768204871E-2</v>
      </c>
      <c r="CF246" s="127">
        <v>286923.88992130978</v>
      </c>
      <c r="CG246" s="127">
        <v>263352.69002034049</v>
      </c>
      <c r="CH246" s="127">
        <v>310495.08982227917</v>
      </c>
      <c r="CI246" s="171">
        <f>IF(ISNUMBER(CL246), $E246-CL246,"")</f>
        <v>0.25000000000045475</v>
      </c>
      <c r="CJ246" s="171">
        <f>IF(ISNUMBER(CM246), $E246-CM246,"")</f>
        <v>4.499575000000732</v>
      </c>
      <c r="CK246" s="171">
        <f>IF(ISNUMBER(CN246), $E246-CN246,"")</f>
        <v>34.496575000000576</v>
      </c>
      <c r="CL246" s="171">
        <f>IF(ISBLANK(CO246),"",(CO246/100)*$E246)</f>
        <v>2499.7499999999995</v>
      </c>
      <c r="CM246" s="172">
        <f>IF(ISNUMBER(CL246), (CP246/100) * CL246, "")</f>
        <v>2495.5004249999993</v>
      </c>
      <c r="CN246" s="172">
        <f>IF(ISNUMBER(CL246),(CQ246/100)*CL246,"")</f>
        <v>2465.5034249999994</v>
      </c>
      <c r="CO246" s="122">
        <v>99.99</v>
      </c>
      <c r="CP246" s="122">
        <v>99.83</v>
      </c>
      <c r="CQ246" s="122">
        <v>98.63</v>
      </c>
      <c r="CR246" s="28">
        <v>2.2730700280267135</v>
      </c>
      <c r="CS246" s="46">
        <f>IF(OR(ISBLANK(CF246), ISBLANK(DH246)), "", 100*((CF246-DH246)/DH246))</f>
        <v>0</v>
      </c>
      <c r="CT246" s="128">
        <v>287273.086323114</v>
      </c>
      <c r="CU246" s="128">
        <v>263698.8541241645</v>
      </c>
      <c r="CV246" s="128">
        <v>310847.31852206349</v>
      </c>
      <c r="CW246" s="171">
        <f>IF(ISNUMBER(CZ246), $E246-CZ246,"")</f>
        <v>0.25000000000045475</v>
      </c>
      <c r="CX246" s="171">
        <f>IF(ISNUMBER(DA246), $E246-DA246,"")</f>
        <v>4.499575000000732</v>
      </c>
      <c r="CY246" s="171">
        <f>IF(ISNUMBER(DB246), $E246-DB246,"")</f>
        <v>33.496675000000323</v>
      </c>
      <c r="CZ246" s="171">
        <f>IF(ISBLANK(DC246),"",(DC246/100)*$E246)</f>
        <v>2499.7499999999995</v>
      </c>
      <c r="DA246" s="172">
        <f>IF(ISNUMBER(CZ246), (DD246/100) * CZ246, "")</f>
        <v>2495.5004249999993</v>
      </c>
      <c r="DB246" s="172">
        <f>IF(ISNUMBER(CZ246),(DE246/100)*CZ246,"")</f>
        <v>2466.5033249999997</v>
      </c>
      <c r="DC246" s="124">
        <v>99.99</v>
      </c>
      <c r="DD246" s="124">
        <v>99.83</v>
      </c>
      <c r="DE246" s="124">
        <v>98.67</v>
      </c>
      <c r="DF246" s="29">
        <v>0.34603468658953612</v>
      </c>
      <c r="DG246" s="46">
        <f>IF(OR(ISBLANK(CT246), ISBLANK(DH246)), "", 100*((CT246-DH246)/DH246))</f>
        <v>0.12170349492333617</v>
      </c>
      <c r="DH246" s="26">
        <f>MIN(H246,T246,AB246,AP246,BD246,BR246,CF246,CT246)</f>
        <v>286923.88992130978</v>
      </c>
      <c r="DI246" s="85" t="str">
        <f>IF(DH246=H246, $H$2, IF(DH246=T246, $T$2, IF(DH246=AB246, $AB$2, IF(DH246=AP246, $AP$2, IF(DH246=BD246, $BD$2, IF(DH246=BR246, $BR$2, IF(DH246=CF246, $CF$2, $CT$2)))))))</f>
        <v>RKSDDP (AllEnhancements + RQMC + Kmeans)</v>
      </c>
      <c r="DJ246" s="39">
        <f>IF(OR(ISBLANK(H246), ISBLANK(AP246)), "", IFERROR(((H246-AP246)/H246)*100, ""))</f>
        <v>66.771596667315208</v>
      </c>
      <c r="DK246" s="20" t="str">
        <f>IF(OR(ISBLANK(AP246), ISBLANK(T246)), "", IFERROR(((T246-AP246)/T246)*100, ""))</f>
        <v/>
      </c>
      <c r="DL246" s="18">
        <f t="shared" si="1647"/>
        <v>0</v>
      </c>
    </row>
    <row r="247" spans="1:116" hidden="1" x14ac:dyDescent="0.25">
      <c r="A247" s="257"/>
      <c r="B247" s="257"/>
      <c r="C247" s="257"/>
      <c r="D247" s="257"/>
      <c r="E247" s="164">
        <f>4 * ($C$198*'Data for KPI'!$B$1)</f>
        <v>2500</v>
      </c>
      <c r="F247" s="88">
        <v>2</v>
      </c>
      <c r="G247" s="84">
        <v>18</v>
      </c>
      <c r="H247" s="128">
        <v>556245.16498486768</v>
      </c>
      <c r="I247" s="128">
        <v>491872.4090570712</v>
      </c>
      <c r="J247" s="128">
        <v>620617.92091266415</v>
      </c>
      <c r="K247" s="171">
        <f t="shared" ref="K247:K250" si="1965">E247-N247</f>
        <v>3.5</v>
      </c>
      <c r="L247" s="171">
        <f t="shared" ref="L247:L250" si="1966">E247-O247</f>
        <v>7.744050000000243</v>
      </c>
      <c r="M247" s="171">
        <f t="shared" ref="M247:M250" si="1967">E247-P247</f>
        <v>39.948899999999867</v>
      </c>
      <c r="N247" s="171">
        <f t="shared" ref="N247:N250" si="1968">(Q247/100)*E247</f>
        <v>2496.5</v>
      </c>
      <c r="O247" s="172">
        <f t="shared" ref="O247:O250" si="1969">(R247/100)*N247</f>
        <v>2492.2559499999998</v>
      </c>
      <c r="P247" s="172">
        <f t="shared" ref="P247:P250" si="1970">(S247/100)*N247</f>
        <v>2460.0511000000001</v>
      </c>
      <c r="Q247" s="125">
        <v>99.86</v>
      </c>
      <c r="R247" s="125">
        <v>99.83</v>
      </c>
      <c r="S247" s="125">
        <v>98.54</v>
      </c>
      <c r="T247" s="208"/>
      <c r="U247" s="208"/>
      <c r="V247" s="208"/>
      <c r="W247" s="14"/>
      <c r="X247" s="14"/>
      <c r="Y247" s="14"/>
      <c r="Z247" s="14"/>
      <c r="AA247" s="46" t="str">
        <f>IF(OR(ISBLANK(T247), ISBLANK(DH247)), "", 100*((T247-DH247)/DH247))</f>
        <v/>
      </c>
      <c r="AB247" s="102">
        <v>282596.02576184663</v>
      </c>
      <c r="AC247" s="42">
        <v>261413.5197393636</v>
      </c>
      <c r="AD247" s="42">
        <v>303778.53178432951</v>
      </c>
      <c r="AE247" s="171">
        <f t="shared" ref="AE247:AE250" si="1971">$E247-AH247</f>
        <v>0.25000000000045475</v>
      </c>
      <c r="AF247" s="171">
        <f t="shared" ref="AF247:AF250" si="1972">$E247-AI247</f>
        <v>4.499575000000732</v>
      </c>
      <c r="AG247" s="171">
        <f t="shared" ref="AG247:AG250" si="1973">$E247-AJ247</f>
        <v>34.246600000000399</v>
      </c>
      <c r="AH247" s="171">
        <f t="shared" ref="AH247:AH250" si="1974">(AK247/100)*E247</f>
        <v>2499.7499999999995</v>
      </c>
      <c r="AI247" s="172">
        <f t="shared" ref="AI247:AI250" si="1975">(AL247/100)*AH247</f>
        <v>2495.5004249999993</v>
      </c>
      <c r="AJ247" s="172">
        <f t="shared" ref="AJ247:AJ250" si="1976">(AM247/100)*AH247</f>
        <v>2465.7533999999996</v>
      </c>
      <c r="AK247" s="32">
        <v>99.99</v>
      </c>
      <c r="AL247" s="32">
        <v>99.83</v>
      </c>
      <c r="AM247" s="32">
        <v>98.64</v>
      </c>
      <c r="AN247" s="28">
        <v>0.3480414145709686</v>
      </c>
      <c r="AO247" s="46">
        <f>IF(OR(ISBLANK(AB247), ISBLANK(DH247)), "", 100*((AB247-DH247)/DH247))</f>
        <v>5.5311995434033034E-2</v>
      </c>
      <c r="AP247" s="103">
        <v>282457.38049387513</v>
      </c>
      <c r="AQ247" s="43">
        <v>261275.2019938248</v>
      </c>
      <c r="AR247" s="43">
        <v>303639.5589939254</v>
      </c>
      <c r="AS247" s="171">
        <f t="shared" ref="AS247:AS250" si="1977">$E247-AV247</f>
        <v>0.25000000000045475</v>
      </c>
      <c r="AT247" s="171">
        <f t="shared" ref="AT247:AT250" si="1978">$E247-AW247</f>
        <v>4.499575000000732</v>
      </c>
      <c r="AU247" s="171">
        <f t="shared" ref="AU247:AU250" si="1979">$E247-AX247</f>
        <v>33.496675000000323</v>
      </c>
      <c r="AV247" s="171">
        <f t="shared" ref="AV247:AV250" si="1980">(AY247/100)*E247</f>
        <v>2499.7499999999995</v>
      </c>
      <c r="AW247" s="172">
        <f t="shared" ref="AW247:AW250" si="1981">(AZ247/100)*AV247</f>
        <v>2495.5004249999993</v>
      </c>
      <c r="AX247" s="172">
        <f t="shared" ref="AX247:AX250" si="1982">(BA247/100)*AV247</f>
        <v>2466.5033249999997</v>
      </c>
      <c r="AY247" s="34">
        <v>99.99</v>
      </c>
      <c r="AZ247" s="34">
        <v>99.83</v>
      </c>
      <c r="BA247" s="34">
        <v>98.67</v>
      </c>
      <c r="BB247" s="29">
        <v>2.0614048347594753</v>
      </c>
      <c r="BC247" s="46">
        <f>IF(OR(ISBLANK(AP247), ISBLANK(DH247)), "", 100*((AP247-DH247)/DH247))</f>
        <v>6.2235643204631838E-3</v>
      </c>
      <c r="BD247" s="127">
        <v>62842898.448027879</v>
      </c>
      <c r="BE247" s="127">
        <v>61345709.740915939</v>
      </c>
      <c r="BF247" s="127">
        <v>64340087.155139819</v>
      </c>
      <c r="BG247" s="171">
        <f t="shared" ref="BG247:BG250" si="1983">IF(BJ247=0, " ", $E247-BJ247)</f>
        <v>493</v>
      </c>
      <c r="BH247" s="171">
        <f t="shared" si="1961"/>
        <v>494.40489999999977</v>
      </c>
      <c r="BI247" s="171">
        <f t="shared" si="1962"/>
        <v>542.77359999999999</v>
      </c>
      <c r="BJ247" s="171">
        <f t="shared" ref="BJ247:BJ250" si="1984">(BM247/100)*$E247</f>
        <v>2007</v>
      </c>
      <c r="BK247" s="172">
        <f t="shared" ref="BK247:BK250" si="1985">(BN247/100)*BJ247</f>
        <v>2005.5951000000002</v>
      </c>
      <c r="BL247" s="172">
        <f t="shared" ref="BL247:BL250" si="1986">(BO247/100)*BJ247</f>
        <v>1957.2264</v>
      </c>
      <c r="BM247" s="122">
        <v>80.28</v>
      </c>
      <c r="BN247" s="122">
        <v>99.93</v>
      </c>
      <c r="BO247" s="122">
        <v>97.52</v>
      </c>
      <c r="BP247" s="28">
        <v>0.52388237142127991</v>
      </c>
      <c r="BQ247" s="46">
        <f>IF(OR(ISBLANK(BD247), ISBLANK(DH247)), "", 100*((BD247-DH247)/DH247))</f>
        <v>22150.01499565929</v>
      </c>
      <c r="BR247" s="128">
        <v>282736.04633355472</v>
      </c>
      <c r="BS247" s="128">
        <v>261552.94097790439</v>
      </c>
      <c r="BT247" s="128">
        <v>303919.15168920509</v>
      </c>
      <c r="BU247" s="171">
        <f t="shared" ref="BU247:BU250" si="1987">IF(BX247 = 0, " ", $E247-BX247)</f>
        <v>0.25000000000045475</v>
      </c>
      <c r="BV247" s="171">
        <f t="shared" si="1963"/>
        <v>4.499575000000732</v>
      </c>
      <c r="BW247" s="171">
        <f t="shared" si="1964"/>
        <v>32.746750000000702</v>
      </c>
      <c r="BX247" s="171">
        <f t="shared" ref="BX247:BX250" si="1988">IF(ISBLANK(CA247),"",(CA247/100)*$E247)</f>
        <v>2499.7499999999995</v>
      </c>
      <c r="BY247" s="172">
        <f t="shared" ref="BY247:BY250" si="1989">(CB247/100)*BX247</f>
        <v>2495.5004249999993</v>
      </c>
      <c r="BZ247" s="172">
        <f t="shared" ref="BZ247:BZ250" si="1990">(CC247/100)*BX247</f>
        <v>2467.2532499999993</v>
      </c>
      <c r="CA247" s="124">
        <v>99.99</v>
      </c>
      <c r="CB247" s="124">
        <v>99.83</v>
      </c>
      <c r="CC247" s="124">
        <v>98.7</v>
      </c>
      <c r="CD247" s="29">
        <v>0.20400605605573183</v>
      </c>
      <c r="CE247" s="46">
        <f>IF(OR(ISBLANK(BR247), ISBLANK(DH247)), "", 100*((BR247-DH247)/DH247))</f>
        <v>0.10488736348906451</v>
      </c>
      <c r="CF247" s="128">
        <v>282439.8026710893</v>
      </c>
      <c r="CG247" s="128">
        <v>261257.57588902011</v>
      </c>
      <c r="CH247" s="128">
        <v>303622.0294531585</v>
      </c>
      <c r="CI247" s="171">
        <f t="shared" ref="CI247:CI250" si="1991">IF(ISNUMBER(CL247), $E247-CL247,"")</f>
        <v>0.25000000000045475</v>
      </c>
      <c r="CJ247" s="171">
        <f t="shared" ref="CJ247:CJ250" si="1992">IF(ISNUMBER(CM247), $E247-CM247,"")</f>
        <v>4.499575000000732</v>
      </c>
      <c r="CK247" s="171">
        <f t="shared" ref="CK247:CK250" si="1993">IF(ISNUMBER(CN247), $E247-CN247,"")</f>
        <v>33.496675000000323</v>
      </c>
      <c r="CL247" s="171">
        <f t="shared" ref="CL247:CL250" si="1994">IF(ISBLANK(CO247),"",(CO247/100)*$E247)</f>
        <v>2499.7499999999995</v>
      </c>
      <c r="CM247" s="172">
        <f t="shared" ref="CM247:CM250" si="1995">IF(ISNUMBER(CL247), (CP247/100) * CL247, "")</f>
        <v>2495.5004249999993</v>
      </c>
      <c r="CN247" s="172">
        <f t="shared" ref="CN247:CN250" si="1996">IF(ISNUMBER(CL247),(CQ247/100)*CL247,"")</f>
        <v>2466.5033249999997</v>
      </c>
      <c r="CO247" s="124">
        <v>99.99</v>
      </c>
      <c r="CP247" s="124">
        <v>99.83</v>
      </c>
      <c r="CQ247" s="124">
        <v>98.67</v>
      </c>
      <c r="CR247" s="29">
        <v>2.3892755522485212</v>
      </c>
      <c r="CS247" s="46">
        <f>IF(OR(ISBLANK(CF247), ISBLANK(DH247)), "", 100*((CF247-DH247)/DH247))</f>
        <v>0</v>
      </c>
      <c r="CT247" s="127">
        <v>282894.52964250802</v>
      </c>
      <c r="CU247" s="127">
        <v>261709.69156215311</v>
      </c>
      <c r="CV247" s="127">
        <v>304079.36772286281</v>
      </c>
      <c r="CW247" s="171">
        <f t="shared" ref="CW247:CW250" si="1997">IF(ISNUMBER(CZ247), $E247-CZ247,"")</f>
        <v>0.25000000000045475</v>
      </c>
      <c r="CX247" s="171">
        <f t="shared" ref="CX247:CX250" si="1998">IF(ISNUMBER(DA247), $E247-DA247,"")</f>
        <v>4.499575000000732</v>
      </c>
      <c r="CY247" s="171">
        <f t="shared" ref="CY247:CY250" si="1999">IF(ISNUMBER(DB247), $E247-DB247,"")</f>
        <v>32.496775000000525</v>
      </c>
      <c r="CZ247" s="171">
        <f t="shared" ref="CZ247:CZ250" si="2000">IF(ISBLANK(DC247),"",(DC247/100)*$E247)</f>
        <v>2499.7499999999995</v>
      </c>
      <c r="DA247" s="172">
        <f t="shared" ref="DA247:DA250" si="2001">IF(ISNUMBER(CZ247), (DD247/100) * CZ247, "")</f>
        <v>2495.5004249999993</v>
      </c>
      <c r="DB247" s="172">
        <f t="shared" ref="DB247:DB250" si="2002">IF(ISNUMBER(CZ247),(DE247/100)*CZ247,"")</f>
        <v>2467.5032249999995</v>
      </c>
      <c r="DC247" s="122">
        <v>99.99</v>
      </c>
      <c r="DD247" s="122">
        <v>99.83</v>
      </c>
      <c r="DE247" s="122">
        <v>98.71</v>
      </c>
      <c r="DF247" s="28">
        <v>0.32517441768913524</v>
      </c>
      <c r="DG247" s="46">
        <f>IF(OR(ISBLANK(CT247), ISBLANK(DH247)), "", 100*((CT247-DH247)/DH247))</f>
        <v>0.16099960668371452</v>
      </c>
      <c r="DH247" s="26">
        <f>MIN(H247,T247,AB247,AP247,BD247,BR247,CF247,CT247)</f>
        <v>282439.8026710893</v>
      </c>
      <c r="DI247" s="85" t="str">
        <f>IF(DH247=H247, $H$2, IF(DH247=T247, $T$2, IF(DH247=AB247, $AB$2, IF(DH247=AP247, $AP$2, IF(DH247=BD247, $BD$2, IF(DH247=BR247, $BR$2, IF(DH247=CF247, $CF$2, $CT$2)))))))</f>
        <v>RKSDDP (AllEnhancements + RQMC + Kmeans)</v>
      </c>
      <c r="DJ247" s="39">
        <f>IF(OR(ISBLANK(H247), ISBLANK(AP247)), "", IFERROR(((H247-AP247)/H247)*100, ""))</f>
        <v>49.220703697881277</v>
      </c>
      <c r="DK247" s="20" t="str">
        <f>IF(OR(ISBLANK(AP247), ISBLANK(T247)), "", IFERROR(((T247-AP247)/T247)*100, ""))</f>
        <v/>
      </c>
      <c r="DL247" s="18">
        <f t="shared" si="1647"/>
        <v>0</v>
      </c>
    </row>
    <row r="248" spans="1:116" hidden="1" x14ac:dyDescent="0.25">
      <c r="A248" s="257"/>
      <c r="B248" s="257"/>
      <c r="C248" s="257"/>
      <c r="D248" s="257"/>
      <c r="E248" s="164">
        <f>4 * ($C$198*'Data for KPI'!$B$1)</f>
        <v>2500</v>
      </c>
      <c r="F248" s="88">
        <v>3</v>
      </c>
      <c r="G248" s="27"/>
      <c r="H248" s="101">
        <v>374947.51959651202</v>
      </c>
      <c r="I248" s="36">
        <v>329497.64134893141</v>
      </c>
      <c r="J248" s="36">
        <v>420397.39784409257</v>
      </c>
      <c r="K248" s="171">
        <f t="shared" si="1965"/>
        <v>1.75</v>
      </c>
      <c r="L248" s="171">
        <f t="shared" si="1966"/>
        <v>5.2475500000000466</v>
      </c>
      <c r="M248" s="171">
        <f t="shared" si="1967"/>
        <v>40.223050000000057</v>
      </c>
      <c r="N248" s="171">
        <f t="shared" si="1968"/>
        <v>2498.25</v>
      </c>
      <c r="O248" s="172">
        <f t="shared" si="1969"/>
        <v>2494.75245</v>
      </c>
      <c r="P248" s="172">
        <f t="shared" si="1970"/>
        <v>2459.7769499999999</v>
      </c>
      <c r="Q248" s="109">
        <v>99.93</v>
      </c>
      <c r="R248" s="109">
        <v>99.86</v>
      </c>
      <c r="S248" s="109">
        <v>98.46</v>
      </c>
      <c r="T248" s="110"/>
      <c r="U248" s="208"/>
      <c r="V248" s="208"/>
      <c r="W248" s="14"/>
      <c r="X248" s="14"/>
      <c r="Y248" s="14"/>
      <c r="Z248" s="14"/>
      <c r="AA248" s="46" t="str">
        <f>IF(OR(ISBLANK(T248), ISBLANK(DH248)), "", 100*((T248-DH248)/DH248))</f>
        <v/>
      </c>
      <c r="AB248" s="101">
        <v>251364.30289704801</v>
      </c>
      <c r="AC248" s="36">
        <v>232101.1525853746</v>
      </c>
      <c r="AD248" s="36">
        <v>270627.45320872148</v>
      </c>
      <c r="AE248" s="171">
        <f t="shared" si="1971"/>
        <v>0.25000000000045475</v>
      </c>
      <c r="AF248" s="171">
        <f t="shared" si="1972"/>
        <v>3.7496500000002015</v>
      </c>
      <c r="AG248" s="171">
        <f t="shared" si="1973"/>
        <v>37.246300000000701</v>
      </c>
      <c r="AH248" s="171">
        <f t="shared" si="1974"/>
        <v>2499.7499999999995</v>
      </c>
      <c r="AI248" s="172">
        <f t="shared" si="1975"/>
        <v>2496.2503499999998</v>
      </c>
      <c r="AJ248" s="172">
        <f t="shared" si="1976"/>
        <v>2462.7536999999993</v>
      </c>
      <c r="AK248" s="36">
        <v>99.99</v>
      </c>
      <c r="AL248" s="36">
        <v>99.86</v>
      </c>
      <c r="AM248" s="36">
        <v>98.52</v>
      </c>
      <c r="AN248" s="30">
        <v>0.99953027593069743</v>
      </c>
      <c r="AO248" s="46">
        <f>IF(OR(ISBLANK(AB248), ISBLANK(DH248)), "", 100*((AB248-DH248)/DH248))</f>
        <v>0.18204451728314378</v>
      </c>
      <c r="AP248" s="101">
        <v>250907.53947797831</v>
      </c>
      <c r="AQ248" s="36">
        <v>231645.4756455264</v>
      </c>
      <c r="AR248" s="36">
        <v>270169.60331043031</v>
      </c>
      <c r="AS248" s="171">
        <f t="shared" si="1977"/>
        <v>0.25000000000045475</v>
      </c>
      <c r="AT248" s="171">
        <f t="shared" si="1978"/>
        <v>3.7496500000002015</v>
      </c>
      <c r="AU248" s="171">
        <f t="shared" si="1979"/>
        <v>35.996425000000727</v>
      </c>
      <c r="AV248" s="171">
        <f t="shared" si="1980"/>
        <v>2499.7499999999995</v>
      </c>
      <c r="AW248" s="172">
        <f t="shared" si="1981"/>
        <v>2496.2503499999998</v>
      </c>
      <c r="AX248" s="172">
        <f t="shared" si="1982"/>
        <v>2464.0035749999993</v>
      </c>
      <c r="AY248" s="36">
        <v>99.99</v>
      </c>
      <c r="AZ248" s="36">
        <v>99.86</v>
      </c>
      <c r="BA248" s="36">
        <v>98.57</v>
      </c>
      <c r="BB248" s="30">
        <v>2.2566740032502972</v>
      </c>
      <c r="BC248" s="46">
        <f>IF(OR(ISBLANK(AP248), ISBLANK(DH248)), "", 100*((AP248-DH248)/DH248))</f>
        <v>0</v>
      </c>
      <c r="BD248" s="128">
        <v>29260254.991922829</v>
      </c>
      <c r="BE248" s="128">
        <v>28146350.723754741</v>
      </c>
      <c r="BF248" s="128">
        <v>30374159.26009091</v>
      </c>
      <c r="BG248" s="171">
        <f t="shared" si="1983"/>
        <v>272.25</v>
      </c>
      <c r="BH248" s="171">
        <f t="shared" si="1961"/>
        <v>273.58665000000019</v>
      </c>
      <c r="BI248" s="171">
        <f t="shared" si="1962"/>
        <v>317.47332499999993</v>
      </c>
      <c r="BJ248" s="171">
        <f t="shared" si="1984"/>
        <v>2227.75</v>
      </c>
      <c r="BK248" s="172">
        <f t="shared" si="1985"/>
        <v>2226.4133499999998</v>
      </c>
      <c r="BL248" s="172">
        <f t="shared" si="1986"/>
        <v>2182.5266750000001</v>
      </c>
      <c r="BM248" s="124">
        <v>89.11</v>
      </c>
      <c r="BN248" s="124">
        <v>99.94</v>
      </c>
      <c r="BO248" s="124">
        <v>97.97</v>
      </c>
      <c r="BP248" s="29">
        <v>0.20225848489398474</v>
      </c>
      <c r="BQ248" s="46">
        <f>IF(OR(ISBLANK(BD248), ISBLANK(DH248)), "", 100*((BD248-DH248)/DH248))</f>
        <v>11561.767937623472</v>
      </c>
      <c r="BR248" s="104">
        <v>250958.42694369989</v>
      </c>
      <c r="BS248" s="41">
        <v>231695.8675224731</v>
      </c>
      <c r="BT248" s="41">
        <v>270220.98636492668</v>
      </c>
      <c r="BU248" s="171">
        <f t="shared" si="1987"/>
        <v>0.25000000000045475</v>
      </c>
      <c r="BV248" s="171">
        <f t="shared" si="1963"/>
        <v>3.7496500000002015</v>
      </c>
      <c r="BW248" s="171">
        <f t="shared" si="1964"/>
        <v>35.996425000000727</v>
      </c>
      <c r="BX248" s="171">
        <f t="shared" si="1988"/>
        <v>2499.7499999999995</v>
      </c>
      <c r="BY248" s="172">
        <f t="shared" si="1989"/>
        <v>2496.2503499999998</v>
      </c>
      <c r="BZ248" s="172">
        <f t="shared" si="1990"/>
        <v>2464.0035749999993</v>
      </c>
      <c r="CA248" s="41">
        <v>99.99</v>
      </c>
      <c r="CB248" s="41">
        <v>99.86</v>
      </c>
      <c r="CC248" s="41">
        <v>98.57</v>
      </c>
      <c r="CD248" s="31">
        <v>1.7136449330103423</v>
      </c>
      <c r="CE248" s="46">
        <f>IF(OR(ISBLANK(BR248), ISBLANK(DH248)), "", 100*((BR248-DH248)/DH248))</f>
        <v>2.0281361742836203E-2</v>
      </c>
      <c r="CF248" s="127">
        <v>251036.31115816531</v>
      </c>
      <c r="CG248" s="127">
        <v>231773.12466081529</v>
      </c>
      <c r="CH248" s="127">
        <v>270299.49765551533</v>
      </c>
      <c r="CI248" s="171">
        <f t="shared" si="1991"/>
        <v>0.25000000000045475</v>
      </c>
      <c r="CJ248" s="171">
        <f t="shared" si="1992"/>
        <v>3.7496500000002015</v>
      </c>
      <c r="CK248" s="171">
        <f t="shared" si="1993"/>
        <v>36.246400000000449</v>
      </c>
      <c r="CL248" s="171">
        <f t="shared" si="1994"/>
        <v>2499.7499999999995</v>
      </c>
      <c r="CM248" s="172">
        <f t="shared" si="1995"/>
        <v>2496.2503499999998</v>
      </c>
      <c r="CN248" s="172">
        <f t="shared" si="1996"/>
        <v>2463.7535999999996</v>
      </c>
      <c r="CO248" s="122">
        <v>99.99</v>
      </c>
      <c r="CP248" s="122">
        <v>99.86</v>
      </c>
      <c r="CQ248" s="122">
        <v>98.56</v>
      </c>
      <c r="CR248" s="28">
        <v>2.0533096278127614</v>
      </c>
      <c r="CS248" s="46">
        <f>IF(OR(ISBLANK(CF248), ISBLANK(DH248)), "", 100*((CF248-DH248)/DH248))</f>
        <v>5.1322363789829219E-2</v>
      </c>
      <c r="CT248" s="128">
        <v>252056.25891729171</v>
      </c>
      <c r="CU248" s="128">
        <v>232791.06287079951</v>
      </c>
      <c r="CV248" s="128">
        <v>271321.45496378402</v>
      </c>
      <c r="CW248" s="171">
        <f t="shared" si="1997"/>
        <v>0.25000000000045475</v>
      </c>
      <c r="CX248" s="171">
        <f t="shared" si="1998"/>
        <v>3.7496500000002015</v>
      </c>
      <c r="CY248" s="171">
        <f t="shared" si="1999"/>
        <v>36.99632500000007</v>
      </c>
      <c r="CZ248" s="171">
        <f t="shared" si="2000"/>
        <v>2499.7499999999995</v>
      </c>
      <c r="DA248" s="172">
        <f t="shared" si="2001"/>
        <v>2496.2503499999998</v>
      </c>
      <c r="DB248" s="172">
        <f t="shared" si="2002"/>
        <v>2463.0036749999999</v>
      </c>
      <c r="DC248" s="124">
        <v>99.99</v>
      </c>
      <c r="DD248" s="124">
        <v>99.86</v>
      </c>
      <c r="DE248" s="124">
        <v>98.53</v>
      </c>
      <c r="DF248" s="29">
        <v>0.6231535520319923</v>
      </c>
      <c r="DG248" s="46">
        <f t="shared" ref="DG248:DG250" si="2003">IF(OR(ISBLANK(CT248), ISBLANK(DH248)), "", 100*((CT248-DH248)/DH248))</f>
        <v>0.45782579579049226</v>
      </c>
      <c r="DH248" s="26">
        <f>MIN(H248,T248,AB248,AP248,BD248,BR248,CF248,CT248)</f>
        <v>250907.53947797831</v>
      </c>
      <c r="DI248" s="85" t="str">
        <f>IF(DH248=H248, $H$2, IF(DH248=T248, $T$2, IF(DH248=AB248, $AB$2, IF(DH248=AP248, $AP$2, IF(DH248=BD248, $BD$2, IF(DH248=BR248, $BR$2, IF(DH248=CF248, $CF$2, $CT$2)))))))</f>
        <v>RKSDDP++ (AllEnhancements + RQMC + Kmeans++)</v>
      </c>
      <c r="DJ248" s="39">
        <f>IF(OR(ISBLANK(H248), ISBLANK(AP248)), "", IFERROR(((H248-AP248)/H248)*100, ""))</f>
        <v>33.081957776921804</v>
      </c>
      <c r="DK248" s="20" t="str">
        <f>IF(OR(ISBLANK(AP248), ISBLANK(T248)), "", IFERROR(((T248-AP248)/T248)*100, ""))</f>
        <v/>
      </c>
      <c r="DL248" s="18">
        <f t="shared" si="1647"/>
        <v>0</v>
      </c>
    </row>
    <row r="249" spans="1:116" hidden="1" x14ac:dyDescent="0.25">
      <c r="A249" s="257"/>
      <c r="B249" s="257"/>
      <c r="C249" s="257"/>
      <c r="D249" s="257"/>
      <c r="E249" s="164">
        <f>4 * ($C$198*'Data for KPI'!$B$1)</f>
        <v>2500</v>
      </c>
      <c r="F249" s="88">
        <v>4</v>
      </c>
      <c r="G249" s="84">
        <v>19</v>
      </c>
      <c r="H249" s="127">
        <v>783032.21746258496</v>
      </c>
      <c r="I249" s="127">
        <v>690987.87122339685</v>
      </c>
      <c r="J249" s="127">
        <v>875076.56370177306</v>
      </c>
      <c r="K249" s="171">
        <f t="shared" si="1965"/>
        <v>6.5</v>
      </c>
      <c r="L249" s="171">
        <f t="shared" si="1966"/>
        <v>10.738949999999932</v>
      </c>
      <c r="M249" s="171">
        <f t="shared" si="1967"/>
        <v>48.390800000000127</v>
      </c>
      <c r="N249" s="171">
        <f t="shared" si="1968"/>
        <v>2493.5</v>
      </c>
      <c r="O249" s="172">
        <f t="shared" si="1969"/>
        <v>2489.2610500000001</v>
      </c>
      <c r="P249" s="172">
        <f t="shared" si="1970"/>
        <v>2451.6091999999999</v>
      </c>
      <c r="Q249" s="123">
        <v>99.74</v>
      </c>
      <c r="R249" s="123">
        <v>99.83</v>
      </c>
      <c r="S249" s="123">
        <v>98.32</v>
      </c>
      <c r="T249" s="208"/>
      <c r="U249" s="208"/>
      <c r="V249" s="208"/>
      <c r="W249" s="14"/>
      <c r="X249" s="14"/>
      <c r="Y249" s="14"/>
      <c r="Z249" s="14"/>
      <c r="AA249" s="46" t="str">
        <f>IF(OR(ISBLANK(T249), ISBLANK(DH249)), "", 100*((T249-DH249)/DH249))</f>
        <v/>
      </c>
      <c r="AB249" s="101">
        <v>284113.52316200233</v>
      </c>
      <c r="AC249" s="44">
        <v>257030.12360935431</v>
      </c>
      <c r="AD249" s="44">
        <v>311196.92271465022</v>
      </c>
      <c r="AE249" s="171">
        <f t="shared" si="1971"/>
        <v>0.25000000000045475</v>
      </c>
      <c r="AF249" s="171">
        <f t="shared" si="1972"/>
        <v>4.499575000000732</v>
      </c>
      <c r="AG249" s="171">
        <f t="shared" si="1973"/>
        <v>36.99632500000007</v>
      </c>
      <c r="AH249" s="171">
        <f t="shared" si="1974"/>
        <v>2499.7499999999995</v>
      </c>
      <c r="AI249" s="172">
        <f t="shared" si="1975"/>
        <v>2495.5004249999993</v>
      </c>
      <c r="AJ249" s="172">
        <f t="shared" si="1976"/>
        <v>2463.0036749999999</v>
      </c>
      <c r="AK249" s="36">
        <v>99.99</v>
      </c>
      <c r="AL249" s="36">
        <v>99.83</v>
      </c>
      <c r="AM249" s="36">
        <v>98.53</v>
      </c>
      <c r="AN249" s="30">
        <v>1.5561775075526769</v>
      </c>
      <c r="AO249" s="46">
        <f>IF(OR(ISBLANK(AB249), ISBLANK(DH249)), "", 100*((AB249-DH249)/DH249))</f>
        <v>2.712636980970139E-2</v>
      </c>
      <c r="AP249" s="103">
        <v>284036.47437756823</v>
      </c>
      <c r="AQ249" s="43">
        <v>256953.77958084311</v>
      </c>
      <c r="AR249" s="43">
        <v>311119.16917429317</v>
      </c>
      <c r="AS249" s="171">
        <f t="shared" si="1977"/>
        <v>0.25000000000045475</v>
      </c>
      <c r="AT249" s="171">
        <f t="shared" si="1978"/>
        <v>4.499575000000732</v>
      </c>
      <c r="AU249" s="171">
        <f t="shared" si="1979"/>
        <v>36.99632500000007</v>
      </c>
      <c r="AV249" s="171">
        <f t="shared" si="1980"/>
        <v>2499.7499999999995</v>
      </c>
      <c r="AW249" s="172">
        <f t="shared" si="1981"/>
        <v>2495.5004249999993</v>
      </c>
      <c r="AX249" s="172">
        <f t="shared" si="1982"/>
        <v>2463.0036749999999</v>
      </c>
      <c r="AY249" s="34">
        <v>99.99</v>
      </c>
      <c r="AZ249" s="34">
        <v>99.83</v>
      </c>
      <c r="BA249" s="34">
        <v>98.53</v>
      </c>
      <c r="BB249" s="29">
        <v>2.669071397481722</v>
      </c>
      <c r="BC249" s="46">
        <f>IF(OR(ISBLANK(AP249), ISBLANK(DH249)), "", 100*((AP249-DH249)/DH249))</f>
        <v>0</v>
      </c>
      <c r="BD249" s="127">
        <v>291478.06140263111</v>
      </c>
      <c r="BE249" s="127">
        <v>264376.64344346832</v>
      </c>
      <c r="BF249" s="127">
        <v>318579.4793617939</v>
      </c>
      <c r="BG249" s="171">
        <f t="shared" si="1983"/>
        <v>0.25000000000045475</v>
      </c>
      <c r="BH249" s="171">
        <f t="shared" si="1961"/>
        <v>4.499575000000732</v>
      </c>
      <c r="BI249" s="171">
        <f t="shared" si="1962"/>
        <v>45.995425000000523</v>
      </c>
      <c r="BJ249" s="171">
        <f t="shared" si="1984"/>
        <v>2499.7499999999995</v>
      </c>
      <c r="BK249" s="172">
        <f t="shared" si="1985"/>
        <v>2495.5004249999993</v>
      </c>
      <c r="BL249" s="172">
        <f t="shared" si="1986"/>
        <v>2454.0045749999995</v>
      </c>
      <c r="BM249" s="122">
        <v>99.99</v>
      </c>
      <c r="BN249" s="122">
        <v>99.83</v>
      </c>
      <c r="BO249" s="122">
        <v>98.17</v>
      </c>
      <c r="BP249" s="28">
        <v>0.33510836009758288</v>
      </c>
      <c r="BQ249" s="46">
        <f>IF(OR(ISBLANK(BD249), ISBLANK(DH249)), "", 100*((BD249-DH249)/DH249))</f>
        <v>2.6199406401484957</v>
      </c>
      <c r="BR249" s="127">
        <v>284040.22118250508</v>
      </c>
      <c r="BS249" s="127">
        <v>256956.8690758764</v>
      </c>
      <c r="BT249" s="127">
        <v>311123.57328913372</v>
      </c>
      <c r="BU249" s="171">
        <f t="shared" si="1987"/>
        <v>0.25000000000045475</v>
      </c>
      <c r="BV249" s="171">
        <f t="shared" si="1963"/>
        <v>4.499575000000732</v>
      </c>
      <c r="BW249" s="171">
        <f t="shared" si="1964"/>
        <v>36.246400000000449</v>
      </c>
      <c r="BX249" s="171">
        <f t="shared" si="1988"/>
        <v>2499.7499999999995</v>
      </c>
      <c r="BY249" s="172">
        <f t="shared" si="1989"/>
        <v>2495.5004249999993</v>
      </c>
      <c r="BZ249" s="172">
        <f t="shared" si="1990"/>
        <v>2463.7535999999996</v>
      </c>
      <c r="CA249" s="122">
        <v>99.99</v>
      </c>
      <c r="CB249" s="122">
        <v>99.83</v>
      </c>
      <c r="CC249" s="122">
        <v>98.56</v>
      </c>
      <c r="CD249" s="28">
        <v>0.52421933925404152</v>
      </c>
      <c r="CE249" s="46">
        <f>IF(OR(ISBLANK(BR249), ISBLANK(DH249)), "", 100*((BR249-DH249)/DH249))</f>
        <v>1.3191280961566138E-3</v>
      </c>
      <c r="CF249" s="128">
        <v>284222.29626438319</v>
      </c>
      <c r="CG249" s="128">
        <v>257136.2157813338</v>
      </c>
      <c r="CH249" s="128">
        <v>311308.37674743251</v>
      </c>
      <c r="CI249" s="171">
        <f t="shared" si="1991"/>
        <v>0.25000000000045475</v>
      </c>
      <c r="CJ249" s="171">
        <f t="shared" si="1992"/>
        <v>4.499575000000732</v>
      </c>
      <c r="CK249" s="171">
        <f t="shared" si="1993"/>
        <v>37.246300000000701</v>
      </c>
      <c r="CL249" s="171">
        <f t="shared" si="1994"/>
        <v>2499.7499999999995</v>
      </c>
      <c r="CM249" s="172">
        <f t="shared" si="1995"/>
        <v>2495.5004249999993</v>
      </c>
      <c r="CN249" s="172">
        <f t="shared" si="1996"/>
        <v>2462.7536999999993</v>
      </c>
      <c r="CO249" s="124">
        <v>99.99</v>
      </c>
      <c r="CP249" s="124">
        <v>99.83</v>
      </c>
      <c r="CQ249" s="124">
        <v>98.52</v>
      </c>
      <c r="CR249" s="29">
        <v>3.3324492032714836</v>
      </c>
      <c r="CS249" s="46">
        <f>IF(OR(ISBLANK(CF249), ISBLANK(DH249)), "", 100*((CF249-DH249)/DH249))</f>
        <v>6.5421839650052827E-2</v>
      </c>
      <c r="CT249" s="127">
        <v>285879.51037663303</v>
      </c>
      <c r="CU249" s="127">
        <v>258783.74872598669</v>
      </c>
      <c r="CV249" s="127">
        <v>312975.27202727942</v>
      </c>
      <c r="CW249" s="171">
        <f t="shared" si="1997"/>
        <v>0.25000000000045475</v>
      </c>
      <c r="CX249" s="171">
        <f t="shared" si="1998"/>
        <v>4.499575000000732</v>
      </c>
      <c r="CY249" s="171">
        <f t="shared" si="1999"/>
        <v>38.746150000000853</v>
      </c>
      <c r="CZ249" s="171">
        <f t="shared" si="2000"/>
        <v>2499.7499999999995</v>
      </c>
      <c r="DA249" s="172">
        <f t="shared" si="2001"/>
        <v>2495.5004249999993</v>
      </c>
      <c r="DB249" s="172">
        <f t="shared" si="2002"/>
        <v>2461.2538499999991</v>
      </c>
      <c r="DC249" s="122">
        <v>99.99</v>
      </c>
      <c r="DD249" s="122">
        <v>99.83</v>
      </c>
      <c r="DE249" s="122">
        <v>98.46</v>
      </c>
      <c r="DF249" s="28">
        <v>2.1555793828369088</v>
      </c>
      <c r="DG249" s="46">
        <f t="shared" si="2003"/>
        <v>0.64887300235069856</v>
      </c>
      <c r="DH249" s="26">
        <f>MIN(H249,T249,AB249,AP249,BD249,BR249,CF249,CT249)</f>
        <v>284036.47437756823</v>
      </c>
      <c r="DI249" s="85" t="str">
        <f>IF(DH249=H249, $H$2, IF(DH249=T249, $T$2, IF(DH249=AB249, $AB$2, IF(DH249=AP249, $AP$2, IF(DH249=BD249, $BD$2, IF(DH249=BR249, $BR$2, IF(DH249=CF249, $CF$2, $CT$2)))))))</f>
        <v>RKSDDP++ (AllEnhancements + RQMC + Kmeans++)</v>
      </c>
      <c r="DJ249" s="39">
        <f>IF(OR(ISBLANK(H249), ISBLANK(AP249)), "", IFERROR(((H249-AP249)/H249)*100, ""))</f>
        <v>63.726080735478789</v>
      </c>
      <c r="DK249" s="20" t="str">
        <f>IF(OR(ISBLANK(AP249), ISBLANK(T249)), "", IFERROR(((T249-AP249)/T249)*100, ""))</f>
        <v/>
      </c>
      <c r="DL249" s="18">
        <f t="shared" si="1647"/>
        <v>0</v>
      </c>
    </row>
    <row r="250" spans="1:116" hidden="1" x14ac:dyDescent="0.25">
      <c r="A250" s="257"/>
      <c r="B250" s="257"/>
      <c r="C250" s="257"/>
      <c r="D250" s="257"/>
      <c r="E250" s="164">
        <f>4 * ($C$198*'Data for KPI'!$B$1)</f>
        <v>2500</v>
      </c>
      <c r="F250" s="88">
        <v>5</v>
      </c>
      <c r="G250" s="84">
        <v>12</v>
      </c>
      <c r="H250" s="128">
        <v>765518.23249121173</v>
      </c>
      <c r="I250" s="128">
        <v>673363.55901695823</v>
      </c>
      <c r="J250" s="128">
        <v>857672.90596546524</v>
      </c>
      <c r="K250" s="171">
        <f t="shared" si="1965"/>
        <v>6.5</v>
      </c>
      <c r="L250" s="171">
        <f t="shared" si="1966"/>
        <v>10.489599999999882</v>
      </c>
      <c r="M250" s="171">
        <f t="shared" si="1967"/>
        <v>45.149249999999938</v>
      </c>
      <c r="N250" s="171">
        <f t="shared" si="1968"/>
        <v>2493.5</v>
      </c>
      <c r="O250" s="172">
        <f t="shared" si="1969"/>
        <v>2489.5104000000001</v>
      </c>
      <c r="P250" s="172">
        <f t="shared" si="1970"/>
        <v>2454.8507500000001</v>
      </c>
      <c r="Q250" s="125">
        <v>99.74</v>
      </c>
      <c r="R250" s="125">
        <v>99.84</v>
      </c>
      <c r="S250" s="125">
        <v>98.45</v>
      </c>
      <c r="T250" s="208"/>
      <c r="U250" s="208"/>
      <c r="V250" s="208"/>
      <c r="W250" s="14"/>
      <c r="X250" s="14"/>
      <c r="Y250" s="14"/>
      <c r="Z250" s="14"/>
      <c r="AA250" s="46" t="str">
        <f>IF(OR(ISBLANK(T250), ISBLANK(DH250)), "", 100*((T250-DH250)/DH250))</f>
        <v/>
      </c>
      <c r="AB250" s="102">
        <v>265021.82382156799</v>
      </c>
      <c r="AC250" s="42">
        <v>243504.39669413431</v>
      </c>
      <c r="AD250" s="42">
        <v>286539.25094900187</v>
      </c>
      <c r="AE250" s="171">
        <f t="shared" si="1971"/>
        <v>0.25000000000045475</v>
      </c>
      <c r="AF250" s="171">
        <f t="shared" si="1972"/>
        <v>4.2496000000001004</v>
      </c>
      <c r="AG250" s="171">
        <f t="shared" si="1973"/>
        <v>36.99632500000007</v>
      </c>
      <c r="AH250" s="171">
        <f t="shared" si="1974"/>
        <v>2499.7499999999995</v>
      </c>
      <c r="AI250" s="172">
        <f t="shared" si="1975"/>
        <v>2495.7503999999999</v>
      </c>
      <c r="AJ250" s="172">
        <f t="shared" si="1976"/>
        <v>2463.0036749999999</v>
      </c>
      <c r="AK250" s="32">
        <v>99.99</v>
      </c>
      <c r="AL250" s="32">
        <v>99.84</v>
      </c>
      <c r="AM250" s="32">
        <v>98.53</v>
      </c>
      <c r="AN250" s="28">
        <v>0.68044823797404252</v>
      </c>
      <c r="AO250" s="46">
        <f>IF(OR(ISBLANK(AB250), ISBLANK(DH250)), "", 100*((AB250-DH250)/DH250))</f>
        <v>0.11686685796891366</v>
      </c>
      <c r="AP250" s="103">
        <v>264712.46268377732</v>
      </c>
      <c r="AQ250" s="43">
        <v>243194.0584279655</v>
      </c>
      <c r="AR250" s="43">
        <v>286230.86693958909</v>
      </c>
      <c r="AS250" s="171">
        <f t="shared" si="1977"/>
        <v>0.25000000000045475</v>
      </c>
      <c r="AT250" s="171">
        <f t="shared" si="1978"/>
        <v>4.2496000000001004</v>
      </c>
      <c r="AU250" s="171">
        <f t="shared" si="1979"/>
        <v>36.746350000000348</v>
      </c>
      <c r="AV250" s="171">
        <f t="shared" si="1980"/>
        <v>2499.7499999999995</v>
      </c>
      <c r="AW250" s="172">
        <f t="shared" si="1981"/>
        <v>2495.7503999999999</v>
      </c>
      <c r="AX250" s="172">
        <f t="shared" si="1982"/>
        <v>2463.2536499999997</v>
      </c>
      <c r="AY250" s="34">
        <v>99.99</v>
      </c>
      <c r="AZ250" s="34">
        <v>99.84</v>
      </c>
      <c r="BA250" s="34">
        <v>98.54</v>
      </c>
      <c r="BB250" s="29">
        <v>1.7334917879067375</v>
      </c>
      <c r="BC250" s="46">
        <f>IF(OR(ISBLANK(AP250), ISBLANK(DH250)), "", 100*((AP250-DH250)/DH250))</f>
        <v>0</v>
      </c>
      <c r="BD250" s="128">
        <v>66114185.306706123</v>
      </c>
      <c r="BE250" s="128">
        <v>64561729.570026122</v>
      </c>
      <c r="BF250" s="128">
        <v>67666641.043386102</v>
      </c>
      <c r="BG250" s="171">
        <f t="shared" si="1983"/>
        <v>502.25000000000023</v>
      </c>
      <c r="BH250" s="171">
        <f t="shared" si="1961"/>
        <v>503.44865000000027</v>
      </c>
      <c r="BI250" s="171">
        <f t="shared" si="1962"/>
        <v>551.19487500000037</v>
      </c>
      <c r="BJ250" s="171">
        <f t="shared" si="1984"/>
        <v>1997.7499999999998</v>
      </c>
      <c r="BK250" s="172">
        <f t="shared" si="1985"/>
        <v>1996.5513499999997</v>
      </c>
      <c r="BL250" s="172">
        <f t="shared" si="1986"/>
        <v>1948.8051249999996</v>
      </c>
      <c r="BM250" s="124">
        <v>79.91</v>
      </c>
      <c r="BN250" s="124">
        <v>99.94</v>
      </c>
      <c r="BO250" s="124">
        <v>97.55</v>
      </c>
      <c r="BP250" s="29">
        <v>0.1969291878065659</v>
      </c>
      <c r="BQ250" s="46">
        <f>IF(OR(ISBLANK(BD250), ISBLANK(DH250)), "", 100*((BD250-DH250)/DH250))</f>
        <v>24875.849129432725</v>
      </c>
      <c r="BR250" s="128">
        <v>264782.83395792783</v>
      </c>
      <c r="BS250" s="128">
        <v>243264.75285589951</v>
      </c>
      <c r="BT250" s="128">
        <v>286300.9150599562</v>
      </c>
      <c r="BU250" s="171">
        <f t="shared" si="1987"/>
        <v>0.25000000000045475</v>
      </c>
      <c r="BV250" s="171">
        <f t="shared" si="1963"/>
        <v>4.2496000000001004</v>
      </c>
      <c r="BW250" s="171">
        <f t="shared" si="1964"/>
        <v>36.496375000000626</v>
      </c>
      <c r="BX250" s="171">
        <f t="shared" si="1988"/>
        <v>2499.7499999999995</v>
      </c>
      <c r="BY250" s="172">
        <f t="shared" si="1989"/>
        <v>2495.7503999999999</v>
      </c>
      <c r="BZ250" s="172">
        <f t="shared" si="1990"/>
        <v>2463.5036249999994</v>
      </c>
      <c r="CA250" s="124">
        <v>99.99</v>
      </c>
      <c r="CB250" s="124">
        <v>99.84</v>
      </c>
      <c r="CC250" s="124">
        <v>98.55</v>
      </c>
      <c r="CD250" s="29">
        <v>0.10174339944270004</v>
      </c>
      <c r="CE250" s="46">
        <f>IF(OR(ISBLANK(BR250), ISBLANK(DH250)), "", 100*((BR250-DH250)/DH250))</f>
        <v>2.6584042714515223E-2</v>
      </c>
      <c r="CF250" s="127">
        <v>264770.41988554661</v>
      </c>
      <c r="CG250" s="127">
        <v>243252.9838025432</v>
      </c>
      <c r="CH250" s="127">
        <v>286287.85596855002</v>
      </c>
      <c r="CI250" s="171">
        <f t="shared" si="1991"/>
        <v>0.25000000000045475</v>
      </c>
      <c r="CJ250" s="171">
        <f t="shared" si="1992"/>
        <v>4.2496000000001004</v>
      </c>
      <c r="CK250" s="171">
        <f t="shared" si="1993"/>
        <v>36.99632500000007</v>
      </c>
      <c r="CL250" s="171">
        <f t="shared" si="1994"/>
        <v>2499.7499999999995</v>
      </c>
      <c r="CM250" s="172">
        <f t="shared" si="1995"/>
        <v>2495.7503999999999</v>
      </c>
      <c r="CN250" s="172">
        <f t="shared" si="1996"/>
        <v>2463.0036749999999</v>
      </c>
      <c r="CO250" s="122">
        <v>99.99</v>
      </c>
      <c r="CP250" s="122">
        <v>99.84</v>
      </c>
      <c r="CQ250" s="122">
        <v>98.53</v>
      </c>
      <c r="CR250" s="28">
        <v>1.6158829089010445</v>
      </c>
      <c r="CS250" s="46">
        <f>IF(OR(ISBLANK(CF250), ISBLANK(DH250)), "", 100*((CF250-DH250)/DH250))</f>
        <v>2.1894398617158986E-2</v>
      </c>
      <c r="CT250" s="128">
        <v>264884.96683960757</v>
      </c>
      <c r="CU250" s="128">
        <v>243367.00675305771</v>
      </c>
      <c r="CV250" s="128">
        <v>286402.92692615761</v>
      </c>
      <c r="CW250" s="171">
        <f t="shared" si="1997"/>
        <v>0.25000000000045475</v>
      </c>
      <c r="CX250" s="171">
        <f t="shared" si="1998"/>
        <v>4.2496000000001004</v>
      </c>
      <c r="CY250" s="171">
        <f t="shared" si="1999"/>
        <v>36.99632500000007</v>
      </c>
      <c r="CZ250" s="171">
        <f t="shared" si="2000"/>
        <v>2499.7499999999995</v>
      </c>
      <c r="DA250" s="172">
        <f t="shared" si="2001"/>
        <v>2495.7503999999999</v>
      </c>
      <c r="DB250" s="172">
        <f t="shared" si="2002"/>
        <v>2463.0036749999999</v>
      </c>
      <c r="DC250" s="124">
        <v>99.99</v>
      </c>
      <c r="DD250" s="124">
        <v>99.84</v>
      </c>
      <c r="DE250" s="124">
        <v>98.53</v>
      </c>
      <c r="DF250" s="29">
        <v>0.52870054283797296</v>
      </c>
      <c r="DG250" s="46">
        <f t="shared" si="2003"/>
        <v>6.5166616668259764E-2</v>
      </c>
      <c r="DH250" s="26">
        <f>MIN(H250,T250,AB250,AP250,BD250,BR250,CF250,CT250)</f>
        <v>264712.46268377732</v>
      </c>
      <c r="DI250" s="85" t="str">
        <f>IF(DH250=H250, $H$2, IF(DH250=T250, $T$2, IF(DH250=AB250, $AB$2, IF(DH250=AP250, $AP$2, IF(DH250=BD250, $BD$2, IF(DH250=BR250, $BR$2, IF(DH250=CF250, $CF$2, $CT$2)))))))</f>
        <v>RKSDDP++ (AllEnhancements + RQMC + Kmeans++)</v>
      </c>
      <c r="DJ250" s="39">
        <f>IF(OR(ISBLANK(H250), ISBLANK(AP250)), "", IFERROR(((H250-AP250)/H250)*100, ""))</f>
        <v>65.420488833776233</v>
      </c>
      <c r="DK250" s="20" t="str">
        <f>IF(OR(ISBLANK(AP250), ISBLANK(T250)), "", IFERROR(((T250-AP250)/T250)*100, ""))</f>
        <v/>
      </c>
      <c r="DL250" s="18">
        <f t="shared" si="1647"/>
        <v>0</v>
      </c>
    </row>
    <row r="251" spans="1:116" x14ac:dyDescent="0.25">
      <c r="A251" s="257"/>
      <c r="B251" s="257"/>
      <c r="C251" s="258"/>
      <c r="D251" s="258"/>
      <c r="E251" s="164">
        <f>4 * ($C$198*'Data for KPI'!$B$1)</f>
        <v>2500</v>
      </c>
      <c r="F251" s="94" t="s">
        <v>23</v>
      </c>
      <c r="G251" s="94"/>
      <c r="H251" s="113">
        <f>AVERAGE(H246:H250)</f>
        <v>668785.41207646276</v>
      </c>
      <c r="I251" s="82">
        <f t="shared" ref="I251:DH251" si="2004">AVERAGE(I246:I250)</f>
        <v>590375.14940030291</v>
      </c>
      <c r="J251" s="82">
        <f t="shared" si="2004"/>
        <v>747195.67475262273</v>
      </c>
      <c r="K251" s="159">
        <f t="shared" si="2004"/>
        <v>5.15</v>
      </c>
      <c r="L251" s="159">
        <f t="shared" si="2004"/>
        <v>9.1914800000000465</v>
      </c>
      <c r="M251" s="159">
        <f t="shared" si="2004"/>
        <v>43.47065000000002</v>
      </c>
      <c r="N251" s="159">
        <f t="shared" si="2004"/>
        <v>2494.85</v>
      </c>
      <c r="O251" s="159">
        <f t="shared" si="2004"/>
        <v>2490.80852</v>
      </c>
      <c r="P251" s="159">
        <f t="shared" si="2004"/>
        <v>2456.5293499999998</v>
      </c>
      <c r="Q251" s="106">
        <f t="shared" si="2004"/>
        <v>99.794000000000011</v>
      </c>
      <c r="R251" s="106">
        <f t="shared" si="2004"/>
        <v>99.837999999999994</v>
      </c>
      <c r="S251" s="106">
        <f t="shared" si="2004"/>
        <v>98.463999999999999</v>
      </c>
      <c r="T251" s="113" t="e">
        <f t="shared" si="2004"/>
        <v>#DIV/0!</v>
      </c>
      <c r="U251" s="113" t="e">
        <f t="shared" si="2004"/>
        <v>#DIV/0!</v>
      </c>
      <c r="V251" s="113" t="e">
        <f t="shared" si="2004"/>
        <v>#DIV/0!</v>
      </c>
      <c r="W251" s="82" t="e">
        <f t="shared" si="2004"/>
        <v>#DIV/0!</v>
      </c>
      <c r="X251" s="82" t="e">
        <f t="shared" si="2004"/>
        <v>#DIV/0!</v>
      </c>
      <c r="Y251" s="82" t="e">
        <f t="shared" si="2004"/>
        <v>#DIV/0!</v>
      </c>
      <c r="Z251" s="82" t="e">
        <f t="shared" si="2004"/>
        <v>#DIV/0!</v>
      </c>
      <c r="AA251" s="97" t="str">
        <f>IFERROR(AVERAGE(AA246:AA250), "")</f>
        <v/>
      </c>
      <c r="AB251" s="113">
        <f t="shared" si="2004"/>
        <v>274204.13124756271</v>
      </c>
      <c r="AC251" s="82">
        <f t="shared" si="2004"/>
        <v>251679.60996337957</v>
      </c>
      <c r="AD251" s="82">
        <f t="shared" si="2004"/>
        <v>296728.65253174602</v>
      </c>
      <c r="AE251" s="159">
        <f t="shared" si="2004"/>
        <v>0.25000000000045475</v>
      </c>
      <c r="AF251" s="159">
        <f t="shared" si="2004"/>
        <v>4.2995950000004992</v>
      </c>
      <c r="AG251" s="159">
        <f t="shared" si="2004"/>
        <v>35.946430000000326</v>
      </c>
      <c r="AH251" s="159">
        <f t="shared" si="2004"/>
        <v>2499.7499999999995</v>
      </c>
      <c r="AI251" s="159">
        <f t="shared" si="2004"/>
        <v>2495.7004049999996</v>
      </c>
      <c r="AJ251" s="159">
        <f t="shared" si="2004"/>
        <v>2464.0535699999996</v>
      </c>
      <c r="AK251" s="82">
        <f t="shared" si="2004"/>
        <v>99.99</v>
      </c>
      <c r="AL251" s="82">
        <f t="shared" si="2004"/>
        <v>99.837999999999994</v>
      </c>
      <c r="AM251" s="82">
        <f t="shared" si="2004"/>
        <v>98.572000000000003</v>
      </c>
      <c r="AN251" s="82">
        <f t="shared" si="2004"/>
        <v>0.91129501926381962</v>
      </c>
      <c r="AO251" s="225">
        <f>IFERROR(AVERAGE(AO246:AO250), "")</f>
        <v>0.14605086974453013</v>
      </c>
      <c r="AP251" s="113">
        <f t="shared" si="2004"/>
        <v>273853.67548998317</v>
      </c>
      <c r="AQ251" s="82">
        <f t="shared" si="2004"/>
        <v>251329.4848171371</v>
      </c>
      <c r="AR251" s="82">
        <f t="shared" si="2004"/>
        <v>296377.86616282898</v>
      </c>
      <c r="AS251" s="159">
        <f t="shared" si="2004"/>
        <v>0.25000000000045475</v>
      </c>
      <c r="AT251" s="159">
        <f t="shared" si="2004"/>
        <v>4.2995950000004992</v>
      </c>
      <c r="AU251" s="159">
        <f t="shared" si="2004"/>
        <v>35.396485000000396</v>
      </c>
      <c r="AV251" s="159">
        <f t="shared" si="2004"/>
        <v>2499.7499999999995</v>
      </c>
      <c r="AW251" s="159">
        <f t="shared" si="2004"/>
        <v>2495.7004049999996</v>
      </c>
      <c r="AX251" s="159">
        <f t="shared" si="2004"/>
        <v>2464.6035149999998</v>
      </c>
      <c r="AY251" s="82">
        <f t="shared" si="2004"/>
        <v>99.99</v>
      </c>
      <c r="AZ251" s="82">
        <f t="shared" si="2004"/>
        <v>99.837999999999994</v>
      </c>
      <c r="BA251" s="82">
        <f t="shared" si="2004"/>
        <v>98.593999999999994</v>
      </c>
      <c r="BB251" s="82">
        <f t="shared" si="2004"/>
        <v>2.1542272822781046</v>
      </c>
      <c r="BC251" s="225">
        <f>IFERROR(AVERAGE(BC246:BC250), "")</f>
        <v>1.7320787635698231E-2</v>
      </c>
      <c r="BD251" s="113">
        <f t="shared" si="2004"/>
        <v>49128336.705365397</v>
      </c>
      <c r="BE251" s="82">
        <f t="shared" si="2004"/>
        <v>47966338.565826282</v>
      </c>
      <c r="BF251" s="82">
        <f t="shared" si="2004"/>
        <v>50290334.844904505</v>
      </c>
      <c r="BG251" s="159">
        <f t="shared" si="2004"/>
        <v>373.25000000000011</v>
      </c>
      <c r="BH251" s="159">
        <f t="shared" si="2004"/>
        <v>375.1921950000002</v>
      </c>
      <c r="BI251" s="159">
        <f t="shared" si="2004"/>
        <v>420.88509500000009</v>
      </c>
      <c r="BJ251" s="82">
        <f t="shared" si="2004"/>
        <v>2126.75</v>
      </c>
      <c r="BK251" s="82">
        <f t="shared" si="2004"/>
        <v>2124.8078049999999</v>
      </c>
      <c r="BL251" s="82">
        <f t="shared" si="2004"/>
        <v>2079.1149049999995</v>
      </c>
      <c r="BM251" s="82">
        <f t="shared" si="2004"/>
        <v>85.070000000000007</v>
      </c>
      <c r="BN251" s="82">
        <f t="shared" si="2004"/>
        <v>99.912000000000006</v>
      </c>
      <c r="BO251" s="82">
        <f t="shared" si="2004"/>
        <v>97.731999999999999</v>
      </c>
      <c r="BP251" s="82">
        <f t="shared" si="2004"/>
        <v>0.28855625657086675</v>
      </c>
      <c r="BQ251" s="226">
        <f t="shared" si="2004"/>
        <v>17771.637841763197</v>
      </c>
      <c r="BR251" s="118">
        <f t="shared" si="2004"/>
        <v>273933.43867579306</v>
      </c>
      <c r="BS251" s="99">
        <f t="shared" si="2004"/>
        <v>251408.42974902145</v>
      </c>
      <c r="BT251" s="99">
        <f t="shared" si="2004"/>
        <v>296458.44760256476</v>
      </c>
      <c r="BU251" s="183">
        <f t="shared" si="2004"/>
        <v>0.25000000000045475</v>
      </c>
      <c r="BV251" s="183">
        <f t="shared" si="2004"/>
        <v>4.2995950000004992</v>
      </c>
      <c r="BW251" s="183">
        <f t="shared" si="2004"/>
        <v>34.996525000000567</v>
      </c>
      <c r="BX251" s="183">
        <f t="shared" si="2004"/>
        <v>2499.7499999999995</v>
      </c>
      <c r="BY251" s="183">
        <f t="shared" si="2004"/>
        <v>2495.7004049999996</v>
      </c>
      <c r="BZ251" s="183">
        <f t="shared" si="2004"/>
        <v>2465.0034749999995</v>
      </c>
      <c r="CA251" s="99">
        <f t="shared" si="2004"/>
        <v>99.99</v>
      </c>
      <c r="CB251" s="99">
        <f t="shared" si="2004"/>
        <v>99.837999999999994</v>
      </c>
      <c r="CC251" s="99">
        <f t="shared" si="2004"/>
        <v>98.61</v>
      </c>
      <c r="CD251" s="99">
        <f t="shared" si="2004"/>
        <v>0.55899104142167089</v>
      </c>
      <c r="CE251" s="100">
        <f t="shared" si="2004"/>
        <v>4.6352004962155482E-2</v>
      </c>
      <c r="CF251" s="118">
        <f t="shared" si="2004"/>
        <v>273878.54398009885</v>
      </c>
      <c r="CG251" s="99">
        <f t="shared" si="2004"/>
        <v>251354.51803081058</v>
      </c>
      <c r="CH251" s="99">
        <f t="shared" si="2004"/>
        <v>296402.56992938707</v>
      </c>
      <c r="CI251" s="159">
        <f t="shared" si="2004"/>
        <v>0.25000000000045475</v>
      </c>
      <c r="CJ251" s="159">
        <f t="shared" si="2004"/>
        <v>4.2995950000004992</v>
      </c>
      <c r="CK251" s="159">
        <f t="shared" si="2004"/>
        <v>35.696455000000427</v>
      </c>
      <c r="CL251" s="159">
        <f t="shared" si="2004"/>
        <v>2499.7499999999995</v>
      </c>
      <c r="CM251" s="159">
        <f t="shared" si="2004"/>
        <v>2495.7004049999996</v>
      </c>
      <c r="CN251" s="159">
        <f t="shared" si="2004"/>
        <v>2464.3035449999998</v>
      </c>
      <c r="CO251" s="99">
        <f t="shared" si="2004"/>
        <v>99.99</v>
      </c>
      <c r="CP251" s="99">
        <f t="shared" si="2004"/>
        <v>99.837999999999994</v>
      </c>
      <c r="CQ251" s="99">
        <f t="shared" si="2004"/>
        <v>98.581999999999994</v>
      </c>
      <c r="CR251" s="99">
        <f t="shared" si="2004"/>
        <v>2.3327974640521045</v>
      </c>
      <c r="CS251" s="100">
        <f>IFERROR(AVERAGE(CS246:CS250), "")</f>
        <v>2.7727720411408207E-2</v>
      </c>
      <c r="CT251" s="118">
        <f t="shared" si="2004"/>
        <v>274597.67041983089</v>
      </c>
      <c r="CU251" s="99">
        <f t="shared" si="2004"/>
        <v>252070.0728072323</v>
      </c>
      <c r="CV251" s="99">
        <f t="shared" si="2004"/>
        <v>297125.26803242951</v>
      </c>
      <c r="CW251" s="159">
        <f t="shared" si="2004"/>
        <v>0.25000000000045475</v>
      </c>
      <c r="CX251" s="159">
        <f t="shared" si="2004"/>
        <v>4.2995950000004992</v>
      </c>
      <c r="CY251" s="159">
        <f t="shared" si="2004"/>
        <v>35.746450000000365</v>
      </c>
      <c r="CZ251" s="159">
        <f t="shared" si="2004"/>
        <v>2499.7499999999995</v>
      </c>
      <c r="DA251" s="159">
        <f t="shared" si="2004"/>
        <v>2495.7004049999996</v>
      </c>
      <c r="DB251" s="159">
        <f t="shared" si="2004"/>
        <v>2464.2535499999999</v>
      </c>
      <c r="DC251" s="99">
        <f t="shared" si="2004"/>
        <v>99.99</v>
      </c>
      <c r="DD251" s="99">
        <f t="shared" si="2004"/>
        <v>99.837999999999994</v>
      </c>
      <c r="DE251" s="99">
        <f t="shared" si="2004"/>
        <v>98.58</v>
      </c>
      <c r="DF251" s="99">
        <f t="shared" si="2004"/>
        <v>0.79572851639710906</v>
      </c>
      <c r="DG251" s="100">
        <f>IFERROR(AVERAGE(DG246:DG250), "")</f>
        <v>0.2909137032833003</v>
      </c>
      <c r="DH251" s="118">
        <f t="shared" si="2004"/>
        <v>273804.03382634453</v>
      </c>
      <c r="DI251" s="99"/>
      <c r="DJ251" s="100">
        <f>IFERROR(AVERAGE(DJ246:DJ250), "")</f>
        <v>55.644165542274663</v>
      </c>
      <c r="DK251" s="99" t="str">
        <f>IFERROR(AVERAGE(DK246:DK250), "")</f>
        <v/>
      </c>
      <c r="DL251" s="18">
        <f t="shared" si="1647"/>
        <v>1.7320787635698231E-2</v>
      </c>
    </row>
    <row r="252" spans="1:116" hidden="1" x14ac:dyDescent="0.25">
      <c r="A252" s="257"/>
      <c r="B252" s="257"/>
      <c r="C252" s="256">
        <v>10</v>
      </c>
      <c r="D252" s="256">
        <v>125</v>
      </c>
      <c r="E252" s="164">
        <f>4 * ($C$204*'Data for KPI'!$B$1)</f>
        <v>5000</v>
      </c>
      <c r="F252" s="88">
        <v>1</v>
      </c>
      <c r="G252" s="84"/>
      <c r="H252" s="102">
        <v>14687812.615617661</v>
      </c>
      <c r="I252" s="32">
        <v>14403831.48911136</v>
      </c>
      <c r="J252" s="32">
        <v>14971793.74212395</v>
      </c>
      <c r="K252" s="171">
        <f>E252-N252</f>
        <v>19</v>
      </c>
      <c r="L252" s="171">
        <f>E252-O252</f>
        <v>209.77229999999963</v>
      </c>
      <c r="M252" s="171">
        <f>E252-P252</f>
        <v>548.48030000000017</v>
      </c>
      <c r="N252" s="171">
        <f>(Q252/100)*E252</f>
        <v>4981</v>
      </c>
      <c r="O252" s="172">
        <f>(R252/100)*N252</f>
        <v>4790.2277000000004</v>
      </c>
      <c r="P252" s="172">
        <f>(S252/100)*N252</f>
        <v>4451.5196999999998</v>
      </c>
      <c r="Q252" s="123">
        <v>99.62</v>
      </c>
      <c r="R252" s="123">
        <v>96.17</v>
      </c>
      <c r="S252" s="123">
        <v>89.37</v>
      </c>
      <c r="T252" s="208"/>
      <c r="U252" s="208"/>
      <c r="V252" s="208"/>
      <c r="W252" s="14"/>
      <c r="X252" s="14"/>
      <c r="Y252" s="14"/>
      <c r="Z252" s="14"/>
      <c r="AA252" s="46" t="str">
        <f>IF(OR(ISBLANK(T252), ISBLANK(DH252)), "", 100*((T252-DH252)/DH252))</f>
        <v/>
      </c>
      <c r="AB252" s="103">
        <v>13175032.2653195</v>
      </c>
      <c r="AC252" s="43">
        <v>13003332.730108211</v>
      </c>
      <c r="AD252" s="43">
        <v>13346731.800530789</v>
      </c>
      <c r="AE252" s="171">
        <f>$E252-AH252</f>
        <v>0</v>
      </c>
      <c r="AF252" s="171">
        <f>$E252-AI252</f>
        <v>525</v>
      </c>
      <c r="AG252" s="171">
        <f>$E252-AJ252</f>
        <v>168.5</v>
      </c>
      <c r="AH252" s="171">
        <f>(AK252/100)*E252</f>
        <v>5000</v>
      </c>
      <c r="AI252" s="172">
        <f>(AL252/100)*AH252</f>
        <v>4475</v>
      </c>
      <c r="AJ252" s="172">
        <f>(AM252/100)*AH252</f>
        <v>4831.5</v>
      </c>
      <c r="AK252" s="34">
        <v>100</v>
      </c>
      <c r="AL252" s="34">
        <v>89.5</v>
      </c>
      <c r="AM252" s="34">
        <v>96.63</v>
      </c>
      <c r="AN252" s="29">
        <v>1.4770263979054132</v>
      </c>
      <c r="AO252" s="46">
        <f>IF(OR(ISBLANK(AB252), ISBLANK(DH252)), "", 100*((AB252-DH252)/DH252))</f>
        <v>4.7117031783042657E-3</v>
      </c>
      <c r="AP252" s="102">
        <v>13174411.526152899</v>
      </c>
      <c r="AQ252" s="32">
        <v>13002698.95748885</v>
      </c>
      <c r="AR252" s="32">
        <v>13346124.094816949</v>
      </c>
      <c r="AS252" s="171">
        <f>$E252-AV252</f>
        <v>0</v>
      </c>
      <c r="AT252" s="171">
        <f>$E252-AW252</f>
        <v>170.5</v>
      </c>
      <c r="AU252" s="171">
        <f>$E252-AX252</f>
        <v>526.5</v>
      </c>
      <c r="AV252" s="171">
        <f>(AY252/100)*E252</f>
        <v>5000</v>
      </c>
      <c r="AW252" s="172">
        <f>(AZ252/100)*AV252</f>
        <v>4829.5</v>
      </c>
      <c r="AX252" s="172">
        <f>(BA252/100)*AV252</f>
        <v>4473.5</v>
      </c>
      <c r="AY252" s="32">
        <v>100</v>
      </c>
      <c r="AZ252" s="32">
        <v>96.59</v>
      </c>
      <c r="BA252" s="32">
        <v>89.47</v>
      </c>
      <c r="BB252" s="33">
        <v>1.1906892219186387</v>
      </c>
      <c r="BC252" s="46">
        <f>IF(OR(ISBLANK(AP252), ISBLANK(DH252)), "", 100*((AP252-DH252)/DH252))</f>
        <v>0</v>
      </c>
      <c r="BD252" s="128">
        <v>15336596.75916142</v>
      </c>
      <c r="BE252" s="128">
        <v>15016027.96754593</v>
      </c>
      <c r="BF252" s="128">
        <v>15657165.55077691</v>
      </c>
      <c r="BG252" s="171">
        <f>IF(BJ252=0, " ", $E252-BJ252)</f>
        <v>26.5</v>
      </c>
      <c r="BH252" s="171">
        <f t="shared" ref="BH252:BH256" si="2005">IF(BK252=0, " ", $E252-BK252)</f>
        <v>529.81820000000062</v>
      </c>
      <c r="BI252" s="171">
        <f t="shared" ref="BI252:BI256" si="2006">IF(BL252=0, " ", $E252-BL252)</f>
        <v>282.63525000000027</v>
      </c>
      <c r="BJ252" s="171">
        <f>(BM252/100)*$E252</f>
        <v>4973.5</v>
      </c>
      <c r="BK252" s="172">
        <f>(BN252/100)*BJ252</f>
        <v>4470.1817999999994</v>
      </c>
      <c r="BL252" s="172">
        <f>(BO252/100)*BJ252</f>
        <v>4717.3647499999997</v>
      </c>
      <c r="BM252" s="124">
        <v>99.47</v>
      </c>
      <c r="BN252" s="124">
        <v>89.88</v>
      </c>
      <c r="BO252" s="124">
        <v>94.85</v>
      </c>
      <c r="BP252" s="29">
        <v>0.43776791120235248</v>
      </c>
      <c r="BQ252" s="46">
        <f>IF(OR(ISBLANK(BD252), ISBLANK(DH252)), "", 100*((BD252-DH252)/DH252))</f>
        <v>16.412006173606354</v>
      </c>
      <c r="BR252" s="127">
        <v>13825538.69604349</v>
      </c>
      <c r="BS252" s="127">
        <v>13601028.773801729</v>
      </c>
      <c r="BT252" s="127">
        <v>14050048.618285241</v>
      </c>
      <c r="BU252" s="171">
        <f>IF(BX252 = 0, " ", $E252-BX252)</f>
        <v>8.5</v>
      </c>
      <c r="BV252" s="171">
        <f t="shared" ref="BV252:BV256" si="2007">IF(BY252=0, " ", $E252-BY252)</f>
        <v>525.6194000000005</v>
      </c>
      <c r="BW252" s="171">
        <f t="shared" ref="BW252:BW256" si="2008">IF(BZ252=0, " ", $E252-BZ252)</f>
        <v>191.68805000000066</v>
      </c>
      <c r="BX252" s="171">
        <f>IF(ISBLANK(CA252),"",(CA252/100)*$E252)</f>
        <v>4991.5</v>
      </c>
      <c r="BY252" s="172">
        <f>(CB252/100)*BX252</f>
        <v>4474.3805999999995</v>
      </c>
      <c r="BZ252" s="172">
        <f>(CC252/100)*BX252</f>
        <v>4808.3119499999993</v>
      </c>
      <c r="CA252" s="122">
        <v>99.83</v>
      </c>
      <c r="CB252" s="122">
        <v>89.64</v>
      </c>
      <c r="CC252" s="122">
        <v>96.33</v>
      </c>
      <c r="CD252" s="28">
        <v>1.7539100114219455</v>
      </c>
      <c r="CE252" s="46">
        <f>IF(OR(ISBLANK(BR252), ISBLANK(DH252)), "", 100*((BR252-DH252)/DH252))</f>
        <v>4.9423624622475089</v>
      </c>
      <c r="CF252" s="127">
        <v>13177431.189095691</v>
      </c>
      <c r="CG252" s="127">
        <v>13005701.03382826</v>
      </c>
      <c r="CH252" s="127">
        <v>13349161.34436311</v>
      </c>
      <c r="CI252" s="171">
        <f>IF(ISNUMBER(CL252), $E252-CL252,"")</f>
        <v>0</v>
      </c>
      <c r="CJ252" s="171">
        <f>IF(ISNUMBER(CM252), $E252-CM252,"")</f>
        <v>525.5</v>
      </c>
      <c r="CK252" s="171">
        <f>IF(ISNUMBER(CN252), $E252-CN252,"")</f>
        <v>170.5</v>
      </c>
      <c r="CL252" s="171">
        <f>IF(ISBLANK(CO252),"",(CO252/100)*$E252)</f>
        <v>5000</v>
      </c>
      <c r="CM252" s="172">
        <f>IF(ISNUMBER(CL252), (CP252/100) * CL252, "")</f>
        <v>4474.5</v>
      </c>
      <c r="CN252" s="172">
        <f>IF(ISNUMBER(CL252),(CQ252/100)*CL252,"")</f>
        <v>4829.5</v>
      </c>
      <c r="CO252" s="122">
        <v>100</v>
      </c>
      <c r="CP252" s="122">
        <v>89.49</v>
      </c>
      <c r="CQ252" s="122">
        <v>96.59</v>
      </c>
      <c r="CR252" s="28">
        <v>1.420448239959418</v>
      </c>
      <c r="CS252" s="46">
        <f>IF(OR(ISBLANK(CF252), ISBLANK(DH252)), "", 100*((CF252-DH252)/DH252))</f>
        <v>2.2920666602807564E-2</v>
      </c>
      <c r="CT252" s="127">
        <v>13191348.689680539</v>
      </c>
      <c r="CU252" s="127">
        <v>13019618.93987981</v>
      </c>
      <c r="CV252" s="127">
        <v>13363078.43948127</v>
      </c>
      <c r="CW252" s="171">
        <f>IF(ISNUMBER(CZ252), $E252-CZ252,"")</f>
        <v>0</v>
      </c>
      <c r="CX252" s="171">
        <f>IF(ISNUMBER(DA252), $E252-DA252,"")</f>
        <v>506.5</v>
      </c>
      <c r="CY252" s="171">
        <f>IF(ISNUMBER(DB252), $E252-DB252,"")</f>
        <v>224.5</v>
      </c>
      <c r="CZ252" s="171">
        <f>IF(ISBLANK(DC252),"",(DC252/100)*$E252)</f>
        <v>5000</v>
      </c>
      <c r="DA252" s="172">
        <f>IF(ISNUMBER(CZ252), (DD252/100) * CZ252, "")</f>
        <v>4493.5</v>
      </c>
      <c r="DB252" s="172">
        <f>IF(ISNUMBER(CZ252),(DE252/100)*CZ252,"")</f>
        <v>4775.5</v>
      </c>
      <c r="DC252" s="122">
        <v>100</v>
      </c>
      <c r="DD252" s="122">
        <v>89.87</v>
      </c>
      <c r="DE252" s="122">
        <v>95.51</v>
      </c>
      <c r="DF252" s="28">
        <v>4.8955474540776613</v>
      </c>
      <c r="DG252" s="46">
        <f>IF(OR(ISBLANK(CT252), ISBLANK(DH252)), "", 100*((CT252-DH252)/DH252))</f>
        <v>0.12856106319448984</v>
      </c>
      <c r="DH252" s="26">
        <f>MIN(H252,T252,AB252,AP252,BD252,BR252,CF252,CT252)</f>
        <v>13174411.526152899</v>
      </c>
      <c r="DI252" s="85" t="str">
        <f>IF(DH252=H252, $H$2, IF(DH252=T252, $T$2, IF(DH252=AB252, $AB$2, IF(DH252=AP252, $AP$2, IF(DH252=BD252, $BD$2, IF(DH252=BR252, $BR$2, IF(DH252=CF252, $CF$2, $CT$2)))))))</f>
        <v>RKSDDP++ (AllEnhancements + RQMC + Kmeans++)</v>
      </c>
      <c r="DJ252" s="39">
        <f>IF(OR(ISBLANK(H252), ISBLANK(AP252)), "", IFERROR(((H252-AP252)/H252)*100, ""))</f>
        <v>10.303788106988447</v>
      </c>
      <c r="DK252" s="20" t="str">
        <f>IF(OR(ISBLANK(AP252), ISBLANK(T252)), "", IFERROR(((T252-AP252)/T252)*100, ""))</f>
        <v/>
      </c>
      <c r="DL252" s="18">
        <f t="shared" si="1647"/>
        <v>0</v>
      </c>
    </row>
    <row r="253" spans="1:116" hidden="1" x14ac:dyDescent="0.25">
      <c r="A253" s="257"/>
      <c r="B253" s="257"/>
      <c r="C253" s="257"/>
      <c r="D253" s="257"/>
      <c r="E253" s="164">
        <f>4 * ($C$204*'Data for KPI'!$B$1)</f>
        <v>5000</v>
      </c>
      <c r="F253" s="88">
        <v>2</v>
      </c>
      <c r="G253" s="84"/>
      <c r="H253" s="103">
        <v>19729669.312757742</v>
      </c>
      <c r="I253" s="34">
        <v>19187476.37378813</v>
      </c>
      <c r="J253" s="34">
        <v>20271862.25172735</v>
      </c>
      <c r="K253" s="171">
        <f t="shared" ref="K253:K256" si="2009">E253-N253</f>
        <v>78</v>
      </c>
      <c r="L253" s="171">
        <f t="shared" ref="L253:L256" si="2010">E253-O253</f>
        <v>298.9978000000001</v>
      </c>
      <c r="M253" s="171">
        <f t="shared" ref="M253:M256" si="2011">E253-P253</f>
        <v>607.11499999999978</v>
      </c>
      <c r="N253" s="171">
        <f t="shared" ref="N253:N256" si="2012">(Q253/100)*E253</f>
        <v>4922</v>
      </c>
      <c r="O253" s="172">
        <f t="shared" ref="O253:O256" si="2013">(R253/100)*N253</f>
        <v>4701.0021999999999</v>
      </c>
      <c r="P253" s="172">
        <f t="shared" ref="P253:P256" si="2014">(S253/100)*N253</f>
        <v>4392.8850000000002</v>
      </c>
      <c r="Q253" s="125">
        <v>98.44</v>
      </c>
      <c r="R253" s="125">
        <v>95.51</v>
      </c>
      <c r="S253" s="125">
        <v>89.25</v>
      </c>
      <c r="T253" s="208"/>
      <c r="U253" s="208"/>
      <c r="V253" s="208"/>
      <c r="W253" s="14"/>
      <c r="X253" s="14"/>
      <c r="Y253" s="14"/>
      <c r="Z253" s="14"/>
      <c r="AA253" s="46" t="str">
        <f>IF(OR(ISBLANK(T253), ISBLANK(DH253)), "", 100*((T253-DH253)/DH253))</f>
        <v/>
      </c>
      <c r="AB253" s="102">
        <v>13142032.27502225</v>
      </c>
      <c r="AC253" s="42">
        <v>12969674.37725752</v>
      </c>
      <c r="AD253" s="42">
        <v>13314390.172786981</v>
      </c>
      <c r="AE253" s="171">
        <f t="shared" ref="AE253:AE256" si="2015">$E253-AH253</f>
        <v>0</v>
      </c>
      <c r="AF253" s="171">
        <f t="shared" ref="AF253:AF256" si="2016">$E253-AI253</f>
        <v>531.5</v>
      </c>
      <c r="AG253" s="171">
        <f t="shared" ref="AG253:AG256" si="2017">$E253-AJ253</f>
        <v>195.5</v>
      </c>
      <c r="AH253" s="171">
        <f t="shared" ref="AH253:AH256" si="2018">(AK253/100)*E253</f>
        <v>5000</v>
      </c>
      <c r="AI253" s="172">
        <f t="shared" ref="AI253:AI256" si="2019">(AL253/100)*AH253</f>
        <v>4468.5</v>
      </c>
      <c r="AJ253" s="172">
        <f t="shared" ref="AJ253:AJ256" si="2020">(AM253/100)*AH253</f>
        <v>4804.5</v>
      </c>
      <c r="AK253" s="32">
        <v>100</v>
      </c>
      <c r="AL253" s="32">
        <v>89.37</v>
      </c>
      <c r="AM253" s="32">
        <v>96.09</v>
      </c>
      <c r="AN253" s="28">
        <v>1.4581933545488912</v>
      </c>
      <c r="AO253" s="46">
        <f>IF(OR(ISBLANK(AB253), ISBLANK(DH253)), "", 100*((AB253-DH253)/DH253))</f>
        <v>0</v>
      </c>
      <c r="AP253" s="103">
        <v>13142679.642953649</v>
      </c>
      <c r="AQ253" s="34">
        <v>12970318.01688659</v>
      </c>
      <c r="AR253" s="34">
        <v>13315041.269020719</v>
      </c>
      <c r="AS253" s="171">
        <f t="shared" ref="AS253:AS256" si="2021">$E253-AV253</f>
        <v>0</v>
      </c>
      <c r="AT253" s="171">
        <f t="shared" ref="AT253:AT256" si="2022">$E253-AW253</f>
        <v>189.5</v>
      </c>
      <c r="AU253" s="171">
        <f t="shared" ref="AU253:AU256" si="2023">$E253-AX253</f>
        <v>532.5</v>
      </c>
      <c r="AV253" s="171">
        <f t="shared" ref="AV253:AV256" si="2024">(AY253/100)*E253</f>
        <v>5000</v>
      </c>
      <c r="AW253" s="172">
        <f t="shared" ref="AW253:AW256" si="2025">(AZ253/100)*AV253</f>
        <v>4810.5</v>
      </c>
      <c r="AX253" s="172">
        <f t="shared" ref="AX253:AX256" si="2026">(BA253/100)*AV253</f>
        <v>4467.5</v>
      </c>
      <c r="AY253" s="34">
        <v>100</v>
      </c>
      <c r="AZ253" s="34">
        <v>96.21</v>
      </c>
      <c r="BA253" s="34">
        <v>89.35</v>
      </c>
      <c r="BB253" s="35">
        <v>1.1361253375885174</v>
      </c>
      <c r="BC253" s="46">
        <f>IF(OR(ISBLANK(AP253), ISBLANK(DH253)), "", 100*((AP253-DH253)/DH253))</f>
        <v>4.9259347249502811E-3</v>
      </c>
      <c r="BD253" s="127">
        <v>166880666.17448869</v>
      </c>
      <c r="BE253" s="127">
        <v>164083083.11947659</v>
      </c>
      <c r="BF253" s="127">
        <v>169678249.22950071</v>
      </c>
      <c r="BG253" s="171">
        <f t="shared" ref="BG253:BG256" si="2027">IF(BJ253=0, " ", $E253-BJ253)</f>
        <v>1208.5</v>
      </c>
      <c r="BH253" s="171">
        <f t="shared" si="2005"/>
        <v>1519.78215</v>
      </c>
      <c r="BI253" s="171">
        <f t="shared" si="2006"/>
        <v>1452.2934500000001</v>
      </c>
      <c r="BJ253" s="171">
        <f t="shared" ref="BJ253:BJ256" si="2028">(BM253/100)*$E253</f>
        <v>3791.5</v>
      </c>
      <c r="BK253" s="172">
        <f t="shared" ref="BK253:BK256" si="2029">(BN253/100)*BJ253</f>
        <v>3480.21785</v>
      </c>
      <c r="BL253" s="172">
        <f t="shared" ref="BL253:BL256" si="2030">(BO253/100)*BJ253</f>
        <v>3547.7065499999999</v>
      </c>
      <c r="BM253" s="122">
        <v>75.83</v>
      </c>
      <c r="BN253" s="122">
        <v>91.79</v>
      </c>
      <c r="BO253" s="122">
        <v>93.57</v>
      </c>
      <c r="BP253" s="28">
        <v>0.54802619326711433</v>
      </c>
      <c r="BQ253" s="46">
        <f>IF(OR(ISBLANK(BD253), ISBLANK(DH253)), "", 100*((BD253-DH253)/DH253))</f>
        <v>1169.8238954386236</v>
      </c>
      <c r="BR253" s="128">
        <v>15381525.736937121</v>
      </c>
      <c r="BS253" s="128">
        <v>15049230.94961128</v>
      </c>
      <c r="BT253" s="128">
        <v>15713820.52426297</v>
      </c>
      <c r="BU253" s="171">
        <f t="shared" ref="BU253:BU256" si="2031">IF(BX253 = 0, " ", $E253-BX253)</f>
        <v>27.5</v>
      </c>
      <c r="BV253" s="171">
        <f t="shared" si="2007"/>
        <v>565.02725000000009</v>
      </c>
      <c r="BW253" s="171">
        <f t="shared" si="2008"/>
        <v>231.37249999999949</v>
      </c>
      <c r="BX253" s="171">
        <f t="shared" ref="BX253:BX256" si="2032">IF(ISBLANK(CA253),"",(CA253/100)*$E253)</f>
        <v>4972.5</v>
      </c>
      <c r="BY253" s="172">
        <f t="shared" ref="BY253:BY256" si="2033">(CB253/100)*BX253</f>
        <v>4434.9727499999999</v>
      </c>
      <c r="BZ253" s="172">
        <f t="shared" ref="BZ253:BZ256" si="2034">(CC253/100)*BX253</f>
        <v>4768.6275000000005</v>
      </c>
      <c r="CA253" s="124">
        <v>99.45</v>
      </c>
      <c r="CB253" s="124">
        <v>89.19</v>
      </c>
      <c r="CC253" s="124">
        <v>95.9</v>
      </c>
      <c r="CD253" s="29">
        <v>1.7241911865853436</v>
      </c>
      <c r="CE253" s="46">
        <f>IF(OR(ISBLANK(BR253), ISBLANK(DH253)), "", 100*((BR253-DH253)/DH253))</f>
        <v>17.040693669359289</v>
      </c>
      <c r="CF253" s="128">
        <v>13143023.84834484</v>
      </c>
      <c r="CG253" s="128">
        <v>12970672.259247759</v>
      </c>
      <c r="CH253" s="128">
        <v>13315375.437441921</v>
      </c>
      <c r="CI253" s="171">
        <f t="shared" ref="CI253:CI256" si="2035">IF(ISNUMBER(CL253), $E253-CL253,"")</f>
        <v>0</v>
      </c>
      <c r="CJ253" s="171">
        <f t="shared" ref="CJ253:CJ256" si="2036">IF(ISNUMBER(CM253), $E253-CM253,"")</f>
        <v>531.5</v>
      </c>
      <c r="CK253" s="171">
        <f t="shared" ref="CK253:CK256" si="2037">IF(ISNUMBER(CN253), $E253-CN253,"")</f>
        <v>190.5</v>
      </c>
      <c r="CL253" s="171">
        <f t="shared" ref="CL253:CL256" si="2038">IF(ISBLANK(CO253),"",(CO253/100)*$E253)</f>
        <v>5000</v>
      </c>
      <c r="CM253" s="172">
        <f t="shared" ref="CM253:CM256" si="2039">IF(ISNUMBER(CL253), (CP253/100) * CL253, "")</f>
        <v>4468.5</v>
      </c>
      <c r="CN253" s="172">
        <f t="shared" ref="CN253:CN256" si="2040">IF(ISNUMBER(CL253),(CQ253/100)*CL253,"")</f>
        <v>4809.5</v>
      </c>
      <c r="CO253" s="124">
        <v>100</v>
      </c>
      <c r="CP253" s="124">
        <v>89.37</v>
      </c>
      <c r="CQ253" s="124">
        <v>96.19</v>
      </c>
      <c r="CR253" s="29">
        <v>1.4064025006448206</v>
      </c>
      <c r="CS253" s="46">
        <f>IF(OR(ISBLANK(CF253), ISBLANK(DH253)), "", 100*((CF253-DH253)/DH253))</f>
        <v>7.5450531686413911E-3</v>
      </c>
      <c r="CT253" s="128">
        <v>13149313.658009769</v>
      </c>
      <c r="CU253" s="128">
        <v>12976954.66634615</v>
      </c>
      <c r="CV253" s="128">
        <v>13321672.649673389</v>
      </c>
      <c r="CW253" s="171">
        <f t="shared" ref="CW253:CW256" si="2041">IF(ISNUMBER(CZ253), $E253-CZ253,"")</f>
        <v>0</v>
      </c>
      <c r="CX253" s="171">
        <f t="shared" ref="CX253:CX256" si="2042">IF(ISNUMBER(DA253), $E253-DA253,"")</f>
        <v>525</v>
      </c>
      <c r="CY253" s="171">
        <f t="shared" ref="CY253:CY256" si="2043">IF(ISNUMBER(DB253), $E253-DB253,"")</f>
        <v>201.5</v>
      </c>
      <c r="CZ253" s="171">
        <f t="shared" ref="CZ253:CZ256" si="2044">IF(ISBLANK(DC253),"",(DC253/100)*$E253)</f>
        <v>5000</v>
      </c>
      <c r="DA253" s="172">
        <f t="shared" ref="DA253:DA256" si="2045">IF(ISNUMBER(CZ253), (DD253/100) * CZ253, "")</f>
        <v>4475</v>
      </c>
      <c r="DB253" s="172">
        <f t="shared" ref="DB253:DB256" si="2046">IF(ISNUMBER(CZ253),(DE253/100)*CZ253,"")</f>
        <v>4798.5</v>
      </c>
      <c r="DC253" s="124">
        <v>100</v>
      </c>
      <c r="DD253" s="124">
        <v>89.5</v>
      </c>
      <c r="DE253" s="124">
        <v>95.97</v>
      </c>
      <c r="DF253" s="29">
        <v>4.7314646122599422</v>
      </c>
      <c r="DG253" s="46">
        <f>IF(OR(ISBLANK(CT253), ISBLANK(DH253)), "", 100*((CT253-DH253)/DH253))</f>
        <v>5.5405304409111247E-2</v>
      </c>
      <c r="DH253" s="26">
        <f>MIN(H253,T253,AB253,AP253,BD253,BR253,CF253,CT253)</f>
        <v>13142032.27502225</v>
      </c>
      <c r="DI253" s="85" t="str">
        <f>IF(DH253=H253, $H$2, IF(DH253=T253, $T$2, IF(DH253=AB253, $AB$2, IF(DH253=AP253, $AP$2, IF(DH253=BD253, $BD$2, IF(DH253=BR253, $BR$2, IF(DH253=CF253, $CF$2, $CT$2)))))))</f>
        <v>RNSDDP (AllEnhancements + RQMC + NoScenarioReduction)</v>
      </c>
      <c r="DJ253" s="39">
        <f>IF(OR(ISBLANK(H253), ISBLANK(AP253)), "", IFERROR(((H253-AP253)/H253)*100, ""))</f>
        <v>33.386214261304247</v>
      </c>
      <c r="DK253" s="20" t="str">
        <f>IF(OR(ISBLANK(AP253), ISBLANK(T253)), "", IFERROR(((T253-AP253)/T253)*100, ""))</f>
        <v/>
      </c>
      <c r="DL253" s="18">
        <f t="shared" si="1647"/>
        <v>0</v>
      </c>
    </row>
    <row r="254" spans="1:116" hidden="1" x14ac:dyDescent="0.25">
      <c r="A254" s="257"/>
      <c r="B254" s="257"/>
      <c r="C254" s="257"/>
      <c r="D254" s="257"/>
      <c r="E254" s="164">
        <f>4 * ($C$204*'Data for KPI'!$B$1)</f>
        <v>5000</v>
      </c>
      <c r="F254" s="88">
        <v>3</v>
      </c>
      <c r="G254" s="84"/>
      <c r="H254" s="102">
        <v>13461975.726407111</v>
      </c>
      <c r="I254" s="32">
        <v>13258318.26132964</v>
      </c>
      <c r="J254" s="32">
        <v>13665633.191484571</v>
      </c>
      <c r="K254" s="171">
        <f t="shared" si="2009"/>
        <v>4.5</v>
      </c>
      <c r="L254" s="171">
        <f t="shared" si="2010"/>
        <v>206.31820000000062</v>
      </c>
      <c r="M254" s="171">
        <f t="shared" si="2011"/>
        <v>538.01940000000013</v>
      </c>
      <c r="N254" s="171">
        <f t="shared" si="2012"/>
        <v>4995.5</v>
      </c>
      <c r="O254" s="172">
        <f t="shared" si="2013"/>
        <v>4793.6817999999994</v>
      </c>
      <c r="P254" s="172">
        <f t="shared" si="2014"/>
        <v>4461.9805999999999</v>
      </c>
      <c r="Q254" s="123">
        <v>99.91</v>
      </c>
      <c r="R254" s="123">
        <v>95.96</v>
      </c>
      <c r="S254" s="123">
        <v>89.32</v>
      </c>
      <c r="T254" s="208"/>
      <c r="U254" s="208"/>
      <c r="V254" s="208"/>
      <c r="W254" s="14"/>
      <c r="X254" s="14"/>
      <c r="Y254" s="14"/>
      <c r="Z254" s="14"/>
      <c r="AA254" s="46" t="str">
        <f>IF(OR(ISBLANK(T254), ISBLANK(DH254)), "", 100*((T254-DH254)/DH254))</f>
        <v/>
      </c>
      <c r="AB254" s="103">
        <v>13108311.081677411</v>
      </c>
      <c r="AC254" s="43">
        <v>12937045.559178101</v>
      </c>
      <c r="AD254" s="43">
        <v>13279576.604176709</v>
      </c>
      <c r="AE254" s="171">
        <f t="shared" si="2015"/>
        <v>0</v>
      </c>
      <c r="AF254" s="171">
        <f t="shared" si="2016"/>
        <v>530.5</v>
      </c>
      <c r="AG254" s="171">
        <f t="shared" si="2017"/>
        <v>178</v>
      </c>
      <c r="AH254" s="171">
        <f t="shared" si="2018"/>
        <v>5000</v>
      </c>
      <c r="AI254" s="172">
        <f t="shared" si="2019"/>
        <v>4469.5</v>
      </c>
      <c r="AJ254" s="172">
        <f t="shared" si="2020"/>
        <v>4822</v>
      </c>
      <c r="AK254" s="34">
        <v>100</v>
      </c>
      <c r="AL254" s="34">
        <v>89.39</v>
      </c>
      <c r="AM254" s="34">
        <v>96.44</v>
      </c>
      <c r="AN254" s="29">
        <v>1.4432947054984773</v>
      </c>
      <c r="AO254" s="46">
        <f>IF(OR(ISBLANK(AB254), ISBLANK(DH254)), "", 100*((AB254-DH254)/DH254))</f>
        <v>1.5149850919208199E-2</v>
      </c>
      <c r="AP254" s="102">
        <v>13106785.44030837</v>
      </c>
      <c r="AQ254" s="32">
        <v>12935518.389158189</v>
      </c>
      <c r="AR254" s="32">
        <v>13278052.491458559</v>
      </c>
      <c r="AS254" s="171">
        <f t="shared" si="2021"/>
        <v>0</v>
      </c>
      <c r="AT254" s="171">
        <f t="shared" si="2022"/>
        <v>173.5</v>
      </c>
      <c r="AU254" s="171">
        <f t="shared" si="2023"/>
        <v>530.5</v>
      </c>
      <c r="AV254" s="171">
        <f t="shared" si="2024"/>
        <v>5000</v>
      </c>
      <c r="AW254" s="172">
        <f t="shared" si="2025"/>
        <v>4826.5</v>
      </c>
      <c r="AX254" s="172">
        <f t="shared" si="2026"/>
        <v>4469.5</v>
      </c>
      <c r="AY254" s="32">
        <v>100</v>
      </c>
      <c r="AZ254" s="32">
        <v>96.53</v>
      </c>
      <c r="BA254" s="32">
        <v>89.39</v>
      </c>
      <c r="BB254" s="33">
        <v>1.2682415184387432</v>
      </c>
      <c r="BC254" s="46">
        <f>IF(OR(ISBLANK(AP254), ISBLANK(DH254)), "", 100*((AP254-DH254)/DH254))</f>
        <v>3.5093543523631583E-3</v>
      </c>
      <c r="BD254" s="128">
        <v>70016259.338758156</v>
      </c>
      <c r="BE254" s="128">
        <v>68220041.957524836</v>
      </c>
      <c r="BF254" s="128">
        <v>71812476.719991475</v>
      </c>
      <c r="BG254" s="171">
        <f t="shared" si="2027"/>
        <v>533</v>
      </c>
      <c r="BH254" s="171">
        <f t="shared" si="2005"/>
        <v>941.73050000000012</v>
      </c>
      <c r="BI254" s="171">
        <f t="shared" si="2006"/>
        <v>773.77130000000034</v>
      </c>
      <c r="BJ254" s="171">
        <f t="shared" si="2028"/>
        <v>4467</v>
      </c>
      <c r="BK254" s="172">
        <f t="shared" si="2029"/>
        <v>4058.2694999999999</v>
      </c>
      <c r="BL254" s="172">
        <f t="shared" si="2030"/>
        <v>4226.2286999999997</v>
      </c>
      <c r="BM254" s="124">
        <v>89.34</v>
      </c>
      <c r="BN254" s="124">
        <v>90.85</v>
      </c>
      <c r="BO254" s="124">
        <v>94.61</v>
      </c>
      <c r="BP254" s="29">
        <v>0.75516794421484479</v>
      </c>
      <c r="BQ254" s="46">
        <f>IF(OR(ISBLANK(BD254), ISBLANK(DH254)), "", 100*((BD254-DH254)/DH254))</f>
        <v>434.21730886101437</v>
      </c>
      <c r="BR254" s="127">
        <v>13144403.92066581</v>
      </c>
      <c r="BS254" s="127">
        <v>12969317.112745861</v>
      </c>
      <c r="BT254" s="127">
        <v>13319490.728585759</v>
      </c>
      <c r="BU254" s="171">
        <f t="shared" si="2031"/>
        <v>0.50000000000090949</v>
      </c>
      <c r="BV254" s="171">
        <f t="shared" si="2007"/>
        <v>533.94665000000077</v>
      </c>
      <c r="BW254" s="171">
        <f t="shared" si="2008"/>
        <v>173.48270000000048</v>
      </c>
      <c r="BX254" s="171">
        <f t="shared" si="2032"/>
        <v>4999.4999999999991</v>
      </c>
      <c r="BY254" s="172">
        <f t="shared" si="2033"/>
        <v>4466.0533499999992</v>
      </c>
      <c r="BZ254" s="172">
        <f t="shared" si="2034"/>
        <v>4826.5172999999995</v>
      </c>
      <c r="CA254" s="122">
        <v>99.99</v>
      </c>
      <c r="CB254" s="122">
        <v>89.33</v>
      </c>
      <c r="CC254" s="122">
        <v>96.54</v>
      </c>
      <c r="CD254" s="28">
        <v>1.8001985912983243</v>
      </c>
      <c r="CE254" s="46">
        <f>IF(OR(ISBLANK(BR254), ISBLANK(DH254)), "", 100*((BR254-DH254)/DH254))</f>
        <v>0.29053473288280479</v>
      </c>
      <c r="CF254" s="127">
        <v>13106325.49290425</v>
      </c>
      <c r="CG254" s="127">
        <v>12935058.42574472</v>
      </c>
      <c r="CH254" s="127">
        <v>13277592.56006377</v>
      </c>
      <c r="CI254" s="171">
        <f t="shared" si="2035"/>
        <v>0</v>
      </c>
      <c r="CJ254" s="171">
        <f t="shared" si="2036"/>
        <v>532.5</v>
      </c>
      <c r="CK254" s="171">
        <f t="shared" si="2037"/>
        <v>179</v>
      </c>
      <c r="CL254" s="171">
        <f t="shared" si="2038"/>
        <v>5000</v>
      </c>
      <c r="CM254" s="172">
        <f t="shared" si="2039"/>
        <v>4467.5</v>
      </c>
      <c r="CN254" s="172">
        <f t="shared" si="2040"/>
        <v>4821</v>
      </c>
      <c r="CO254" s="122">
        <v>100</v>
      </c>
      <c r="CP254" s="122">
        <v>89.35</v>
      </c>
      <c r="CQ254" s="122">
        <v>96.42</v>
      </c>
      <c r="CR254" s="28">
        <v>1.448760672587684</v>
      </c>
      <c r="CS254" s="46">
        <f>IF(OR(ISBLANK(CF254), ISBLANK(DH254)), "", 100*((CF254-DH254)/DH254))</f>
        <v>0</v>
      </c>
      <c r="CT254" s="127">
        <v>13114142.54534206</v>
      </c>
      <c r="CU254" s="127">
        <v>12942875.82461261</v>
      </c>
      <c r="CV254" s="127">
        <v>13285409.26607151</v>
      </c>
      <c r="CW254" s="171">
        <f t="shared" si="2041"/>
        <v>0</v>
      </c>
      <c r="CX254" s="171">
        <f t="shared" si="2042"/>
        <v>525</v>
      </c>
      <c r="CY254" s="171">
        <f t="shared" si="2043"/>
        <v>197</v>
      </c>
      <c r="CZ254" s="171">
        <f t="shared" si="2044"/>
        <v>5000</v>
      </c>
      <c r="DA254" s="172">
        <f t="shared" si="2045"/>
        <v>4475</v>
      </c>
      <c r="DB254" s="172">
        <f t="shared" si="2046"/>
        <v>4803</v>
      </c>
      <c r="DC254" s="122">
        <v>100</v>
      </c>
      <c r="DD254" s="122">
        <v>89.5</v>
      </c>
      <c r="DE254" s="122">
        <v>96.06</v>
      </c>
      <c r="DF254" s="28">
        <v>4.7410070114782581</v>
      </c>
      <c r="DG254" s="46">
        <f t="shared" ref="DG254:DG256" si="2047">IF(OR(ISBLANK(CT254), ISBLANK(DH254)), "", 100*((CT254-DH254)/DH254))</f>
        <v>5.9643356500205726E-2</v>
      </c>
      <c r="DH254" s="26">
        <f>MIN(H254,T254,AB254,AP254,BD254,BR254,CF254,CT254)</f>
        <v>13106325.49290425</v>
      </c>
      <c r="DI254" s="85" t="str">
        <f>IF(DH254=H254, $H$2, IF(DH254=T254, $T$2, IF(DH254=AB254, $AB$2, IF(DH254=AP254, $AP$2, IF(DH254=BD254, $BD$2, IF(DH254=BR254, $BR$2, IF(DH254=CF254, $CF$2, $CT$2)))))))</f>
        <v>RKSDDP (AllEnhancements + RQMC + Kmeans)</v>
      </c>
      <c r="DJ254" s="39">
        <f>IF(OR(ISBLANK(H254), ISBLANK(AP254)), "", IFERROR(((H254-AP254)/H254)*100, ""))</f>
        <v>2.6384707068071522</v>
      </c>
      <c r="DK254" s="20" t="str">
        <f>IF(OR(ISBLANK(AP254), ISBLANK(T254)), "", IFERROR(((T254-AP254)/T254)*100, ""))</f>
        <v/>
      </c>
      <c r="DL254" s="18">
        <f t="shared" si="1647"/>
        <v>0</v>
      </c>
    </row>
    <row r="255" spans="1:116" hidden="1" x14ac:dyDescent="0.25">
      <c r="A255" s="257"/>
      <c r="B255" s="257"/>
      <c r="C255" s="257"/>
      <c r="D255" s="257"/>
      <c r="E255" s="164">
        <f>4 * ($C$204*'Data for KPI'!$B$1)</f>
        <v>5000</v>
      </c>
      <c r="F255" s="88">
        <v>4</v>
      </c>
      <c r="G255" s="84"/>
      <c r="H255" s="103">
        <v>14326359.260907181</v>
      </c>
      <c r="I255" s="34">
        <v>14064404.9657869</v>
      </c>
      <c r="J255" s="34">
        <v>14588313.55602747</v>
      </c>
      <c r="K255" s="171">
        <f t="shared" si="2009"/>
        <v>14</v>
      </c>
      <c r="L255" s="171">
        <f t="shared" si="2010"/>
        <v>226.90219999999954</v>
      </c>
      <c r="M255" s="171">
        <f t="shared" si="2011"/>
        <v>548.9978000000001</v>
      </c>
      <c r="N255" s="171">
        <f t="shared" si="2012"/>
        <v>4986</v>
      </c>
      <c r="O255" s="172">
        <f t="shared" si="2013"/>
        <v>4773.0978000000005</v>
      </c>
      <c r="P255" s="172">
        <f t="shared" si="2014"/>
        <v>4451.0021999999999</v>
      </c>
      <c r="Q255" s="125">
        <v>99.72</v>
      </c>
      <c r="R255" s="125">
        <v>95.73</v>
      </c>
      <c r="S255" s="125">
        <v>89.27</v>
      </c>
      <c r="T255" s="208"/>
      <c r="U255" s="208"/>
      <c r="V255" s="208"/>
      <c r="W255" s="14"/>
      <c r="X255" s="14"/>
      <c r="Y255" s="14"/>
      <c r="Z255" s="14"/>
      <c r="AA255" s="46" t="str">
        <f>IF(OR(ISBLANK(T255), ISBLANK(DH255)), "", 100*((T255-DH255)/DH255))</f>
        <v/>
      </c>
      <c r="AB255" s="102">
        <v>13255101.019027971</v>
      </c>
      <c r="AC255" s="42">
        <v>13078014.00228543</v>
      </c>
      <c r="AD255" s="42">
        <v>13432188.0357705</v>
      </c>
      <c r="AE255" s="171">
        <f t="shared" si="2015"/>
        <v>0.50000000000090949</v>
      </c>
      <c r="AF255" s="171">
        <f t="shared" si="2016"/>
        <v>530.44700000000103</v>
      </c>
      <c r="AG255" s="171">
        <f t="shared" si="2017"/>
        <v>182.98175000000174</v>
      </c>
      <c r="AH255" s="171">
        <f t="shared" si="2018"/>
        <v>4999.4999999999991</v>
      </c>
      <c r="AI255" s="172">
        <f t="shared" si="2019"/>
        <v>4469.552999999999</v>
      </c>
      <c r="AJ255" s="172">
        <f t="shared" si="2020"/>
        <v>4817.0182499999983</v>
      </c>
      <c r="AK255" s="32">
        <v>99.99</v>
      </c>
      <c r="AL255" s="32">
        <v>89.4</v>
      </c>
      <c r="AM255" s="32">
        <v>96.35</v>
      </c>
      <c r="AN255" s="28">
        <v>1.480955778614645</v>
      </c>
      <c r="AO255" s="46">
        <f>IF(OR(ISBLANK(AB255), ISBLANK(DH255)), "", 100*((AB255-DH255)/DH255))</f>
        <v>0</v>
      </c>
      <c r="AP255" s="103">
        <v>13255200.981537299</v>
      </c>
      <c r="AQ255" s="34">
        <v>13078133.044516919</v>
      </c>
      <c r="AR255" s="34">
        <v>13432268.918557679</v>
      </c>
      <c r="AS255" s="171">
        <f t="shared" si="2021"/>
        <v>0.50000000000090949</v>
      </c>
      <c r="AT255" s="171">
        <f t="shared" si="2022"/>
        <v>186.98135000000093</v>
      </c>
      <c r="AU255" s="171">
        <f t="shared" si="2023"/>
        <v>529.44710000000123</v>
      </c>
      <c r="AV255" s="171">
        <f t="shared" si="2024"/>
        <v>4999.4999999999991</v>
      </c>
      <c r="AW255" s="172">
        <f t="shared" si="2025"/>
        <v>4813.0186499999991</v>
      </c>
      <c r="AX255" s="172">
        <f t="shared" si="2026"/>
        <v>4470.5528999999988</v>
      </c>
      <c r="AY255" s="34">
        <v>99.99</v>
      </c>
      <c r="AZ255" s="34">
        <v>96.27</v>
      </c>
      <c r="BA255" s="34">
        <v>89.42</v>
      </c>
      <c r="BB255" s="35">
        <v>1.1536805113856776</v>
      </c>
      <c r="BC255" s="46">
        <f>IF(OR(ISBLANK(AP255), ISBLANK(DH255)), "", 100*((AP255-DH255)/DH255))</f>
        <v>7.541437004893527E-4</v>
      </c>
      <c r="BD255" s="127">
        <v>215162166.32100049</v>
      </c>
      <c r="BE255" s="127">
        <v>212204025.49799421</v>
      </c>
      <c r="BF255" s="127">
        <v>218120307.1440067</v>
      </c>
      <c r="BG255" s="171">
        <f t="shared" si="2027"/>
        <v>1471</v>
      </c>
      <c r="BH255" s="171">
        <f t="shared" si="2005"/>
        <v>1773.0824000000002</v>
      </c>
      <c r="BI255" s="171">
        <f t="shared" si="2006"/>
        <v>1712.0307000000003</v>
      </c>
      <c r="BJ255" s="171">
        <f t="shared" si="2028"/>
        <v>3529</v>
      </c>
      <c r="BK255" s="172">
        <f t="shared" si="2029"/>
        <v>3226.9175999999998</v>
      </c>
      <c r="BL255" s="172">
        <f t="shared" si="2030"/>
        <v>3287.9692999999997</v>
      </c>
      <c r="BM255" s="122">
        <v>70.58</v>
      </c>
      <c r="BN255" s="122">
        <v>91.44</v>
      </c>
      <c r="BO255" s="122">
        <v>93.17</v>
      </c>
      <c r="BP255" s="28">
        <v>0.60137477142036633</v>
      </c>
      <c r="BQ255" s="46">
        <f>IF(OR(ISBLANK(BD255), ISBLANK(DH255)), "", 100*((BD255-DH255)/DH255))</f>
        <v>1523.2404869048582</v>
      </c>
      <c r="BR255" s="128">
        <v>13288060.181151301</v>
      </c>
      <c r="BS255" s="128">
        <v>13108733.805946751</v>
      </c>
      <c r="BT255" s="128">
        <v>13467386.55635584</v>
      </c>
      <c r="BU255" s="171">
        <f t="shared" si="2031"/>
        <v>0.50000000000090949</v>
      </c>
      <c r="BV255" s="171">
        <f t="shared" si="2007"/>
        <v>522.44780000000083</v>
      </c>
      <c r="BW255" s="171">
        <f t="shared" si="2008"/>
        <v>191.98085000000083</v>
      </c>
      <c r="BX255" s="171">
        <f t="shared" si="2032"/>
        <v>4999.4999999999991</v>
      </c>
      <c r="BY255" s="172">
        <f t="shared" si="2033"/>
        <v>4477.5521999999992</v>
      </c>
      <c r="BZ255" s="172">
        <f t="shared" si="2034"/>
        <v>4808.0191499999992</v>
      </c>
      <c r="CA255" s="124">
        <v>99.99</v>
      </c>
      <c r="CB255" s="124">
        <v>89.56</v>
      </c>
      <c r="CC255" s="124">
        <v>96.17</v>
      </c>
      <c r="CD255" s="29">
        <v>1.9568957061298096</v>
      </c>
      <c r="CE255" s="46">
        <f>IF(OR(ISBLANK(BR255), ISBLANK(DH255)), "", 100*((BR255-DH255)/DH255))</f>
        <v>0.24865266644151848</v>
      </c>
      <c r="CF255" s="128">
        <v>13255669.24220976</v>
      </c>
      <c r="CG255" s="128">
        <v>13078578.89105523</v>
      </c>
      <c r="CH255" s="128">
        <v>13432759.593364291</v>
      </c>
      <c r="CI255" s="171">
        <f t="shared" si="2035"/>
        <v>0.50000000000090949</v>
      </c>
      <c r="CJ255" s="171">
        <f t="shared" si="2036"/>
        <v>540.94595000000027</v>
      </c>
      <c r="CK255" s="171">
        <f t="shared" si="2037"/>
        <v>188.48120000000108</v>
      </c>
      <c r="CL255" s="171">
        <f t="shared" si="2038"/>
        <v>4999.4999999999991</v>
      </c>
      <c r="CM255" s="172">
        <f t="shared" si="2039"/>
        <v>4459.0540499999997</v>
      </c>
      <c r="CN255" s="172">
        <f t="shared" si="2040"/>
        <v>4811.5187999999989</v>
      </c>
      <c r="CO255" s="124">
        <v>99.99</v>
      </c>
      <c r="CP255" s="124">
        <v>89.19</v>
      </c>
      <c r="CQ255" s="124">
        <v>96.24</v>
      </c>
      <c r="CR255" s="29">
        <v>1.5090220002242127</v>
      </c>
      <c r="CS255" s="46">
        <f>IF(OR(ISBLANK(CF255), ISBLANK(DH255)), "", 100*((CF255-DH255)/DH255))</f>
        <v>4.2868264902247433E-3</v>
      </c>
      <c r="CT255" s="128">
        <v>13256523.568410611</v>
      </c>
      <c r="CU255" s="128">
        <v>13079428.04322315</v>
      </c>
      <c r="CV255" s="128">
        <v>13433619.09359806</v>
      </c>
      <c r="CW255" s="171">
        <f t="shared" si="2041"/>
        <v>0.50000000000090949</v>
      </c>
      <c r="CX255" s="171">
        <f t="shared" si="2042"/>
        <v>528.94714999999997</v>
      </c>
      <c r="CY255" s="171">
        <f t="shared" si="2043"/>
        <v>186.98135000000093</v>
      </c>
      <c r="CZ255" s="171">
        <f t="shared" si="2044"/>
        <v>4999.4999999999991</v>
      </c>
      <c r="DA255" s="172">
        <f t="shared" si="2045"/>
        <v>4471.05285</v>
      </c>
      <c r="DB255" s="172">
        <f t="shared" si="2046"/>
        <v>4813.0186499999991</v>
      </c>
      <c r="DC255" s="124">
        <v>99.99</v>
      </c>
      <c r="DD255" s="124">
        <v>89.43</v>
      </c>
      <c r="DE255" s="124">
        <v>96.27</v>
      </c>
      <c r="DF255" s="29">
        <v>4.5729469614540399</v>
      </c>
      <c r="DG255" s="46">
        <f t="shared" si="2047"/>
        <v>1.0732090088170207E-2</v>
      </c>
      <c r="DH255" s="26">
        <f>MIN(H255,T255,AB255,AP255,BD255,BR255,CF255,CT255)</f>
        <v>13255101.019027971</v>
      </c>
      <c r="DI255" s="85" t="str">
        <f>IF(DH255=H255, $H$2, IF(DH255=T255, $T$2, IF(DH255=AB255, $AB$2, IF(DH255=AP255, $AP$2, IF(DH255=BD255, $BD$2, IF(DH255=BR255, $BR$2, IF(DH255=CF255, $CF$2, $CT$2)))))))</f>
        <v>RNSDDP (AllEnhancements + RQMC + NoScenarioReduction)</v>
      </c>
      <c r="DJ255" s="39">
        <f>IF(OR(ISBLANK(H255), ISBLANK(AP255)), "", IFERROR(((H255-AP255)/H255)*100, ""))</f>
        <v>7.4768352507589775</v>
      </c>
      <c r="DK255" s="20" t="str">
        <f>IF(OR(ISBLANK(AP255), ISBLANK(T255)), "", IFERROR(((T255-AP255)/T255)*100, ""))</f>
        <v/>
      </c>
      <c r="DL255" s="18">
        <f t="shared" si="1647"/>
        <v>0</v>
      </c>
    </row>
    <row r="256" spans="1:116" hidden="1" x14ac:dyDescent="0.25">
      <c r="A256" s="257"/>
      <c r="B256" s="257"/>
      <c r="C256" s="257"/>
      <c r="D256" s="257"/>
      <c r="E256" s="164">
        <f>4 * ($C$204*'Data for KPI'!$B$1)</f>
        <v>5000</v>
      </c>
      <c r="F256" s="88">
        <v>5</v>
      </c>
      <c r="G256" s="84"/>
      <c r="H256" s="102">
        <v>14050058.83200559</v>
      </c>
      <c r="I256" s="32">
        <v>13809572.722715231</v>
      </c>
      <c r="J256" s="32">
        <v>14290544.941295961</v>
      </c>
      <c r="K256" s="171">
        <f t="shared" si="2009"/>
        <v>11</v>
      </c>
      <c r="L256" s="171">
        <f t="shared" si="2010"/>
        <v>199.08529999999973</v>
      </c>
      <c r="M256" s="171">
        <f t="shared" si="2011"/>
        <v>516.38569999999982</v>
      </c>
      <c r="N256" s="171">
        <f t="shared" si="2012"/>
        <v>4989</v>
      </c>
      <c r="O256" s="172">
        <f t="shared" si="2013"/>
        <v>4800.9147000000003</v>
      </c>
      <c r="P256" s="172">
        <f t="shared" si="2014"/>
        <v>4483.6143000000002</v>
      </c>
      <c r="Q256" s="123">
        <v>99.78</v>
      </c>
      <c r="R256" s="123">
        <v>96.23</v>
      </c>
      <c r="S256" s="123">
        <v>89.87</v>
      </c>
      <c r="T256" s="208"/>
      <c r="U256" s="208"/>
      <c r="V256" s="208"/>
      <c r="W256" s="14"/>
      <c r="X256" s="14"/>
      <c r="Y256" s="14"/>
      <c r="Z256" s="14"/>
      <c r="AA256" s="46" t="str">
        <f>IF(OR(ISBLANK(T256), ISBLANK(DH256)), "", 100*((T256-DH256)/DH256))</f>
        <v/>
      </c>
      <c r="AB256" s="103">
        <v>13174586.56216741</v>
      </c>
      <c r="AC256" s="43">
        <v>13003047.351548281</v>
      </c>
      <c r="AD256" s="43">
        <v>13346125.772786541</v>
      </c>
      <c r="AE256" s="171">
        <f t="shared" si="2015"/>
        <v>0</v>
      </c>
      <c r="AF256" s="171">
        <f t="shared" si="2016"/>
        <v>509.5</v>
      </c>
      <c r="AG256" s="171">
        <f t="shared" si="2017"/>
        <v>169.5</v>
      </c>
      <c r="AH256" s="171">
        <f t="shared" si="2018"/>
        <v>5000</v>
      </c>
      <c r="AI256" s="172">
        <f t="shared" si="2019"/>
        <v>4490.5</v>
      </c>
      <c r="AJ256" s="172">
        <f t="shared" si="2020"/>
        <v>4830.5</v>
      </c>
      <c r="AK256" s="34">
        <v>100</v>
      </c>
      <c r="AL256" s="34">
        <v>89.81</v>
      </c>
      <c r="AM256" s="34">
        <v>96.61</v>
      </c>
      <c r="AN256" s="29">
        <v>1.4511680436986369</v>
      </c>
      <c r="AO256" s="46">
        <f>IF(OR(ISBLANK(AB256), ISBLANK(DH256)), "", 100*((AB256-DH256)/DH256))</f>
        <v>7.1846637298521995E-3</v>
      </c>
      <c r="AP256" s="102">
        <v>13173640.08042665</v>
      </c>
      <c r="AQ256" s="32">
        <v>13002122.01963044</v>
      </c>
      <c r="AR256" s="32">
        <v>13345158.141222861</v>
      </c>
      <c r="AS256" s="171">
        <f t="shared" si="2021"/>
        <v>0</v>
      </c>
      <c r="AT256" s="171">
        <f t="shared" si="2022"/>
        <v>169</v>
      </c>
      <c r="AU256" s="171">
        <f t="shared" si="2023"/>
        <v>509.00000000000091</v>
      </c>
      <c r="AV256" s="171">
        <f t="shared" si="2024"/>
        <v>5000</v>
      </c>
      <c r="AW256" s="172">
        <f t="shared" si="2025"/>
        <v>4831</v>
      </c>
      <c r="AX256" s="172">
        <f t="shared" si="2026"/>
        <v>4490.9999999999991</v>
      </c>
      <c r="AY256" s="32">
        <v>100</v>
      </c>
      <c r="AZ256" s="32">
        <v>96.62</v>
      </c>
      <c r="BA256" s="32">
        <v>89.82</v>
      </c>
      <c r="BB256" s="33">
        <v>0.99116827032117905</v>
      </c>
      <c r="BC256" s="46">
        <f>IF(OR(ISBLANK(AP256), ISBLANK(DH256)), "", 100*((AP256-DH256)/DH256))</f>
        <v>0</v>
      </c>
      <c r="BD256" s="128">
        <v>77300386.907715231</v>
      </c>
      <c r="BE256" s="128">
        <v>75398347.023448721</v>
      </c>
      <c r="BF256" s="128">
        <v>79202426.791981742</v>
      </c>
      <c r="BG256" s="171">
        <f t="shared" si="2027"/>
        <v>582.5</v>
      </c>
      <c r="BH256" s="171">
        <f t="shared" si="2005"/>
        <v>974.77399999999989</v>
      </c>
      <c r="BI256" s="171">
        <f t="shared" si="2006"/>
        <v>802.93325000000004</v>
      </c>
      <c r="BJ256" s="171">
        <f t="shared" si="2028"/>
        <v>4417.5</v>
      </c>
      <c r="BK256" s="172">
        <f t="shared" si="2029"/>
        <v>4025.2260000000001</v>
      </c>
      <c r="BL256" s="172">
        <f t="shared" si="2030"/>
        <v>4197.06675</v>
      </c>
      <c r="BM256" s="124">
        <v>88.35</v>
      </c>
      <c r="BN256" s="124">
        <v>91.12</v>
      </c>
      <c r="BO256" s="124">
        <v>95.01</v>
      </c>
      <c r="BP256" s="29">
        <v>0.94999018624787346</v>
      </c>
      <c r="BQ256" s="46">
        <f>IF(OR(ISBLANK(BD256), ISBLANK(DH256)), "", 100*((BD256-DH256)/DH256))</f>
        <v>486.78077156949115</v>
      </c>
      <c r="BR256" s="102">
        <v>13173696.06980421</v>
      </c>
      <c r="BS256" s="32">
        <v>13002169.98991115</v>
      </c>
      <c r="BT256" s="32">
        <v>13345222.14969727</v>
      </c>
      <c r="BU256" s="171">
        <f t="shared" si="2031"/>
        <v>0</v>
      </c>
      <c r="BV256" s="171">
        <f t="shared" si="2007"/>
        <v>509.5</v>
      </c>
      <c r="BW256" s="171">
        <f t="shared" si="2008"/>
        <v>174.5</v>
      </c>
      <c r="BX256" s="171">
        <f t="shared" si="2032"/>
        <v>5000</v>
      </c>
      <c r="BY256" s="172">
        <f t="shared" si="2033"/>
        <v>4490.5</v>
      </c>
      <c r="BZ256" s="172">
        <f t="shared" si="2034"/>
        <v>4825.5</v>
      </c>
      <c r="CA256" s="32">
        <v>100</v>
      </c>
      <c r="CB256" s="32">
        <v>89.81</v>
      </c>
      <c r="CC256" s="32">
        <v>96.51</v>
      </c>
      <c r="CD256" s="28">
        <v>1.0798063936725069</v>
      </c>
      <c r="CE256" s="46">
        <f>IF(OR(ISBLANK(BR256), ISBLANK(DH256)), "", 100*((BR256-DH256)/DH256))</f>
        <v>4.2501068207626854E-4</v>
      </c>
      <c r="CF256" s="127">
        <v>13174322.78664911</v>
      </c>
      <c r="CG256" s="127">
        <v>13002801.335654929</v>
      </c>
      <c r="CH256" s="127">
        <v>13345844.23764329</v>
      </c>
      <c r="CI256" s="171">
        <f t="shared" si="2035"/>
        <v>0</v>
      </c>
      <c r="CJ256" s="171">
        <f t="shared" si="2036"/>
        <v>512.5</v>
      </c>
      <c r="CK256" s="171">
        <f t="shared" si="2037"/>
        <v>168.5</v>
      </c>
      <c r="CL256" s="171">
        <f t="shared" si="2038"/>
        <v>5000</v>
      </c>
      <c r="CM256" s="172">
        <f t="shared" si="2039"/>
        <v>4487.5</v>
      </c>
      <c r="CN256" s="172">
        <f t="shared" si="2040"/>
        <v>4831.5</v>
      </c>
      <c r="CO256" s="122">
        <v>100</v>
      </c>
      <c r="CP256" s="122">
        <v>89.75</v>
      </c>
      <c r="CQ256" s="122">
        <v>96.63</v>
      </c>
      <c r="CR256" s="28">
        <v>1.4023711433085186</v>
      </c>
      <c r="CS256" s="46">
        <f>IF(OR(ISBLANK(CF256), ISBLANK(DH256)), "", 100*((CF256-DH256)/DH256))</f>
        <v>5.1823658327665749E-3</v>
      </c>
      <c r="CT256" s="127">
        <v>13179908.82521672</v>
      </c>
      <c r="CU256" s="127">
        <v>13008353.79464585</v>
      </c>
      <c r="CV256" s="127">
        <v>13351463.85578759</v>
      </c>
      <c r="CW256" s="171">
        <f t="shared" si="2041"/>
        <v>0</v>
      </c>
      <c r="CX256" s="171">
        <f t="shared" si="2042"/>
        <v>497</v>
      </c>
      <c r="CY256" s="171">
        <f t="shared" si="2043"/>
        <v>185</v>
      </c>
      <c r="CZ256" s="171">
        <f t="shared" si="2044"/>
        <v>5000</v>
      </c>
      <c r="DA256" s="172">
        <f t="shared" si="2045"/>
        <v>4503</v>
      </c>
      <c r="DB256" s="172">
        <f t="shared" si="2046"/>
        <v>4815</v>
      </c>
      <c r="DC256" s="122">
        <v>100</v>
      </c>
      <c r="DD256" s="122">
        <v>90.06</v>
      </c>
      <c r="DE256" s="122">
        <v>96.3</v>
      </c>
      <c r="DF256" s="28">
        <v>4.4310107711187898</v>
      </c>
      <c r="DG256" s="46">
        <f t="shared" si="2047"/>
        <v>4.7585517380149461E-2</v>
      </c>
      <c r="DH256" s="26">
        <f>MIN(H256,T256,AB256,AP256,BD256,BR256,CF256,CT256)</f>
        <v>13173640.08042665</v>
      </c>
      <c r="DI256" s="85" t="str">
        <f>IF(DH256=H256, $H$2, IF(DH256=T256, $T$2, IF(DH256=AB256, $AB$2, IF(DH256=AP256, $AP$2, IF(DH256=BD256, $BD$2, IF(DH256=BR256, $BR$2, IF(DH256=CF256, $CF$2, $CT$2)))))))</f>
        <v>RKSDDP++ (AllEnhancements + RQMC + Kmeans++)</v>
      </c>
      <c r="DJ256" s="39">
        <f>IF(OR(ISBLANK(H256), ISBLANK(AP256)), "", IFERROR(((H256-AP256)/H256)*100, ""))</f>
        <v>6.2378297632639503</v>
      </c>
      <c r="DK256" s="20" t="str">
        <f>IF(OR(ISBLANK(AP256), ISBLANK(T256)), "", IFERROR(((T256-AP256)/T256)*100, ""))</f>
        <v/>
      </c>
      <c r="DL256" s="18">
        <f t="shared" si="1647"/>
        <v>0</v>
      </c>
    </row>
    <row r="257" spans="1:116" x14ac:dyDescent="0.25">
      <c r="A257" s="257"/>
      <c r="B257" s="257"/>
      <c r="C257" s="258"/>
      <c r="D257" s="258"/>
      <c r="E257" s="164">
        <f>4 * ($C$204*'Data for KPI'!$B$1)</f>
        <v>5000</v>
      </c>
      <c r="F257" s="94" t="s">
        <v>23</v>
      </c>
      <c r="G257" s="94"/>
      <c r="H257" s="113">
        <f>AVERAGE(H252:H256)</f>
        <v>15251175.149539057</v>
      </c>
      <c r="I257" s="82">
        <f t="shared" ref="I257:DH257" si="2048">AVERAGE(I252:I256)</f>
        <v>14944720.762546252</v>
      </c>
      <c r="J257" s="82">
        <f t="shared" si="2048"/>
        <v>15557629.536531862</v>
      </c>
      <c r="K257" s="159">
        <f t="shared" si="2048"/>
        <v>25.3</v>
      </c>
      <c r="L257" s="159">
        <f t="shared" si="2048"/>
        <v>228.21515999999991</v>
      </c>
      <c r="M257" s="159">
        <f t="shared" si="2048"/>
        <v>551.79963999999995</v>
      </c>
      <c r="N257" s="159">
        <f t="shared" si="2048"/>
        <v>4974.7</v>
      </c>
      <c r="O257" s="159">
        <f t="shared" si="2048"/>
        <v>4771.7848400000003</v>
      </c>
      <c r="P257" s="159">
        <f t="shared" si="2048"/>
        <v>4448.2003599999998</v>
      </c>
      <c r="Q257" s="106">
        <f t="shared" si="2048"/>
        <v>99.494</v>
      </c>
      <c r="R257" s="106">
        <f t="shared" si="2048"/>
        <v>95.92</v>
      </c>
      <c r="S257" s="106">
        <f t="shared" si="2048"/>
        <v>89.415999999999997</v>
      </c>
      <c r="T257" s="113" t="e">
        <f t="shared" si="2048"/>
        <v>#DIV/0!</v>
      </c>
      <c r="U257" s="113" t="e">
        <f t="shared" si="2048"/>
        <v>#DIV/0!</v>
      </c>
      <c r="V257" s="113" t="e">
        <f t="shared" si="2048"/>
        <v>#DIV/0!</v>
      </c>
      <c r="W257" s="82" t="e">
        <f t="shared" si="2048"/>
        <v>#DIV/0!</v>
      </c>
      <c r="X257" s="82" t="e">
        <f t="shared" si="2048"/>
        <v>#DIV/0!</v>
      </c>
      <c r="Y257" s="82" t="e">
        <f t="shared" si="2048"/>
        <v>#DIV/0!</v>
      </c>
      <c r="Z257" s="82" t="e">
        <f t="shared" si="2048"/>
        <v>#DIV/0!</v>
      </c>
      <c r="AA257" s="97" t="str">
        <f>IFERROR(AVERAGE(AA252:AA256), "")</f>
        <v/>
      </c>
      <c r="AB257" s="113">
        <f t="shared" si="2048"/>
        <v>13171012.640642907</v>
      </c>
      <c r="AC257" s="82">
        <f t="shared" si="2048"/>
        <v>12998222.804075509</v>
      </c>
      <c r="AD257" s="82">
        <f t="shared" si="2048"/>
        <v>13343802.477210304</v>
      </c>
      <c r="AE257" s="159">
        <f t="shared" si="2048"/>
        <v>0.1000000000001819</v>
      </c>
      <c r="AF257" s="159">
        <f t="shared" si="2048"/>
        <v>525.38940000000025</v>
      </c>
      <c r="AG257" s="159">
        <f t="shared" si="2048"/>
        <v>178.89635000000035</v>
      </c>
      <c r="AH257" s="159">
        <f t="shared" si="2048"/>
        <v>4999.8999999999996</v>
      </c>
      <c r="AI257" s="159">
        <f t="shared" si="2048"/>
        <v>4474.6106</v>
      </c>
      <c r="AJ257" s="159">
        <f t="shared" si="2048"/>
        <v>4821.1036499999991</v>
      </c>
      <c r="AK257" s="82">
        <f t="shared" si="2048"/>
        <v>99.998000000000005</v>
      </c>
      <c r="AL257" s="82">
        <f t="shared" si="2048"/>
        <v>89.494</v>
      </c>
      <c r="AM257" s="82">
        <f t="shared" si="2048"/>
        <v>96.424000000000007</v>
      </c>
      <c r="AN257" s="82">
        <f t="shared" si="2048"/>
        <v>1.4621276560532128</v>
      </c>
      <c r="AO257" s="225">
        <f>IFERROR(AVERAGE(AO252:AO256), "")</f>
        <v>5.4092435654729326E-3</v>
      </c>
      <c r="AP257" s="113">
        <f t="shared" si="2048"/>
        <v>13170543.534275774</v>
      </c>
      <c r="AQ257" s="82">
        <f t="shared" si="2048"/>
        <v>12997758.085536199</v>
      </c>
      <c r="AR257" s="82">
        <f t="shared" si="2048"/>
        <v>13343328.983015353</v>
      </c>
      <c r="AS257" s="159">
        <f t="shared" si="2048"/>
        <v>0.1000000000001819</v>
      </c>
      <c r="AT257" s="159">
        <f t="shared" si="2048"/>
        <v>177.89627000000019</v>
      </c>
      <c r="AU257" s="159">
        <f t="shared" si="2048"/>
        <v>525.58942000000047</v>
      </c>
      <c r="AV257" s="159">
        <f t="shared" si="2048"/>
        <v>4999.8999999999996</v>
      </c>
      <c r="AW257" s="159">
        <f t="shared" si="2048"/>
        <v>4822.1037299999998</v>
      </c>
      <c r="AX257" s="159">
        <f t="shared" si="2048"/>
        <v>4474.4105799999998</v>
      </c>
      <c r="AY257" s="82">
        <f t="shared" si="2048"/>
        <v>99.998000000000005</v>
      </c>
      <c r="AZ257" s="82">
        <f t="shared" si="2048"/>
        <v>96.444000000000003</v>
      </c>
      <c r="BA257" s="82">
        <f t="shared" si="2048"/>
        <v>89.49</v>
      </c>
      <c r="BB257" s="82">
        <f t="shared" si="2048"/>
        <v>1.1479809719305512</v>
      </c>
      <c r="BC257" s="225">
        <f>IFERROR(AVERAGE(BC252:BC256), "")</f>
        <v>1.8378865555605584E-3</v>
      </c>
      <c r="BD257" s="113">
        <f t="shared" si="2048"/>
        <v>108939215.10022478</v>
      </c>
      <c r="BE257" s="82">
        <f t="shared" si="2048"/>
        <v>106984305.11319806</v>
      </c>
      <c r="BF257" s="82">
        <f t="shared" si="2048"/>
        <v>110894125.0872515</v>
      </c>
      <c r="BG257" s="159">
        <f t="shared" si="2048"/>
        <v>764.3</v>
      </c>
      <c r="BH257" s="159">
        <f t="shared" si="2048"/>
        <v>1147.8374500000002</v>
      </c>
      <c r="BI257" s="159">
        <f t="shared" si="2048"/>
        <v>1004.7327900000003</v>
      </c>
      <c r="BJ257" s="82">
        <f t="shared" si="2048"/>
        <v>4235.7</v>
      </c>
      <c r="BK257" s="82">
        <f t="shared" si="2048"/>
        <v>3852.1625499999996</v>
      </c>
      <c r="BL257" s="82">
        <f t="shared" si="2048"/>
        <v>3995.2672099999995</v>
      </c>
      <c r="BM257" s="82">
        <f t="shared" si="2048"/>
        <v>84.713999999999984</v>
      </c>
      <c r="BN257" s="82">
        <f t="shared" si="2048"/>
        <v>91.015999999999991</v>
      </c>
      <c r="BO257" s="82">
        <f t="shared" si="2048"/>
        <v>94.24199999999999</v>
      </c>
      <c r="BP257" s="82">
        <f t="shared" si="2048"/>
        <v>0.65846540127051034</v>
      </c>
      <c r="BQ257" s="226">
        <f t="shared" si="2048"/>
        <v>726.09489378951878</v>
      </c>
      <c r="BR257" s="118">
        <f t="shared" si="2048"/>
        <v>13762644.920920387</v>
      </c>
      <c r="BS257" s="99">
        <f t="shared" si="2048"/>
        <v>13546096.126403356</v>
      </c>
      <c r="BT257" s="99">
        <f t="shared" si="2048"/>
        <v>13979193.715437416</v>
      </c>
      <c r="BU257" s="183">
        <f t="shared" si="2048"/>
        <v>7.4000000000003636</v>
      </c>
      <c r="BV257" s="183">
        <f t="shared" si="2048"/>
        <v>531.30822000000046</v>
      </c>
      <c r="BW257" s="183">
        <f t="shared" si="2048"/>
        <v>192.6048200000003</v>
      </c>
      <c r="BX257" s="183">
        <f t="shared" si="2048"/>
        <v>4992.6000000000004</v>
      </c>
      <c r="BY257" s="183">
        <f t="shared" si="2048"/>
        <v>4468.6917799999992</v>
      </c>
      <c r="BZ257" s="183">
        <f t="shared" si="2048"/>
        <v>4807.3951799999995</v>
      </c>
      <c r="CA257" s="99">
        <f t="shared" si="2048"/>
        <v>99.852000000000004</v>
      </c>
      <c r="CB257" s="99">
        <f t="shared" si="2048"/>
        <v>89.506</v>
      </c>
      <c r="CC257" s="99">
        <f t="shared" si="2048"/>
        <v>96.29</v>
      </c>
      <c r="CD257" s="99">
        <f t="shared" si="2048"/>
        <v>1.6630003778215863</v>
      </c>
      <c r="CE257" s="100">
        <f t="shared" si="2048"/>
        <v>4.5045337083226391</v>
      </c>
      <c r="CF257" s="118">
        <f t="shared" si="2048"/>
        <v>13171354.511840731</v>
      </c>
      <c r="CG257" s="99">
        <f t="shared" si="2048"/>
        <v>12998562.389106179</v>
      </c>
      <c r="CH257" s="99">
        <f t="shared" si="2048"/>
        <v>13344146.634575278</v>
      </c>
      <c r="CI257" s="159">
        <f t="shared" si="2048"/>
        <v>0.1000000000001819</v>
      </c>
      <c r="CJ257" s="159">
        <f t="shared" si="2048"/>
        <v>528.58919000000003</v>
      </c>
      <c r="CK257" s="159">
        <f t="shared" si="2048"/>
        <v>179.3962400000002</v>
      </c>
      <c r="CL257" s="159">
        <f t="shared" si="2048"/>
        <v>4999.8999999999996</v>
      </c>
      <c r="CM257" s="159">
        <f t="shared" si="2048"/>
        <v>4471.4108099999994</v>
      </c>
      <c r="CN257" s="159">
        <f t="shared" si="2048"/>
        <v>4820.60376</v>
      </c>
      <c r="CO257" s="99">
        <f t="shared" si="2048"/>
        <v>99.998000000000005</v>
      </c>
      <c r="CP257" s="99">
        <f t="shared" si="2048"/>
        <v>89.43</v>
      </c>
      <c r="CQ257" s="99">
        <f t="shared" si="2048"/>
        <v>96.414000000000001</v>
      </c>
      <c r="CR257" s="99">
        <f t="shared" si="2048"/>
        <v>1.4374009113449309</v>
      </c>
      <c r="CS257" s="100">
        <f>IFERROR(AVERAGE(CS252:CS256), "")</f>
        <v>7.9869824188880546E-3</v>
      </c>
      <c r="CT257" s="118">
        <f t="shared" si="2048"/>
        <v>13178247.457331939</v>
      </c>
      <c r="CU257" s="99">
        <f t="shared" si="2048"/>
        <v>13005446.253741514</v>
      </c>
      <c r="CV257" s="99">
        <f t="shared" si="2048"/>
        <v>13351048.660922365</v>
      </c>
      <c r="CW257" s="159">
        <f t="shared" si="2048"/>
        <v>0.1000000000001819</v>
      </c>
      <c r="CX257" s="159">
        <f t="shared" si="2048"/>
        <v>516.48942999999997</v>
      </c>
      <c r="CY257" s="159">
        <f t="shared" si="2048"/>
        <v>198.99627000000018</v>
      </c>
      <c r="CZ257" s="159">
        <f t="shared" si="2048"/>
        <v>4999.8999999999996</v>
      </c>
      <c r="DA257" s="159">
        <f t="shared" si="2048"/>
        <v>4483.5105700000004</v>
      </c>
      <c r="DB257" s="159">
        <f t="shared" si="2048"/>
        <v>4801.0037299999995</v>
      </c>
      <c r="DC257" s="99">
        <f t="shared" si="2048"/>
        <v>99.998000000000005</v>
      </c>
      <c r="DD257" s="99">
        <f t="shared" si="2048"/>
        <v>89.671999999999997</v>
      </c>
      <c r="DE257" s="99">
        <f t="shared" si="2048"/>
        <v>96.022000000000006</v>
      </c>
      <c r="DF257" s="99">
        <f t="shared" si="2048"/>
        <v>4.6743953620777381</v>
      </c>
      <c r="DG257" s="100">
        <f>IFERROR(AVERAGE(DG252:DG256), "")</f>
        <v>6.0385466314425297E-2</v>
      </c>
      <c r="DH257" s="118">
        <f t="shared" si="2048"/>
        <v>13170302.078706803</v>
      </c>
      <c r="DI257" s="99"/>
      <c r="DJ257" s="100">
        <f>IFERROR(AVERAGE(DJ252:DJ256), "")</f>
        <v>12.008627617824557</v>
      </c>
      <c r="DK257" s="99" t="str">
        <f>IFERROR(AVERAGE(DK252:DK256), "")</f>
        <v/>
      </c>
      <c r="DL257" s="18">
        <f t="shared" si="1647"/>
        <v>1.8378865555605584E-3</v>
      </c>
    </row>
    <row r="258" spans="1:116" hidden="1" x14ac:dyDescent="0.25">
      <c r="A258" s="257"/>
      <c r="B258" s="257"/>
      <c r="C258" s="256">
        <v>15</v>
      </c>
      <c r="D258" s="256">
        <v>125</v>
      </c>
      <c r="E258" s="164">
        <f>4 * ($C$210*'Data for KPI'!$B$1)</f>
        <v>7500</v>
      </c>
      <c r="F258" s="88">
        <v>1</v>
      </c>
      <c r="G258" s="84">
        <v>12</v>
      </c>
      <c r="H258" s="127">
        <v>43609589.194008</v>
      </c>
      <c r="I258" s="127">
        <v>42973697.23004017</v>
      </c>
      <c r="J258" s="127">
        <v>44245481.15797583</v>
      </c>
      <c r="K258" s="171">
        <f>E258-N258</f>
        <v>81.75</v>
      </c>
      <c r="L258" s="171">
        <f>E258-O258</f>
        <v>1317.6304499999997</v>
      </c>
      <c r="M258" s="171">
        <f>E258-P258</f>
        <v>381.44730000000072</v>
      </c>
      <c r="N258" s="171">
        <f>(Q258/100)*E258</f>
        <v>7418.25</v>
      </c>
      <c r="O258" s="172">
        <f>(R258/100)*N258</f>
        <v>6182.3695500000003</v>
      </c>
      <c r="P258" s="172">
        <f>(S258/100)*N258</f>
        <v>7118.5526999999993</v>
      </c>
      <c r="Q258" s="123">
        <v>98.91</v>
      </c>
      <c r="R258" s="123">
        <v>83.34</v>
      </c>
      <c r="S258" s="123">
        <v>95.96</v>
      </c>
      <c r="T258" s="208"/>
      <c r="U258" s="208"/>
      <c r="V258" s="208"/>
      <c r="W258" s="14"/>
      <c r="X258" s="14"/>
      <c r="Y258" s="14"/>
      <c r="Z258" s="14"/>
      <c r="AA258" s="46" t="str">
        <f>IF(OR(ISBLANK(T258), ISBLANK(DH258)), "", 100*((T258-DH258)/DH258))</f>
        <v/>
      </c>
      <c r="AB258" s="103">
        <v>37360763.542965293</v>
      </c>
      <c r="AC258" s="43">
        <v>37028903.773621328</v>
      </c>
      <c r="AD258" s="43">
        <v>37692623.312309243</v>
      </c>
      <c r="AE258" s="171">
        <f>$E258-AH258</f>
        <v>3.75</v>
      </c>
      <c r="AF258" s="171">
        <f>$E258-AI258</f>
        <v>1240.6312500000004</v>
      </c>
      <c r="AG258" s="171">
        <f>$E258-AJ258</f>
        <v>290.10674999999901</v>
      </c>
      <c r="AH258" s="171">
        <f>(AK258/100)*E258</f>
        <v>7496.25</v>
      </c>
      <c r="AI258" s="172">
        <f>(AL258/100)*AH258</f>
        <v>6259.3687499999996</v>
      </c>
      <c r="AJ258" s="172">
        <f>(AM258/100)*AH258</f>
        <v>7209.893250000001</v>
      </c>
      <c r="AK258" s="34">
        <v>99.95</v>
      </c>
      <c r="AL258" s="34">
        <v>83.5</v>
      </c>
      <c r="AM258" s="34">
        <v>96.18</v>
      </c>
      <c r="AN258" s="29">
        <v>0.36325396314814923</v>
      </c>
      <c r="AO258" s="46">
        <f>IF(OR(ISBLANK(AB258), ISBLANK(DH258)), "", 100*((AB258-DH258)/DH258))</f>
        <v>1.2977054005640124E-2</v>
      </c>
      <c r="AP258" s="102">
        <v>37361040.772094034</v>
      </c>
      <c r="AQ258" s="42">
        <v>37029205.27495946</v>
      </c>
      <c r="AR258" s="42">
        <v>37692876.269228593</v>
      </c>
      <c r="AS258" s="171">
        <f>$E258-AV258</f>
        <v>3.75</v>
      </c>
      <c r="AT258" s="171">
        <f>$E258-AW258</f>
        <v>1242.8801249999997</v>
      </c>
      <c r="AU258" s="171">
        <f>$E258-AX258</f>
        <v>287.10825000000023</v>
      </c>
      <c r="AV258" s="171">
        <f>(AY258/100)*E258</f>
        <v>7496.25</v>
      </c>
      <c r="AW258" s="172">
        <f>(AZ258/100)*AV258</f>
        <v>6257.1198750000003</v>
      </c>
      <c r="AX258" s="172">
        <f>(BA258/100)*AV258</f>
        <v>7212.8917499999998</v>
      </c>
      <c r="AY258" s="32">
        <v>99.95</v>
      </c>
      <c r="AZ258" s="32">
        <v>83.47</v>
      </c>
      <c r="BA258" s="32">
        <v>96.22</v>
      </c>
      <c r="BB258" s="28">
        <v>0.55907722837664542</v>
      </c>
      <c r="BC258" s="46">
        <f>IF(OR(ISBLANK(AP258), ISBLANK(DH258)), "", 100*((AP258-DH258)/DH258))</f>
        <v>1.3719183123519704E-2</v>
      </c>
      <c r="BD258" s="127">
        <v>75155451.337681189</v>
      </c>
      <c r="BE258" s="127">
        <v>73784345.579910681</v>
      </c>
      <c r="BF258" s="127">
        <v>76526557.095451698</v>
      </c>
      <c r="BG258" s="171">
        <f>IF(BJ258=0, " ", $E258-BJ258)</f>
        <v>419.99999999999909</v>
      </c>
      <c r="BH258" s="171">
        <f t="shared" ref="BH258:BH262" si="2049">IF(BK258=0, " ", $E258-BK258)</f>
        <v>1605.1919999999991</v>
      </c>
      <c r="BI258" s="171">
        <f t="shared" ref="BI258:BI262" si="2050">IF(BL258=0, " ", $E258-BL258)</f>
        <v>807.27599999999893</v>
      </c>
      <c r="BJ258" s="171">
        <f>(BM258/100)*$E258</f>
        <v>7080.0000000000009</v>
      </c>
      <c r="BK258" s="172">
        <f>(BN258/100)*BJ258</f>
        <v>5894.8080000000009</v>
      </c>
      <c r="BL258" s="172">
        <f>(BO258/100)*BJ258</f>
        <v>6692.7240000000011</v>
      </c>
      <c r="BM258" s="122">
        <v>94.4</v>
      </c>
      <c r="BN258" s="122">
        <v>83.26</v>
      </c>
      <c r="BO258" s="122">
        <v>94.53</v>
      </c>
      <c r="BP258" s="28">
        <v>5.2707217711922478</v>
      </c>
      <c r="BQ258" s="46">
        <f>IF(OR(ISBLANK(BD258), ISBLANK(DH258)), "", 100*((BD258-DH258)/DH258))</f>
        <v>101.18754857552268</v>
      </c>
      <c r="BR258" s="127">
        <v>43125348.462353088</v>
      </c>
      <c r="BS258" s="127">
        <v>42508948.187645987</v>
      </c>
      <c r="BT258" s="127">
        <v>43741748.737060182</v>
      </c>
      <c r="BU258" s="171">
        <f>IF(BX258 = 0, " ", $E258-BX258)</f>
        <v>75.75</v>
      </c>
      <c r="BV258" s="171">
        <f t="shared" ref="BV258:BV262" si="2051">IF(BY258=0, " ", $E258-BY258)</f>
        <v>1304.4633750000003</v>
      </c>
      <c r="BW258" s="171">
        <f t="shared" ref="BW258:BW262" si="2052">IF(BZ258=0, " ", $E258-BZ258)</f>
        <v>366.03817499999968</v>
      </c>
      <c r="BX258" s="171">
        <f>IF(ISBLANK(CA258),"",(CA258/100)*$E258)</f>
        <v>7424.25</v>
      </c>
      <c r="BY258" s="172">
        <f>(CB258/100)*BX258</f>
        <v>6195.5366249999997</v>
      </c>
      <c r="BZ258" s="172">
        <f>(CC258/100)*BX258</f>
        <v>7133.9618250000003</v>
      </c>
      <c r="CA258" s="122">
        <v>98.99</v>
      </c>
      <c r="CB258" s="122">
        <v>83.45</v>
      </c>
      <c r="CC258" s="122">
        <v>96.09</v>
      </c>
      <c r="CD258" s="28">
        <v>1.0796718729872519</v>
      </c>
      <c r="CE258" s="46">
        <f>IF(OR(ISBLANK(BR258), ISBLANK(DH258)), "", 100*((BR258-DH258)/DH258))</f>
        <v>15.444495165394848</v>
      </c>
      <c r="CF258" s="128">
        <v>37355915.845591709</v>
      </c>
      <c r="CG258" s="128">
        <v>37024140.837938778</v>
      </c>
      <c r="CH258" s="128">
        <v>37687690.85324464</v>
      </c>
      <c r="CI258" s="171">
        <f>IF(ISNUMBER(CL258), $E258-CL258,"")</f>
        <v>3.75</v>
      </c>
      <c r="CJ258" s="171">
        <f>IF(ISNUMBER(CM258), $E258-CM258,"")</f>
        <v>1248.1274999999996</v>
      </c>
      <c r="CK258" s="171">
        <f>IF(ISNUMBER(CN258), $E258-CN258,"")</f>
        <v>286.35862499999985</v>
      </c>
      <c r="CL258" s="171">
        <f>IF(ISBLANK(CO258),"",(CO258/100)*$E258)</f>
        <v>7496.25</v>
      </c>
      <c r="CM258" s="172">
        <f>IF(ISNUMBER(CL258), (CP258/100) * CL258, "")</f>
        <v>6251.8725000000004</v>
      </c>
      <c r="CN258" s="172">
        <f>IF(ISNUMBER(CL258),(CQ258/100)*CL258,"")</f>
        <v>7213.6413750000002</v>
      </c>
      <c r="CO258" s="124">
        <v>99.95</v>
      </c>
      <c r="CP258" s="124">
        <v>83.4</v>
      </c>
      <c r="CQ258" s="124">
        <v>96.23</v>
      </c>
      <c r="CR258" s="29">
        <v>0.67981161077038565</v>
      </c>
      <c r="CS258" s="46">
        <f>IF(OR(ISBLANK(CF258), ISBLANK(DH258)), "", 100*((CF258-DH258)/DH258))</f>
        <v>0</v>
      </c>
      <c r="CT258" s="128">
        <v>37692064.133187227</v>
      </c>
      <c r="CU258" s="128">
        <v>37334989.752393633</v>
      </c>
      <c r="CV258" s="128">
        <v>38049138.513980843</v>
      </c>
      <c r="CW258" s="171">
        <f>IF(ISNUMBER(CZ258), $E258-CZ258,"")</f>
        <v>7.4999999999990905</v>
      </c>
      <c r="CX258" s="171">
        <f>IF(ISNUMBER(DA258), $E258-DA258,"")</f>
        <v>1248.2579999999989</v>
      </c>
      <c r="CY258" s="171">
        <f>IF(ISNUMBER(DB258), $E258-DB258,"")</f>
        <v>355.15199999999913</v>
      </c>
      <c r="CZ258" s="171">
        <f>IF(ISBLANK(DC258),"",(DC258/100)*$E258)</f>
        <v>7492.5000000000009</v>
      </c>
      <c r="DA258" s="172">
        <f>IF(ISNUMBER(CZ258), (DD258/100) * CZ258, "")</f>
        <v>6251.7420000000011</v>
      </c>
      <c r="DB258" s="172">
        <f>IF(ISNUMBER(CZ258),(DE258/100)*CZ258,"")</f>
        <v>7144.8480000000009</v>
      </c>
      <c r="DC258" s="124">
        <v>99.9</v>
      </c>
      <c r="DD258" s="124">
        <v>83.44</v>
      </c>
      <c r="DE258" s="124">
        <v>95.36</v>
      </c>
      <c r="DF258" s="29">
        <v>3.2414678386264959</v>
      </c>
      <c r="DG258" s="46">
        <f>IF(OR(ISBLANK(CT258), ISBLANK(DH258)), "", 100*((CT258-DH258)/DH258))</f>
        <v>0.89985288805383701</v>
      </c>
      <c r="DH258" s="26">
        <f>MIN(H258,T258,AB258,AP258,BD258,BR258,CF258,CT258)</f>
        <v>37355915.845591709</v>
      </c>
      <c r="DI258" s="85" t="str">
        <f>IF(DH258=H258, $H$2, IF(DH258=T258, $T$2, IF(DH258=AB258, $AB$2, IF(DH258=AP258, $AP$2, IF(DH258=BD258, $BD$2, IF(DH258=BR258, $BR$2, IF(DH258=CF258, $CF$2, $CT$2)))))))</f>
        <v>RKSDDP (AllEnhancements + RQMC + Kmeans)</v>
      </c>
      <c r="DJ258" s="39">
        <f>IF(OR(ISBLANK(H258), ISBLANK(AP258)), "", IFERROR(((H258-AP258)/H258)*100, ""))</f>
        <v>14.328381755938494</v>
      </c>
      <c r="DK258" s="20" t="str">
        <f>IF(OR(ISBLANK(AP258), ISBLANK(T258)), "", IFERROR(((T258-AP258)/T258)*100, ""))</f>
        <v/>
      </c>
      <c r="DL258" s="18">
        <f t="shared" si="1647"/>
        <v>0</v>
      </c>
    </row>
    <row r="259" spans="1:116" hidden="1" x14ac:dyDescent="0.25">
      <c r="A259" s="257"/>
      <c r="B259" s="257"/>
      <c r="C259" s="257"/>
      <c r="D259" s="257"/>
      <c r="E259" s="164">
        <f>4 * ($C$210*'Data for KPI'!$B$1)</f>
        <v>7500</v>
      </c>
      <c r="F259" s="88">
        <v>2</v>
      </c>
      <c r="G259" s="84">
        <v>14</v>
      </c>
      <c r="H259" s="128">
        <v>47851556.244344637</v>
      </c>
      <c r="I259" s="128">
        <v>47081905.861669533</v>
      </c>
      <c r="J259" s="128">
        <v>48621206.627019748</v>
      </c>
      <c r="K259" s="171">
        <f t="shared" ref="K259:K262" si="2053">E259-N259</f>
        <v>132</v>
      </c>
      <c r="L259" s="171">
        <f t="shared" ref="L259:L262" si="2054">E259-O259</f>
        <v>1394.1383999999998</v>
      </c>
      <c r="M259" s="171">
        <f t="shared" ref="M259:M262" si="2055">E259-P259</f>
        <v>431.14080000000013</v>
      </c>
      <c r="N259" s="171">
        <f t="shared" ref="N259:N262" si="2056">(Q259/100)*E259</f>
        <v>7368</v>
      </c>
      <c r="O259" s="172">
        <f t="shared" ref="O259:O262" si="2057">(R259/100)*N259</f>
        <v>6105.8616000000002</v>
      </c>
      <c r="P259" s="172">
        <f t="shared" ref="P259:P262" si="2058">(S259/100)*N259</f>
        <v>7068.8591999999999</v>
      </c>
      <c r="Q259" s="125">
        <v>98.24</v>
      </c>
      <c r="R259" s="125">
        <v>82.87</v>
      </c>
      <c r="S259" s="125">
        <v>95.94</v>
      </c>
      <c r="T259" s="208"/>
      <c r="U259" s="208"/>
      <c r="V259" s="208"/>
      <c r="W259" s="14"/>
      <c r="X259" s="14"/>
      <c r="Y259" s="14"/>
      <c r="Z259" s="14"/>
      <c r="AA259" s="46" t="str">
        <f>IF(OR(ISBLANK(T259), ISBLANK(DH259)), "", 100*((T259-DH259)/DH259))</f>
        <v/>
      </c>
      <c r="AB259" s="103">
        <v>37411341.377821364</v>
      </c>
      <c r="AC259" s="43">
        <v>37082127.651295237</v>
      </c>
      <c r="AD259" s="43">
        <v>37740555.104347467</v>
      </c>
      <c r="AE259" s="171">
        <f t="shared" ref="AE259:AE262" si="2059">$E259-AH259</f>
        <v>3.75</v>
      </c>
      <c r="AF259" s="171">
        <f t="shared" ref="AF259:AF262" si="2060">$E259-AI259</f>
        <v>1268.3673750000007</v>
      </c>
      <c r="AG259" s="171">
        <f t="shared" ref="AG259:AG262" si="2061">$E259-AJ259</f>
        <v>290.8563750000003</v>
      </c>
      <c r="AH259" s="171">
        <f t="shared" ref="AH259:AH262" si="2062">(AK259/100)*E259</f>
        <v>7496.25</v>
      </c>
      <c r="AI259" s="172">
        <f t="shared" ref="AI259:AI262" si="2063">(AL259/100)*AH259</f>
        <v>6231.6326249999993</v>
      </c>
      <c r="AJ259" s="172">
        <f t="shared" ref="AJ259:AJ262" si="2064">(AM259/100)*AH259</f>
        <v>7209.1436249999997</v>
      </c>
      <c r="AK259" s="34">
        <v>99.95</v>
      </c>
      <c r="AL259" s="34">
        <v>83.13</v>
      </c>
      <c r="AM259" s="34">
        <v>96.17</v>
      </c>
      <c r="AN259" s="29">
        <v>0.35301721159047189</v>
      </c>
      <c r="AO259" s="46">
        <f>IF(OR(ISBLANK(AB259), ISBLANK(DH259)), "", 100*((AB259-DH259)/DH259))</f>
        <v>1.8361427930360868E-2</v>
      </c>
      <c r="AP259" s="102">
        <v>37404473.382398523</v>
      </c>
      <c r="AQ259" s="42">
        <v>37075312.579201743</v>
      </c>
      <c r="AR259" s="42">
        <v>37733634.185595289</v>
      </c>
      <c r="AS259" s="171">
        <f t="shared" ref="AS259:AS262" si="2065">$E259-AV259</f>
        <v>3.75</v>
      </c>
      <c r="AT259" s="171">
        <f t="shared" ref="AT259:AT262" si="2066">$E259-AW259</f>
        <v>1275.1139999999996</v>
      </c>
      <c r="AU259" s="171">
        <f t="shared" ref="AU259:AU262" si="2067">$E259-AX259</f>
        <v>280.36162499999955</v>
      </c>
      <c r="AV259" s="171">
        <f t="shared" ref="AV259:AV262" si="2068">(AY259/100)*E259</f>
        <v>7496.25</v>
      </c>
      <c r="AW259" s="172">
        <f t="shared" ref="AW259:AW262" si="2069">(AZ259/100)*AV259</f>
        <v>6224.8860000000004</v>
      </c>
      <c r="AX259" s="172">
        <f t="shared" ref="AX259:AX262" si="2070">(BA259/100)*AV259</f>
        <v>7219.6383750000005</v>
      </c>
      <c r="AY259" s="32">
        <v>99.95</v>
      </c>
      <c r="AZ259" s="32">
        <v>83.04</v>
      </c>
      <c r="BA259" s="32">
        <v>96.31</v>
      </c>
      <c r="BB259" s="28">
        <v>0.55146448423691752</v>
      </c>
      <c r="BC259" s="46">
        <f>IF(OR(ISBLANK(AP259), ISBLANK(DH259)), "", 100*((AP259-DH259)/DH259))</f>
        <v>0</v>
      </c>
      <c r="BD259" s="128">
        <v>37419901.59120483</v>
      </c>
      <c r="BE259" s="128">
        <v>37090358.419981889</v>
      </c>
      <c r="BF259" s="128">
        <v>37749444.76242777</v>
      </c>
      <c r="BG259" s="171">
        <f t="shared" ref="BG259:BG262" si="2071">IF(BJ259=0, " ", $E259-BJ259)</f>
        <v>3.75</v>
      </c>
      <c r="BH259" s="171">
        <f t="shared" si="2049"/>
        <v>1272.1154999999999</v>
      </c>
      <c r="BI259" s="171">
        <f t="shared" si="2050"/>
        <v>367.31812499999978</v>
      </c>
      <c r="BJ259" s="171">
        <f t="shared" ref="BJ259:BJ262" si="2072">(BM259/100)*$E259</f>
        <v>7496.25</v>
      </c>
      <c r="BK259" s="172">
        <f t="shared" ref="BK259:BK262" si="2073">(BN259/100)*BJ259</f>
        <v>6227.8845000000001</v>
      </c>
      <c r="BL259" s="172">
        <f t="shared" ref="BL259:BL262" si="2074">(BO259/100)*BJ259</f>
        <v>7132.6818750000002</v>
      </c>
      <c r="BM259" s="124">
        <v>99.95</v>
      </c>
      <c r="BN259" s="124">
        <v>83.08</v>
      </c>
      <c r="BO259" s="124">
        <v>95.15</v>
      </c>
      <c r="BP259" s="29">
        <v>5.3028941929147217</v>
      </c>
      <c r="BQ259" s="46">
        <f>IF(OR(ISBLANK(BD259), ISBLANK(DH259)), "", 100*((BD259-DH259)/DH259))</f>
        <v>4.1246961689791355E-2</v>
      </c>
      <c r="BR259" s="128">
        <v>37415755.659063853</v>
      </c>
      <c r="BS259" s="128">
        <v>37086510.951117873</v>
      </c>
      <c r="BT259" s="128">
        <v>37745000.367009841</v>
      </c>
      <c r="BU259" s="171">
        <f t="shared" ref="BU259:BU262" si="2075">IF(BX259 = 0, " ", $E259-BX259)</f>
        <v>3.75</v>
      </c>
      <c r="BV259" s="171">
        <f t="shared" si="2051"/>
        <v>1266.868125</v>
      </c>
      <c r="BW259" s="171">
        <f t="shared" si="2052"/>
        <v>295.35412500000075</v>
      </c>
      <c r="BX259" s="171">
        <f t="shared" ref="BX259:BX262" si="2076">IF(ISBLANK(CA259),"",(CA259/100)*$E259)</f>
        <v>7496.25</v>
      </c>
      <c r="BY259" s="172">
        <f t="shared" ref="BY259:BY262" si="2077">(CB259/100)*BX259</f>
        <v>6233.131875</v>
      </c>
      <c r="BZ259" s="172">
        <f t="shared" ref="BZ259:BZ262" si="2078">(CC259/100)*BX259</f>
        <v>7204.6458749999993</v>
      </c>
      <c r="CA259" s="124">
        <v>99.95</v>
      </c>
      <c r="CB259" s="124">
        <v>83.15</v>
      </c>
      <c r="CC259" s="124">
        <v>96.11</v>
      </c>
      <c r="CD259" s="29">
        <v>1.0061797014175862</v>
      </c>
      <c r="CE259" s="46">
        <f>IF(OR(ISBLANK(BR259), ISBLANK(DH259)), "", 100*((BR259-DH259)/DH259))</f>
        <v>3.0162907388074738E-2</v>
      </c>
      <c r="CF259" s="127">
        <v>37406486.364003897</v>
      </c>
      <c r="CG259" s="127">
        <v>37077290.694909588</v>
      </c>
      <c r="CH259" s="127">
        <v>37735682.033098213</v>
      </c>
      <c r="CI259" s="171">
        <f t="shared" ref="CI259:CI262" si="2079">IF(ISNUMBER(CL259), $E259-CL259,"")</f>
        <v>3.75</v>
      </c>
      <c r="CJ259" s="171">
        <f t="shared" ref="CJ259:CJ262" si="2080">IF(ISNUMBER(CM259), $E259-CM259,"")</f>
        <v>1276.6132500000003</v>
      </c>
      <c r="CK259" s="171">
        <f t="shared" ref="CK259:CK262" si="2081">IF(ISNUMBER(CN259), $E259-CN259,"")</f>
        <v>284.859375</v>
      </c>
      <c r="CL259" s="171">
        <f t="shared" ref="CL259:CL262" si="2082">IF(ISBLANK(CO259),"",(CO259/100)*$E259)</f>
        <v>7496.25</v>
      </c>
      <c r="CM259" s="172">
        <f t="shared" ref="CM259:CM262" si="2083">IF(ISNUMBER(CL259), (CP259/100) * CL259, "")</f>
        <v>6223.3867499999997</v>
      </c>
      <c r="CN259" s="172">
        <f t="shared" ref="CN259:CN262" si="2084">IF(ISNUMBER(CL259),(CQ259/100)*CL259,"")</f>
        <v>7215.140625</v>
      </c>
      <c r="CO259" s="122">
        <v>99.95</v>
      </c>
      <c r="CP259" s="122">
        <v>83.02</v>
      </c>
      <c r="CQ259" s="122">
        <v>96.25</v>
      </c>
      <c r="CR259" s="28">
        <v>0.69791088124823486</v>
      </c>
      <c r="CS259" s="46">
        <f>IF(OR(ISBLANK(CF259), ISBLANK(DH259)), "", 100*((CF259-DH259)/DH259))</f>
        <v>5.3816600618699648E-3</v>
      </c>
      <c r="CT259" s="127">
        <v>37412271.597962603</v>
      </c>
      <c r="CU259" s="127">
        <v>37083003.118573964</v>
      </c>
      <c r="CV259" s="127">
        <v>37741540.07735125</v>
      </c>
      <c r="CW259" s="171">
        <f t="shared" ref="CW259:CW262" si="2085">IF(ISNUMBER(CZ259), $E259-CZ259,"")</f>
        <v>3.75</v>
      </c>
      <c r="CX259" s="171">
        <f t="shared" ref="CX259:CX262" si="2086">IF(ISNUMBER(DA259), $E259-DA259,"")</f>
        <v>1262.3703750000004</v>
      </c>
      <c r="CY259" s="171">
        <f t="shared" ref="CY259:CY262" si="2087">IF(ISNUMBER(DB259), $E259-DB259,"")</f>
        <v>316.34362500000043</v>
      </c>
      <c r="CZ259" s="171">
        <f t="shared" ref="CZ259:CZ262" si="2088">IF(ISBLANK(DC259),"",(DC259/100)*$E259)</f>
        <v>7496.25</v>
      </c>
      <c r="DA259" s="172">
        <f t="shared" ref="DA259:DA262" si="2089">IF(ISNUMBER(CZ259), (DD259/100) * CZ259, "")</f>
        <v>6237.6296249999996</v>
      </c>
      <c r="DB259" s="172">
        <f t="shared" ref="DB259:DB262" si="2090">IF(ISNUMBER(CZ259),(DE259/100)*CZ259,"")</f>
        <v>7183.6563749999996</v>
      </c>
      <c r="DC259" s="122">
        <v>99.95</v>
      </c>
      <c r="DD259" s="122">
        <v>83.21</v>
      </c>
      <c r="DE259" s="122">
        <v>95.83</v>
      </c>
      <c r="DF259" s="28">
        <v>3.2417694093959142</v>
      </c>
      <c r="DG259" s="46">
        <f>IF(OR(ISBLANK(CT259), ISBLANK(DH259)), "", 100*((CT259-DH259)/DH259))</f>
        <v>2.0848350100683949E-2</v>
      </c>
      <c r="DH259" s="26">
        <f>MIN(H259,T259,AB259,AP259,BD259,BR259,CF259,CT259)</f>
        <v>37404473.382398523</v>
      </c>
      <c r="DI259" s="85" t="str">
        <f>IF(DH259=H259, $H$2, IF(DH259=T259, $T$2, IF(DH259=AB259, $AB$2, IF(DH259=AP259, $AP$2, IF(DH259=BD259, $BD$2, IF(DH259=BR259, $BR$2, IF(DH259=CF259, $CF$2, $CT$2)))))))</f>
        <v>RKSDDP++ (AllEnhancements + RQMC + Kmeans++)</v>
      </c>
      <c r="DJ259" s="39">
        <f>IF(OR(ISBLANK(H259), ISBLANK(AP259)), "", IFERROR(((H259-AP259)/H259)*100, ""))</f>
        <v>21.832273977883023</v>
      </c>
      <c r="DK259" s="20" t="str">
        <f>IF(OR(ISBLANK(AP259), ISBLANK(T259)), "", IFERROR(((T259-AP259)/T259)*100, ""))</f>
        <v/>
      </c>
      <c r="DL259" s="18">
        <f t="shared" si="1647"/>
        <v>0</v>
      </c>
    </row>
    <row r="260" spans="1:116" hidden="1" x14ac:dyDescent="0.25">
      <c r="A260" s="257"/>
      <c r="B260" s="257"/>
      <c r="C260" s="257"/>
      <c r="D260" s="257"/>
      <c r="E260" s="164">
        <f>4 * ($C$210*'Data for KPI'!$B$1)</f>
        <v>7500</v>
      </c>
      <c r="F260" s="88">
        <v>3</v>
      </c>
      <c r="G260" s="84">
        <v>16</v>
      </c>
      <c r="H260" s="127">
        <v>41802327.170034409</v>
      </c>
      <c r="I260" s="127">
        <v>41228713.019774862</v>
      </c>
      <c r="J260" s="127">
        <v>42375941.320293963</v>
      </c>
      <c r="K260" s="171">
        <f t="shared" si="2053"/>
        <v>59.25</v>
      </c>
      <c r="L260" s="171">
        <f t="shared" si="2054"/>
        <v>1320.4571249999999</v>
      </c>
      <c r="M260" s="171">
        <f t="shared" si="2055"/>
        <v>344.23072500000035</v>
      </c>
      <c r="N260" s="171">
        <f t="shared" si="2056"/>
        <v>7440.75</v>
      </c>
      <c r="O260" s="172">
        <f t="shared" si="2057"/>
        <v>6179.5428750000001</v>
      </c>
      <c r="P260" s="172">
        <f t="shared" si="2058"/>
        <v>7155.7692749999997</v>
      </c>
      <c r="Q260" s="123">
        <v>99.21</v>
      </c>
      <c r="R260" s="123">
        <v>83.05</v>
      </c>
      <c r="S260" s="123">
        <v>96.17</v>
      </c>
      <c r="T260" s="208"/>
      <c r="U260" s="208"/>
      <c r="V260" s="208"/>
      <c r="W260" s="14"/>
      <c r="X260" s="14"/>
      <c r="Y260" s="14"/>
      <c r="Z260" s="14"/>
      <c r="AA260" s="46" t="str">
        <f>IF(OR(ISBLANK(T260), ISBLANK(DH260)), "", 100*((T260-DH260)/DH260))</f>
        <v/>
      </c>
      <c r="AB260" s="103">
        <v>37288327.774571307</v>
      </c>
      <c r="AC260" s="43">
        <v>36965337.044415288</v>
      </c>
      <c r="AD260" s="43">
        <v>37611318.504727326</v>
      </c>
      <c r="AE260" s="171">
        <f t="shared" si="2059"/>
        <v>3.0000000000009095</v>
      </c>
      <c r="AF260" s="171">
        <f t="shared" si="2060"/>
        <v>1263.9953999999998</v>
      </c>
      <c r="AG260" s="171">
        <f t="shared" si="2061"/>
        <v>278.88960000000134</v>
      </c>
      <c r="AH260" s="171">
        <f t="shared" si="2062"/>
        <v>7496.9999999999991</v>
      </c>
      <c r="AI260" s="172">
        <f t="shared" si="2063"/>
        <v>6236.0046000000002</v>
      </c>
      <c r="AJ260" s="172">
        <f t="shared" si="2064"/>
        <v>7221.1103999999987</v>
      </c>
      <c r="AK260" s="34">
        <v>99.96</v>
      </c>
      <c r="AL260" s="34">
        <v>83.18</v>
      </c>
      <c r="AM260" s="34">
        <v>96.32</v>
      </c>
      <c r="AN260" s="29">
        <v>0.38783654310473509</v>
      </c>
      <c r="AO260" s="46">
        <f>IF(OR(ISBLANK(AB260), ISBLANK(DH260)), "", 100*((AB260-DH260)/DH260))</f>
        <v>1.9266792742874156E-2</v>
      </c>
      <c r="AP260" s="102">
        <v>37281144.893652476</v>
      </c>
      <c r="AQ260" s="42">
        <v>36958200.592230283</v>
      </c>
      <c r="AR260" s="42">
        <v>37604089.19507467</v>
      </c>
      <c r="AS260" s="171">
        <f t="shared" si="2065"/>
        <v>3.0000000000009095</v>
      </c>
      <c r="AT260" s="171">
        <f t="shared" si="2066"/>
        <v>1266.994200000001</v>
      </c>
      <c r="AU260" s="171">
        <f t="shared" si="2067"/>
        <v>275.89080000000104</v>
      </c>
      <c r="AV260" s="171">
        <f t="shared" si="2068"/>
        <v>7496.9999999999991</v>
      </c>
      <c r="AW260" s="172">
        <f t="shared" si="2069"/>
        <v>6233.005799999999</v>
      </c>
      <c r="AX260" s="172">
        <f t="shared" si="2070"/>
        <v>7224.109199999999</v>
      </c>
      <c r="AY260" s="32">
        <v>99.96</v>
      </c>
      <c r="AZ260" s="32">
        <v>83.14</v>
      </c>
      <c r="BA260" s="32">
        <v>96.36</v>
      </c>
      <c r="BB260" s="28">
        <v>0.50038037192212115</v>
      </c>
      <c r="BC260" s="46">
        <f>IF(OR(ISBLANK(AP260), ISBLANK(DH260)), "", 100*((AP260-DH260)/DH260))</f>
        <v>0</v>
      </c>
      <c r="BD260" s="127">
        <v>42906653.783211753</v>
      </c>
      <c r="BE260" s="127">
        <v>42298416.821228579</v>
      </c>
      <c r="BF260" s="127">
        <v>43514890.745194927</v>
      </c>
      <c r="BG260" s="171">
        <f t="shared" si="2071"/>
        <v>73.5</v>
      </c>
      <c r="BH260" s="171">
        <f t="shared" si="2049"/>
        <v>1341.2035500000002</v>
      </c>
      <c r="BI260" s="171">
        <f t="shared" si="2050"/>
        <v>421.80284999999913</v>
      </c>
      <c r="BJ260" s="171">
        <f t="shared" si="2072"/>
        <v>7426.5</v>
      </c>
      <c r="BK260" s="172">
        <f t="shared" si="2073"/>
        <v>6158.7964499999998</v>
      </c>
      <c r="BL260" s="172">
        <f t="shared" si="2074"/>
        <v>7078.1971500000009</v>
      </c>
      <c r="BM260" s="122">
        <v>99.02</v>
      </c>
      <c r="BN260" s="122">
        <v>82.93</v>
      </c>
      <c r="BO260" s="122">
        <v>95.31</v>
      </c>
      <c r="BP260" s="28">
        <v>5.2463876713158237</v>
      </c>
      <c r="BQ260" s="46">
        <f>IF(OR(ISBLANK(BD260), ISBLANK(DH260)), "", 100*((BD260-DH260)/DH260))</f>
        <v>15.089420954229013</v>
      </c>
      <c r="BR260" s="127">
        <v>38887481.092552058</v>
      </c>
      <c r="BS260" s="127">
        <v>38453942.969900087</v>
      </c>
      <c r="BT260" s="127">
        <v>39321019.21520403</v>
      </c>
      <c r="BU260" s="171">
        <f t="shared" si="2075"/>
        <v>23.25</v>
      </c>
      <c r="BV260" s="171">
        <f t="shared" si="2051"/>
        <v>1276.3533000000007</v>
      </c>
      <c r="BW260" s="171">
        <f t="shared" si="2052"/>
        <v>305.12347499999942</v>
      </c>
      <c r="BX260" s="171">
        <f t="shared" si="2076"/>
        <v>7476.75</v>
      </c>
      <c r="BY260" s="172">
        <f t="shared" si="2077"/>
        <v>6223.6466999999993</v>
      </c>
      <c r="BZ260" s="172">
        <f t="shared" si="2078"/>
        <v>7194.8765250000006</v>
      </c>
      <c r="CA260" s="122">
        <v>99.69</v>
      </c>
      <c r="CB260" s="122">
        <v>83.24</v>
      </c>
      <c r="CC260" s="122">
        <v>96.23</v>
      </c>
      <c r="CD260" s="28">
        <v>1.0566504613649599</v>
      </c>
      <c r="CE260" s="46">
        <f>IF(OR(ISBLANK(BR260), ISBLANK(DH260)), "", 100*((BR260-DH260)/DH260))</f>
        <v>4.3087094119072464</v>
      </c>
      <c r="CF260" s="128">
        <v>37291927.258621737</v>
      </c>
      <c r="CG260" s="128">
        <v>36968835.364249744</v>
      </c>
      <c r="CH260" s="128">
        <v>37615019.152993754</v>
      </c>
      <c r="CI260" s="171">
        <f t="shared" si="2079"/>
        <v>3.0000000000009095</v>
      </c>
      <c r="CJ260" s="171">
        <f t="shared" si="2080"/>
        <v>1267.7439000000013</v>
      </c>
      <c r="CK260" s="171">
        <f t="shared" si="2081"/>
        <v>284.13750000000073</v>
      </c>
      <c r="CL260" s="171">
        <f t="shared" si="2082"/>
        <v>7496.9999999999991</v>
      </c>
      <c r="CM260" s="172">
        <f t="shared" si="2083"/>
        <v>6232.2560999999987</v>
      </c>
      <c r="CN260" s="172">
        <f t="shared" si="2084"/>
        <v>7215.8624999999993</v>
      </c>
      <c r="CO260" s="124">
        <v>99.96</v>
      </c>
      <c r="CP260" s="124">
        <v>83.13</v>
      </c>
      <c r="CQ260" s="124">
        <v>96.25</v>
      </c>
      <c r="CR260" s="29">
        <v>0.62005176472159063</v>
      </c>
      <c r="CS260" s="46">
        <f>IF(OR(ISBLANK(CF260), ISBLANK(DH260)), "", 100*((CF260-DH260)/DH260))</f>
        <v>2.8921764607869667E-2</v>
      </c>
      <c r="CT260" s="128">
        <v>37289091.543716908</v>
      </c>
      <c r="CU260" s="128">
        <v>36966075.900251552</v>
      </c>
      <c r="CV260" s="128">
        <v>37612107.187182263</v>
      </c>
      <c r="CW260" s="171">
        <f t="shared" si="2085"/>
        <v>3.0000000000009095</v>
      </c>
      <c r="CX260" s="171">
        <f t="shared" si="2086"/>
        <v>1262.4960000000001</v>
      </c>
      <c r="CY260" s="171">
        <f t="shared" si="2087"/>
        <v>280.38900000000103</v>
      </c>
      <c r="CZ260" s="171">
        <f t="shared" si="2088"/>
        <v>7496.9999999999991</v>
      </c>
      <c r="DA260" s="172">
        <f t="shared" si="2089"/>
        <v>6237.5039999999999</v>
      </c>
      <c r="DB260" s="172">
        <f t="shared" si="2090"/>
        <v>7219.610999999999</v>
      </c>
      <c r="DC260" s="124">
        <v>99.96</v>
      </c>
      <c r="DD260" s="124">
        <v>83.2</v>
      </c>
      <c r="DE260" s="124">
        <v>96.3</v>
      </c>
      <c r="DF260" s="29">
        <v>2.9995288498276325</v>
      </c>
      <c r="DG260" s="46">
        <f t="shared" ref="DG260:DG262" si="2091">IF(OR(ISBLANK(CT260), ISBLANK(DH260)), "", 100*((CT260-DH260)/DH260))</f>
        <v>2.1315466805270068E-2</v>
      </c>
      <c r="DH260" s="26">
        <f>MIN(H260,T260,AB260,AP260,BD260,BR260,CF260,CT260)</f>
        <v>37281144.893652476</v>
      </c>
      <c r="DI260" s="85" t="str">
        <f>IF(DH260=H260, $H$2, IF(DH260=T260, $T$2, IF(DH260=AB260, $AB$2, IF(DH260=AP260, $AP$2, IF(DH260=BD260, $BD$2, IF(DH260=BR260, $BR$2, IF(DH260=CF260, $CF$2, $CT$2)))))))</f>
        <v>RKSDDP++ (AllEnhancements + RQMC + Kmeans++)</v>
      </c>
      <c r="DJ260" s="39">
        <f>IF(OR(ISBLANK(H260), ISBLANK(AP260)), "", IFERROR(((H260-AP260)/H260)*100, ""))</f>
        <v>10.815623393385854</v>
      </c>
      <c r="DK260" s="20" t="str">
        <f>IF(OR(ISBLANK(AP260), ISBLANK(T260)), "", IFERROR(((T260-AP260)/T260)*100, ""))</f>
        <v/>
      </c>
      <c r="DL260" s="18">
        <f t="shared" si="1647"/>
        <v>0</v>
      </c>
    </row>
    <row r="261" spans="1:116" hidden="1" x14ac:dyDescent="0.25">
      <c r="A261" s="257"/>
      <c r="B261" s="257"/>
      <c r="C261" s="257"/>
      <c r="D261" s="257"/>
      <c r="E261" s="164">
        <f>4 * ($C$210*'Data for KPI'!$B$1)</f>
        <v>7500</v>
      </c>
      <c r="F261" s="88">
        <v>4</v>
      </c>
      <c r="G261" s="84">
        <v>17</v>
      </c>
      <c r="H261" s="128">
        <v>43848110.582463183</v>
      </c>
      <c r="I261" s="128">
        <v>43201029.636410162</v>
      </c>
      <c r="J261" s="128">
        <v>44495191.528516188</v>
      </c>
      <c r="K261" s="171">
        <f t="shared" si="2053"/>
        <v>84.75</v>
      </c>
      <c r="L261" s="171">
        <f t="shared" si="2054"/>
        <v>1329.7704750000003</v>
      </c>
      <c r="M261" s="171">
        <f t="shared" si="2055"/>
        <v>366.52949999999964</v>
      </c>
      <c r="N261" s="171">
        <f t="shared" si="2056"/>
        <v>7415.25</v>
      </c>
      <c r="O261" s="172">
        <f t="shared" si="2057"/>
        <v>6170.2295249999997</v>
      </c>
      <c r="P261" s="172">
        <f t="shared" si="2058"/>
        <v>7133.4705000000004</v>
      </c>
      <c r="Q261" s="125">
        <v>98.87</v>
      </c>
      <c r="R261" s="125">
        <v>83.21</v>
      </c>
      <c r="S261" s="125">
        <v>96.2</v>
      </c>
      <c r="T261" s="208"/>
      <c r="U261" s="208"/>
      <c r="V261" s="208"/>
      <c r="W261" s="14"/>
      <c r="X261" s="14"/>
      <c r="Y261" s="14"/>
      <c r="Z261" s="14"/>
      <c r="AA261" s="46" t="str">
        <f>IF(OR(ISBLANK(T261), ISBLANK(DH261)), "", 100*((T261-DH261)/DH261))</f>
        <v/>
      </c>
      <c r="AB261" s="103">
        <v>37303917.980711363</v>
      </c>
      <c r="AC261" s="43">
        <v>36979482.081088617</v>
      </c>
      <c r="AD261" s="43">
        <v>37628353.880334087</v>
      </c>
      <c r="AE261" s="171">
        <f t="shared" si="2059"/>
        <v>3.75</v>
      </c>
      <c r="AF261" s="171">
        <f t="shared" si="2060"/>
        <v>1267.6177499999994</v>
      </c>
      <c r="AG261" s="171">
        <f t="shared" si="2061"/>
        <v>278.86237500000061</v>
      </c>
      <c r="AH261" s="171">
        <f t="shared" si="2062"/>
        <v>7496.25</v>
      </c>
      <c r="AI261" s="172">
        <f t="shared" si="2063"/>
        <v>6232.3822500000006</v>
      </c>
      <c r="AJ261" s="172">
        <f t="shared" si="2064"/>
        <v>7221.1376249999994</v>
      </c>
      <c r="AK261" s="34">
        <v>99.95</v>
      </c>
      <c r="AL261" s="34">
        <v>83.14</v>
      </c>
      <c r="AM261" s="34">
        <v>96.33</v>
      </c>
      <c r="AN261" s="29">
        <v>0.39730270623021763</v>
      </c>
      <c r="AO261" s="46">
        <f>IF(OR(ISBLANK(AB261), ISBLANK(DH261)), "", 100*((AB261-DH261)/DH261))</f>
        <v>0.36358018579483758</v>
      </c>
      <c r="AP261" s="102">
        <v>37169309.498920307</v>
      </c>
      <c r="AQ261" s="42">
        <v>36857491.40102227</v>
      </c>
      <c r="AR261" s="42">
        <v>37481127.596818358</v>
      </c>
      <c r="AS261" s="171">
        <f t="shared" si="2065"/>
        <v>2.25</v>
      </c>
      <c r="AT261" s="171">
        <f t="shared" si="2066"/>
        <v>1260.3724500000008</v>
      </c>
      <c r="AU261" s="171">
        <f t="shared" si="2067"/>
        <v>285.66495000000032</v>
      </c>
      <c r="AV261" s="171">
        <f t="shared" si="2068"/>
        <v>7497.75</v>
      </c>
      <c r="AW261" s="172">
        <f t="shared" si="2069"/>
        <v>6239.6275499999992</v>
      </c>
      <c r="AX261" s="172">
        <f t="shared" si="2070"/>
        <v>7214.3350499999997</v>
      </c>
      <c r="AY261" s="32">
        <v>99.97</v>
      </c>
      <c r="AZ261" s="32">
        <v>83.22</v>
      </c>
      <c r="BA261" s="32">
        <v>96.22</v>
      </c>
      <c r="BB261" s="28">
        <v>0.55815472793414911</v>
      </c>
      <c r="BC261" s="46">
        <f>IF(OR(ISBLANK(AP261), ISBLANK(DH261)), "", 100*((AP261-DH261)/DH261))</f>
        <v>1.4254876499860362E-3</v>
      </c>
      <c r="BD261" s="128">
        <v>37173778.434164047</v>
      </c>
      <c r="BE261" s="128">
        <v>36861921.555749834</v>
      </c>
      <c r="BF261" s="128">
        <v>37485635.312578268</v>
      </c>
      <c r="BG261" s="171">
        <f t="shared" si="2071"/>
        <v>2.25</v>
      </c>
      <c r="BH261" s="171">
        <f t="shared" si="2049"/>
        <v>1241.6280749999996</v>
      </c>
      <c r="BI261" s="171">
        <f t="shared" si="2050"/>
        <v>350.89537500000097</v>
      </c>
      <c r="BJ261" s="171">
        <f t="shared" si="2072"/>
        <v>7497.75</v>
      </c>
      <c r="BK261" s="172">
        <f t="shared" si="2073"/>
        <v>6258.3719250000004</v>
      </c>
      <c r="BL261" s="172">
        <f t="shared" si="2074"/>
        <v>7149.104624999999</v>
      </c>
      <c r="BM261" s="124">
        <v>99.97</v>
      </c>
      <c r="BN261" s="124">
        <v>83.47</v>
      </c>
      <c r="BO261" s="124">
        <v>95.35</v>
      </c>
      <c r="BP261" s="29">
        <v>5.2057054024573661</v>
      </c>
      <c r="BQ261" s="46">
        <f>IF(OR(ISBLANK(BD261), ISBLANK(DH261)), "", 100*((BD261-DH261)/DH261))</f>
        <v>1.3448845113730361E-2</v>
      </c>
      <c r="BR261" s="128">
        <v>37168779.662556566</v>
      </c>
      <c r="BS261" s="128">
        <v>36856945.764216453</v>
      </c>
      <c r="BT261" s="128">
        <v>37480613.560896687</v>
      </c>
      <c r="BU261" s="171">
        <f t="shared" si="2075"/>
        <v>2.25</v>
      </c>
      <c r="BV261" s="171">
        <f t="shared" si="2051"/>
        <v>1243.1276250000001</v>
      </c>
      <c r="BW261" s="171">
        <f t="shared" si="2052"/>
        <v>283.41562499999964</v>
      </c>
      <c r="BX261" s="171">
        <f t="shared" si="2076"/>
        <v>7497.75</v>
      </c>
      <c r="BY261" s="172">
        <f t="shared" si="2077"/>
        <v>6256.8723749999999</v>
      </c>
      <c r="BZ261" s="172">
        <f t="shared" si="2078"/>
        <v>7216.5843750000004</v>
      </c>
      <c r="CA261" s="124">
        <v>99.97</v>
      </c>
      <c r="CB261" s="124">
        <v>83.45</v>
      </c>
      <c r="CC261" s="124">
        <v>96.25</v>
      </c>
      <c r="CD261" s="29">
        <v>1.0022782506196704</v>
      </c>
      <c r="CE261" s="46">
        <f>IF(OR(ISBLANK(BR261), ISBLANK(DH261)), "", 100*((BR261-DH261)/DH261))</f>
        <v>0</v>
      </c>
      <c r="CF261" s="127">
        <v>37660910.549139842</v>
      </c>
      <c r="CG261" s="127">
        <v>37308693.104256429</v>
      </c>
      <c r="CH261" s="127">
        <v>38013127.994023263</v>
      </c>
      <c r="CI261" s="171">
        <f t="shared" si="2079"/>
        <v>8.25</v>
      </c>
      <c r="CJ261" s="171">
        <f t="shared" si="2080"/>
        <v>1248.8837999999996</v>
      </c>
      <c r="CK261" s="171">
        <f t="shared" si="2081"/>
        <v>296.68237499999941</v>
      </c>
      <c r="CL261" s="171">
        <f t="shared" si="2082"/>
        <v>7491.75</v>
      </c>
      <c r="CM261" s="172">
        <f t="shared" si="2083"/>
        <v>6251.1162000000004</v>
      </c>
      <c r="CN261" s="172">
        <f t="shared" si="2084"/>
        <v>7203.3176250000006</v>
      </c>
      <c r="CO261" s="122">
        <v>99.89</v>
      </c>
      <c r="CP261" s="122">
        <v>83.44</v>
      </c>
      <c r="CQ261" s="122">
        <v>96.15</v>
      </c>
      <c r="CR261" s="28">
        <v>0.6767601820901139</v>
      </c>
      <c r="CS261" s="46">
        <f>IF(OR(ISBLANK(CF261), ISBLANK(DH261)), "", 100*((CF261-DH261)/DH261))</f>
        <v>1.3240437029441769</v>
      </c>
      <c r="CT261" s="127">
        <v>37171913.76026576</v>
      </c>
      <c r="CU261" s="127">
        <v>36860076.317592077</v>
      </c>
      <c r="CV261" s="127">
        <v>37483751.202939443</v>
      </c>
      <c r="CW261" s="171">
        <f t="shared" si="2085"/>
        <v>2.25</v>
      </c>
      <c r="CX261" s="171">
        <f t="shared" si="2086"/>
        <v>1249.1258250000001</v>
      </c>
      <c r="CY261" s="171">
        <f t="shared" si="2087"/>
        <v>330.65144999999939</v>
      </c>
      <c r="CZ261" s="171">
        <f t="shared" si="2088"/>
        <v>7497.75</v>
      </c>
      <c r="DA261" s="172">
        <f t="shared" si="2089"/>
        <v>6250.8741749999999</v>
      </c>
      <c r="DB261" s="172">
        <f t="shared" si="2090"/>
        <v>7169.3485500000006</v>
      </c>
      <c r="DC261" s="122">
        <v>99.97</v>
      </c>
      <c r="DD261" s="122">
        <v>83.37</v>
      </c>
      <c r="DE261" s="122">
        <v>95.62</v>
      </c>
      <c r="DF261" s="28">
        <v>3.2928111697680609</v>
      </c>
      <c r="DG261" s="46">
        <f t="shared" si="2091"/>
        <v>8.4320705109161339E-3</v>
      </c>
      <c r="DH261" s="26">
        <f>MIN(H261,T261,AB261,AP261,BD261,BR261,CF261,CT261)</f>
        <v>37168779.662556566</v>
      </c>
      <c r="DI261" s="85" t="str">
        <f>IF(DH261=H261, $H$2, IF(DH261=T261, $T$2, IF(DH261=AB261, $AB$2, IF(DH261=AP261, $AP$2, IF(DH261=BD261, $BD$2, IF(DH261=BR261, $BR$2, IF(DH261=CF261, $CF$2, $CT$2)))))))</f>
        <v>RSSDDP (AllEnhancements + RQMC + SOM)</v>
      </c>
      <c r="DJ261" s="39">
        <f>IF(OR(ISBLANK(H261), ISBLANK(AP261)), "", IFERROR(((H261-AP261)/H261)*100, ""))</f>
        <v>15.231673599669371</v>
      </c>
      <c r="DK261" s="20" t="str">
        <f>IF(OR(ISBLANK(AP261), ISBLANK(T261)), "", IFERROR(((T261-AP261)/T261)*100, ""))</f>
        <v/>
      </c>
      <c r="DL261" s="18">
        <f t="shared" si="1647"/>
        <v>0</v>
      </c>
    </row>
    <row r="262" spans="1:116" hidden="1" x14ac:dyDescent="0.25">
      <c r="A262" s="257"/>
      <c r="B262" s="257"/>
      <c r="C262" s="257"/>
      <c r="D262" s="257"/>
      <c r="E262" s="164">
        <f>4 * ($C$210*'Data for KPI'!$B$1)</f>
        <v>7500</v>
      </c>
      <c r="F262" s="88">
        <v>5</v>
      </c>
      <c r="G262" s="84">
        <v>19</v>
      </c>
      <c r="H262" s="127">
        <v>44270787.1497702</v>
      </c>
      <c r="I262" s="127">
        <v>43611717.507679693</v>
      </c>
      <c r="J262" s="127">
        <v>44929856.791860707</v>
      </c>
      <c r="K262" s="171">
        <f t="shared" si="2053"/>
        <v>86.250000000000909</v>
      </c>
      <c r="L262" s="171">
        <f t="shared" si="2054"/>
        <v>1360.6736250000004</v>
      </c>
      <c r="M262" s="171">
        <f t="shared" si="2055"/>
        <v>390.95512500000132</v>
      </c>
      <c r="N262" s="171">
        <f t="shared" si="2056"/>
        <v>7413.7499999999991</v>
      </c>
      <c r="O262" s="172">
        <f t="shared" si="2057"/>
        <v>6139.3263749999996</v>
      </c>
      <c r="P262" s="172">
        <f t="shared" si="2058"/>
        <v>7109.0448749999987</v>
      </c>
      <c r="Q262" s="123">
        <v>98.85</v>
      </c>
      <c r="R262" s="123">
        <v>82.81</v>
      </c>
      <c r="S262" s="123">
        <v>95.89</v>
      </c>
      <c r="T262" s="208"/>
      <c r="U262" s="208"/>
      <c r="V262" s="208"/>
      <c r="W262" s="14"/>
      <c r="X262" s="14"/>
      <c r="Y262" s="14"/>
      <c r="Z262" s="14"/>
      <c r="AA262" s="46" t="str">
        <f>IF(OR(ISBLANK(T262), ISBLANK(DH262)), "", 100*((T262-DH262)/DH262))</f>
        <v/>
      </c>
      <c r="AB262" s="104">
        <v>41778631.13768515</v>
      </c>
      <c r="AC262" s="56">
        <v>41205743.443543799</v>
      </c>
      <c r="AD262" s="56">
        <v>42351518.831826501</v>
      </c>
      <c r="AE262" s="171">
        <f t="shared" si="2059"/>
        <v>54.750000000000909</v>
      </c>
      <c r="AF262" s="171">
        <f t="shared" si="2060"/>
        <v>1316.7198750000007</v>
      </c>
      <c r="AG262" s="171">
        <f t="shared" si="2061"/>
        <v>366.70597500000076</v>
      </c>
      <c r="AH262" s="171">
        <f t="shared" si="2062"/>
        <v>7445.2499999999991</v>
      </c>
      <c r="AI262" s="172">
        <f t="shared" si="2063"/>
        <v>6183.2801249999993</v>
      </c>
      <c r="AJ262" s="172">
        <f t="shared" si="2064"/>
        <v>7133.2940249999992</v>
      </c>
      <c r="AK262" s="41">
        <v>99.27</v>
      </c>
      <c r="AL262" s="41">
        <v>83.05</v>
      </c>
      <c r="AM262" s="41">
        <v>95.81</v>
      </c>
      <c r="AN262" s="31">
        <v>0.42860690646125393</v>
      </c>
      <c r="AO262" s="46">
        <f>IF(OR(ISBLANK(AB262), ISBLANK(DH262)), "", 100*((AB262-DH262)/DH262))</f>
        <v>9.8284258053988136</v>
      </c>
      <c r="AP262" s="102">
        <v>38059826.552741967</v>
      </c>
      <c r="AQ262" s="42">
        <v>37677147.017002471</v>
      </c>
      <c r="AR262" s="42">
        <v>38442506.088481463</v>
      </c>
      <c r="AS262" s="171">
        <f t="shared" si="2065"/>
        <v>8.25</v>
      </c>
      <c r="AT262" s="171">
        <f t="shared" si="2066"/>
        <v>1271.35905</v>
      </c>
      <c r="AU262" s="171">
        <f t="shared" si="2067"/>
        <v>312.41504999999961</v>
      </c>
      <c r="AV262" s="171">
        <f t="shared" si="2068"/>
        <v>7491.75</v>
      </c>
      <c r="AW262" s="172">
        <f t="shared" si="2069"/>
        <v>6228.64095</v>
      </c>
      <c r="AX262" s="172">
        <f t="shared" si="2070"/>
        <v>7187.5849500000004</v>
      </c>
      <c r="AY262" s="32">
        <v>99.89</v>
      </c>
      <c r="AZ262" s="32">
        <v>83.14</v>
      </c>
      <c r="BA262" s="32">
        <v>95.94</v>
      </c>
      <c r="BB262" s="28">
        <v>0.52558547718677906</v>
      </c>
      <c r="BC262" s="46">
        <f>IF(OR(ISBLANK(AP262), ISBLANK(DH262)), "", 100*((AP262-DH262)/DH262))</f>
        <v>5.23646391966264E-2</v>
      </c>
      <c r="BD262" s="127">
        <v>38071424.530962817</v>
      </c>
      <c r="BE262" s="127">
        <v>37688503.68965812</v>
      </c>
      <c r="BF262" s="127">
        <v>38454345.372267507</v>
      </c>
      <c r="BG262" s="171">
        <f t="shared" si="2071"/>
        <v>8.25</v>
      </c>
      <c r="BH262" s="171">
        <f t="shared" si="2049"/>
        <v>1285.5933749999995</v>
      </c>
      <c r="BI262" s="171">
        <f t="shared" si="2050"/>
        <v>364.85730000000058</v>
      </c>
      <c r="BJ262" s="171">
        <f t="shared" si="2072"/>
        <v>7491.75</v>
      </c>
      <c r="BK262" s="172">
        <f t="shared" si="2073"/>
        <v>6214.4066250000005</v>
      </c>
      <c r="BL262" s="172">
        <f t="shared" si="2074"/>
        <v>7135.1426999999994</v>
      </c>
      <c r="BM262" s="122">
        <v>99.89</v>
      </c>
      <c r="BN262" s="122">
        <v>82.95</v>
      </c>
      <c r="BO262" s="122">
        <v>95.24</v>
      </c>
      <c r="BP262" s="28">
        <v>5.4906156024023351</v>
      </c>
      <c r="BQ262" s="46">
        <f>IF(OR(ISBLANK(BD262), ISBLANK(DH262)), "", 100*((BD262-DH262)/DH262))</f>
        <v>8.2853615398919903E-2</v>
      </c>
      <c r="BR262" s="127">
        <v>38039907.092642173</v>
      </c>
      <c r="BS262" s="127">
        <v>37657298.495651439</v>
      </c>
      <c r="BT262" s="127">
        <v>38422515.689632893</v>
      </c>
      <c r="BU262" s="171">
        <f t="shared" si="2075"/>
        <v>8.25</v>
      </c>
      <c r="BV262" s="171">
        <f t="shared" si="2051"/>
        <v>1280.3491500000009</v>
      </c>
      <c r="BW262" s="171">
        <f t="shared" si="2052"/>
        <v>300.42824999999993</v>
      </c>
      <c r="BX262" s="171">
        <f t="shared" si="2076"/>
        <v>7491.75</v>
      </c>
      <c r="BY262" s="172">
        <f t="shared" si="2077"/>
        <v>6219.6508499999991</v>
      </c>
      <c r="BZ262" s="172">
        <f t="shared" si="2078"/>
        <v>7199.5717500000001</v>
      </c>
      <c r="CA262" s="122">
        <v>99.89</v>
      </c>
      <c r="CB262" s="122">
        <v>83.02</v>
      </c>
      <c r="CC262" s="122">
        <v>96.1</v>
      </c>
      <c r="CD262" s="28">
        <v>0.9809521575451593</v>
      </c>
      <c r="CE262" s="46">
        <f>IF(OR(ISBLANK(BR262), ISBLANK(DH262)), "", 100*((BR262-DH262)/DH262))</f>
        <v>0</v>
      </c>
      <c r="CF262" s="128">
        <v>38051305.798645437</v>
      </c>
      <c r="CG262" s="128">
        <v>37668689.334159531</v>
      </c>
      <c r="CH262" s="128">
        <v>38433922.263131358</v>
      </c>
      <c r="CI262" s="171">
        <f t="shared" si="2079"/>
        <v>8.25</v>
      </c>
      <c r="CJ262" s="171">
        <f t="shared" si="2080"/>
        <v>1278.1016250000002</v>
      </c>
      <c r="CK262" s="171">
        <f t="shared" si="2081"/>
        <v>304.17412499999955</v>
      </c>
      <c r="CL262" s="171">
        <f t="shared" si="2082"/>
        <v>7491.75</v>
      </c>
      <c r="CM262" s="172">
        <f t="shared" si="2083"/>
        <v>6221.8983749999998</v>
      </c>
      <c r="CN262" s="172">
        <f t="shared" si="2084"/>
        <v>7195.8258750000005</v>
      </c>
      <c r="CO262" s="124">
        <v>99.89</v>
      </c>
      <c r="CP262" s="124">
        <v>83.05</v>
      </c>
      <c r="CQ262" s="124">
        <v>96.05</v>
      </c>
      <c r="CR262" s="29">
        <v>0.85067101326555172</v>
      </c>
      <c r="CS262" s="46">
        <f>IF(OR(ISBLANK(CF262), ISBLANK(DH262)), "", 100*((CF262-DH262)/DH262))</f>
        <v>2.9965125770426433E-2</v>
      </c>
      <c r="CT262" s="128">
        <v>38045587.221096113</v>
      </c>
      <c r="CU262" s="128">
        <v>37662915.231985234</v>
      </c>
      <c r="CV262" s="128">
        <v>38428259.210206978</v>
      </c>
      <c r="CW262" s="171">
        <f t="shared" si="2085"/>
        <v>8.25</v>
      </c>
      <c r="CX262" s="171">
        <f t="shared" si="2086"/>
        <v>1275.8541000000005</v>
      </c>
      <c r="CY262" s="171">
        <f t="shared" si="2087"/>
        <v>323.65267499999936</v>
      </c>
      <c r="CZ262" s="171">
        <f t="shared" si="2088"/>
        <v>7491.75</v>
      </c>
      <c r="DA262" s="172">
        <f t="shared" si="2089"/>
        <v>6224.1458999999995</v>
      </c>
      <c r="DB262" s="172">
        <f t="shared" si="2090"/>
        <v>7176.3473250000006</v>
      </c>
      <c r="DC262" s="124">
        <v>99.89</v>
      </c>
      <c r="DD262" s="124">
        <v>83.08</v>
      </c>
      <c r="DE262" s="124">
        <v>95.79</v>
      </c>
      <c r="DF262" s="29">
        <v>3.1245989147920628</v>
      </c>
      <c r="DG262" s="46">
        <f t="shared" si="2091"/>
        <v>1.4932025044400873E-2</v>
      </c>
      <c r="DH262" s="26">
        <f>MIN(H262,T262,AB262,AP262,BD262,BR262,CF262,CT262)</f>
        <v>38039907.092642173</v>
      </c>
      <c r="DI262" s="85" t="str">
        <f>IF(DH262=H262, $H$2, IF(DH262=T262, $T$2, IF(DH262=AB262, $AB$2, IF(DH262=AP262, $AP$2, IF(DH262=BD262, $BD$2, IF(DH262=BR262, $BR$2, IF(DH262=CF262, $CF$2, $CT$2)))))))</f>
        <v>RSSDDP (AllEnhancements + RQMC + SOM)</v>
      </c>
      <c r="DJ262" s="39">
        <f>IF(OR(ISBLANK(H262), ISBLANK(AP262)), "", IFERROR(((H262-AP262)/H262)*100, ""))</f>
        <v>14.029478572441587</v>
      </c>
      <c r="DK262" s="20" t="str">
        <f>IF(OR(ISBLANK(AP262), ISBLANK(T262)), "", IFERROR(((T262-AP262)/T262)*100, ""))</f>
        <v/>
      </c>
      <c r="DL262" s="18">
        <f t="shared" si="1647"/>
        <v>0</v>
      </c>
    </row>
    <row r="263" spans="1:116" x14ac:dyDescent="0.25">
      <c r="A263" s="257"/>
      <c r="B263" s="257"/>
      <c r="C263" s="258"/>
      <c r="D263" s="258"/>
      <c r="E263" s="164">
        <f>4 * ($C$210*'Data for KPI'!$B$1)</f>
        <v>7500</v>
      </c>
      <c r="F263" s="94" t="s">
        <v>23</v>
      </c>
      <c r="G263" s="94"/>
      <c r="H263" s="113">
        <f>AVERAGE(H258:H262)</f>
        <v>44276474.068124086</v>
      </c>
      <c r="I263" s="82">
        <f t="shared" ref="I263:DH263" si="2092">AVERAGE(I258:I262)</f>
        <v>43619412.651114881</v>
      </c>
      <c r="J263" s="82">
        <f t="shared" si="2092"/>
        <v>44933535.48513329</v>
      </c>
      <c r="K263" s="159">
        <f t="shared" si="2092"/>
        <v>88.800000000000182</v>
      </c>
      <c r="L263" s="159">
        <f t="shared" si="2092"/>
        <v>1344.534015</v>
      </c>
      <c r="M263" s="159">
        <f t="shared" si="2092"/>
        <v>382.86069000000043</v>
      </c>
      <c r="N263" s="159">
        <f t="shared" si="2092"/>
        <v>7411.2</v>
      </c>
      <c r="O263" s="159">
        <f t="shared" si="2092"/>
        <v>6155.4659849999998</v>
      </c>
      <c r="P263" s="159">
        <f t="shared" si="2092"/>
        <v>7117.1393099999987</v>
      </c>
      <c r="Q263" s="106">
        <f t="shared" si="2092"/>
        <v>98.815999999999988</v>
      </c>
      <c r="R263" s="106">
        <f t="shared" si="2092"/>
        <v>83.055999999999997</v>
      </c>
      <c r="S263" s="106">
        <f t="shared" si="2092"/>
        <v>96.031999999999996</v>
      </c>
      <c r="T263" s="113" t="e">
        <f t="shared" si="2092"/>
        <v>#DIV/0!</v>
      </c>
      <c r="U263" s="113" t="e">
        <f t="shared" si="2092"/>
        <v>#DIV/0!</v>
      </c>
      <c r="V263" s="113" t="e">
        <f t="shared" si="2092"/>
        <v>#DIV/0!</v>
      </c>
      <c r="W263" s="82" t="e">
        <f t="shared" si="2092"/>
        <v>#DIV/0!</v>
      </c>
      <c r="X263" s="82" t="e">
        <f t="shared" si="2092"/>
        <v>#DIV/0!</v>
      </c>
      <c r="Y263" s="82" t="e">
        <f t="shared" si="2092"/>
        <v>#DIV/0!</v>
      </c>
      <c r="Z263" s="82" t="e">
        <f t="shared" si="2092"/>
        <v>#DIV/0!</v>
      </c>
      <c r="AA263" s="97" t="str">
        <f>IFERROR(AVERAGE(AA258:AA262), "")</f>
        <v/>
      </c>
      <c r="AB263" s="113">
        <f t="shared" si="2092"/>
        <v>38228596.362750895</v>
      </c>
      <c r="AC263" s="82">
        <f t="shared" si="2092"/>
        <v>37852318.798792854</v>
      </c>
      <c r="AD263" s="82">
        <f t="shared" si="2092"/>
        <v>38604873.926708922</v>
      </c>
      <c r="AE263" s="159">
        <f t="shared" si="2092"/>
        <v>13.800000000000363</v>
      </c>
      <c r="AF263" s="159">
        <f t="shared" si="2092"/>
        <v>1271.4663300000002</v>
      </c>
      <c r="AG263" s="159">
        <f t="shared" si="2092"/>
        <v>301.08421500000043</v>
      </c>
      <c r="AH263" s="159">
        <f t="shared" si="2092"/>
        <v>7486.2</v>
      </c>
      <c r="AI263" s="159">
        <f t="shared" si="2092"/>
        <v>6228.5336699999998</v>
      </c>
      <c r="AJ263" s="159">
        <f t="shared" si="2092"/>
        <v>7198.9157849999992</v>
      </c>
      <c r="AK263" s="82">
        <f t="shared" si="2092"/>
        <v>99.816000000000003</v>
      </c>
      <c r="AL263" s="82">
        <f t="shared" si="2092"/>
        <v>83.2</v>
      </c>
      <c r="AM263" s="82">
        <f t="shared" si="2092"/>
        <v>96.162000000000006</v>
      </c>
      <c r="AN263" s="82">
        <f t="shared" si="2092"/>
        <v>0.38600346610696556</v>
      </c>
      <c r="AO263" s="225">
        <f>IFERROR(AVERAGE(AO258:AO262), "")</f>
        <v>2.0485222531745051</v>
      </c>
      <c r="AP263" s="113">
        <f t="shared" si="2092"/>
        <v>37455159.019961461</v>
      </c>
      <c r="AQ263" s="82">
        <f t="shared" si="2092"/>
        <v>37119471.372883245</v>
      </c>
      <c r="AR263" s="82">
        <f t="shared" si="2092"/>
        <v>37790846.667039678</v>
      </c>
      <c r="AS263" s="159">
        <f t="shared" si="2092"/>
        <v>4.2000000000001823</v>
      </c>
      <c r="AT263" s="159">
        <f t="shared" si="2092"/>
        <v>1263.3439650000003</v>
      </c>
      <c r="AU263" s="159">
        <f t="shared" si="2092"/>
        <v>288.28813500000012</v>
      </c>
      <c r="AV263" s="159">
        <f t="shared" si="2092"/>
        <v>7495.8</v>
      </c>
      <c r="AW263" s="159">
        <f t="shared" si="2092"/>
        <v>6236.656035</v>
      </c>
      <c r="AX263" s="159">
        <f t="shared" si="2092"/>
        <v>7211.7118649999993</v>
      </c>
      <c r="AY263" s="82">
        <f t="shared" si="2092"/>
        <v>99.944000000000003</v>
      </c>
      <c r="AZ263" s="82">
        <f t="shared" si="2092"/>
        <v>83.201999999999998</v>
      </c>
      <c r="BA263" s="82">
        <f t="shared" si="2092"/>
        <v>96.210000000000008</v>
      </c>
      <c r="BB263" s="82">
        <f>IFERROR(AVERAGE(BB258:BB262),"")</f>
        <v>0.53893245793132238</v>
      </c>
      <c r="BC263" s="225">
        <f>IFERROR(AVERAGE(BC258:BC262), "")</f>
        <v>1.3501861994026429E-2</v>
      </c>
      <c r="BD263" s="113">
        <f t="shared" si="2092"/>
        <v>46145441.935444929</v>
      </c>
      <c r="BE263" s="82">
        <f t="shared" si="2092"/>
        <v>45544709.213305816</v>
      </c>
      <c r="BF263" s="82">
        <f t="shared" si="2092"/>
        <v>46746174.657584026</v>
      </c>
      <c r="BG263" s="159">
        <f t="shared" si="2092"/>
        <v>101.54999999999981</v>
      </c>
      <c r="BH263" s="159">
        <f t="shared" si="2092"/>
        <v>1349.1464999999996</v>
      </c>
      <c r="BI263" s="159">
        <f t="shared" si="2092"/>
        <v>462.4299299999999</v>
      </c>
      <c r="BJ263" s="82">
        <f t="shared" si="2092"/>
        <v>7398.45</v>
      </c>
      <c r="BK263" s="82">
        <f t="shared" si="2092"/>
        <v>6150.8534999999993</v>
      </c>
      <c r="BL263" s="82">
        <f t="shared" si="2092"/>
        <v>7037.5700699999998</v>
      </c>
      <c r="BM263" s="82">
        <f t="shared" si="2092"/>
        <v>98.646000000000001</v>
      </c>
      <c r="BN263" s="82">
        <f t="shared" si="2092"/>
        <v>83.138000000000005</v>
      </c>
      <c r="BO263" s="82">
        <f t="shared" si="2092"/>
        <v>95.116000000000014</v>
      </c>
      <c r="BP263" s="82">
        <f t="shared" si="2092"/>
        <v>5.3032649280564987</v>
      </c>
      <c r="BQ263" s="226">
        <f t="shared" si="2092"/>
        <v>23.282903790390826</v>
      </c>
      <c r="BR263" s="118">
        <f t="shared" si="2092"/>
        <v>38927454.39383354</v>
      </c>
      <c r="BS263" s="99">
        <f t="shared" si="2092"/>
        <v>38512729.273706362</v>
      </c>
      <c r="BT263" s="99">
        <f t="shared" si="2092"/>
        <v>39342179.513960727</v>
      </c>
      <c r="BU263" s="183">
        <f t="shared" si="2092"/>
        <v>22.65</v>
      </c>
      <c r="BV263" s="183">
        <f t="shared" si="2092"/>
        <v>1274.2323150000004</v>
      </c>
      <c r="BW263" s="183">
        <f t="shared" si="2092"/>
        <v>310.0719299999999</v>
      </c>
      <c r="BX263" s="183">
        <f t="shared" si="2092"/>
        <v>7477.35</v>
      </c>
      <c r="BY263" s="183">
        <f t="shared" si="2092"/>
        <v>6225.7676849999989</v>
      </c>
      <c r="BZ263" s="183">
        <f t="shared" si="2092"/>
        <v>7189.9280699999999</v>
      </c>
      <c r="CA263" s="99">
        <f t="shared" si="2092"/>
        <v>99.698000000000008</v>
      </c>
      <c r="CB263" s="99">
        <f t="shared" si="2092"/>
        <v>83.262</v>
      </c>
      <c r="CC263" s="99">
        <f t="shared" si="2092"/>
        <v>96.155999999999992</v>
      </c>
      <c r="CD263" s="99">
        <f>IFERROR(AVERAGE(CD258:CD262),"")</f>
        <v>1.0251464887869255</v>
      </c>
      <c r="CE263" s="100">
        <f>IFERROR(AVERAGE(CE258:CE262), "")</f>
        <v>3.9566734969380333</v>
      </c>
      <c r="CF263" s="118">
        <f t="shared" si="2092"/>
        <v>37553309.16320052</v>
      </c>
      <c r="CG263" s="99">
        <f t="shared" si="2092"/>
        <v>37209529.867102809</v>
      </c>
      <c r="CH263" s="99">
        <f t="shared" si="2092"/>
        <v>37897088.459298246</v>
      </c>
      <c r="CI263" s="159">
        <f t="shared" si="2092"/>
        <v>5.4000000000001815</v>
      </c>
      <c r="CJ263" s="159">
        <f t="shared" si="2092"/>
        <v>1263.8940150000003</v>
      </c>
      <c r="CK263" s="159">
        <f t="shared" si="2092"/>
        <v>291.24239999999992</v>
      </c>
      <c r="CL263" s="159">
        <f t="shared" si="2092"/>
        <v>7494.6</v>
      </c>
      <c r="CM263" s="159">
        <f t="shared" si="2092"/>
        <v>6236.1059850000001</v>
      </c>
      <c r="CN263" s="159">
        <f t="shared" si="2092"/>
        <v>7208.7575999999999</v>
      </c>
      <c r="CO263" s="99">
        <f t="shared" si="2092"/>
        <v>99.927999999999997</v>
      </c>
      <c r="CP263" s="99">
        <f t="shared" si="2092"/>
        <v>83.207999999999998</v>
      </c>
      <c r="CQ263" s="99">
        <f t="shared" si="2092"/>
        <v>96.186000000000007</v>
      </c>
      <c r="CR263" s="99">
        <f t="shared" si="2092"/>
        <v>0.7050410904191754</v>
      </c>
      <c r="CS263" s="100">
        <f>IFERROR(AVERAGE(CS258:CS262), "")</f>
        <v>0.27766245067686862</v>
      </c>
      <c r="CT263" s="118">
        <f t="shared" si="2092"/>
        <v>37522185.651245728</v>
      </c>
      <c r="CU263" s="99">
        <f t="shared" si="2092"/>
        <v>37181412.064159289</v>
      </c>
      <c r="CV263" s="99">
        <f t="shared" si="2092"/>
        <v>37862959.23833216</v>
      </c>
      <c r="CW263" s="159">
        <f t="shared" si="2092"/>
        <v>4.95</v>
      </c>
      <c r="CX263" s="159">
        <f t="shared" si="2092"/>
        <v>1259.62086</v>
      </c>
      <c r="CY263" s="159">
        <f t="shared" si="2092"/>
        <v>321.23774999999989</v>
      </c>
      <c r="CZ263" s="159">
        <f t="shared" si="2092"/>
        <v>7495.05</v>
      </c>
      <c r="DA263" s="159">
        <f t="shared" si="2092"/>
        <v>6240.37914</v>
      </c>
      <c r="DB263" s="159">
        <f t="shared" si="2092"/>
        <v>7178.7622500000016</v>
      </c>
      <c r="DC263" s="99">
        <f t="shared" si="2092"/>
        <v>99.933999999999997</v>
      </c>
      <c r="DD263" s="99">
        <f t="shared" si="2092"/>
        <v>83.259999999999991</v>
      </c>
      <c r="DE263" s="99">
        <f t="shared" si="2092"/>
        <v>95.78</v>
      </c>
      <c r="DF263" s="99">
        <f t="shared" si="2092"/>
        <v>3.1800352364820332</v>
      </c>
      <c r="DG263" s="100">
        <f>IFERROR(AVERAGE(DG258:DG262), "")</f>
        <v>0.19307616010302159</v>
      </c>
      <c r="DH263" s="118">
        <f t="shared" si="2092"/>
        <v>37450044.175368287</v>
      </c>
      <c r="DI263" s="99"/>
      <c r="DJ263" s="100">
        <f>IFERROR(AVERAGE(DJ258:DJ262), "")</f>
        <v>15.247486259863667</v>
      </c>
      <c r="DK263" s="99" t="str">
        <f>IFERROR(AVERAGE(DK258:DK262), "")</f>
        <v/>
      </c>
      <c r="DL263" s="18">
        <f t="shared" si="1647"/>
        <v>1.3501861994026429E-2</v>
      </c>
    </row>
    <row r="264" spans="1:116" hidden="1" x14ac:dyDescent="0.25">
      <c r="A264" s="257"/>
      <c r="B264" s="257"/>
      <c r="C264" s="256">
        <v>20</v>
      </c>
      <c r="D264" s="256">
        <v>125</v>
      </c>
      <c r="E264" s="164">
        <f>4 * ($C$216*'Data for KPI'!$B$1)</f>
        <v>10000</v>
      </c>
      <c r="F264" s="88">
        <v>1</v>
      </c>
      <c r="G264" s="84">
        <v>13</v>
      </c>
      <c r="H264" s="128">
        <v>78156909.694125921</v>
      </c>
      <c r="I264" s="128">
        <v>77271816.748310342</v>
      </c>
      <c r="J264" s="128">
        <v>79042002.639941499</v>
      </c>
      <c r="K264" s="171">
        <f>E264-N264</f>
        <v>98</v>
      </c>
      <c r="L264" s="171">
        <f>E264-O264</f>
        <v>2119.9884000000002</v>
      </c>
      <c r="M264" s="171">
        <f>E264-P264</f>
        <v>405.95219999999972</v>
      </c>
      <c r="N264" s="171">
        <f>(Q264/100)*E264</f>
        <v>9902</v>
      </c>
      <c r="O264" s="172">
        <f>(R264/100)*N264</f>
        <v>7880.0115999999998</v>
      </c>
      <c r="P264" s="172">
        <f>(S264/100)*N264</f>
        <v>9594.0478000000003</v>
      </c>
      <c r="Q264" s="125">
        <v>99.02</v>
      </c>
      <c r="R264" s="125">
        <v>79.58</v>
      </c>
      <c r="S264" s="125">
        <v>96.89</v>
      </c>
      <c r="T264" s="208"/>
      <c r="U264" s="208"/>
      <c r="V264" s="208"/>
      <c r="W264" s="14"/>
      <c r="X264" s="14"/>
      <c r="Y264" s="14"/>
      <c r="Z264" s="14"/>
      <c r="AA264" s="46" t="str">
        <f>IF(OR(ISBLANK(T264), ISBLANK(DH264)), "", 100*((T264-DH264)/DH264))</f>
        <v/>
      </c>
      <c r="AB264" s="102">
        <v>74218292.426721781</v>
      </c>
      <c r="AC264" s="42">
        <v>73467452.703258052</v>
      </c>
      <c r="AD264" s="42">
        <v>74969132.150185511</v>
      </c>
      <c r="AE264" s="171">
        <f>$E264-AH264</f>
        <v>48</v>
      </c>
      <c r="AF264" s="171">
        <f>$E264-AI264</f>
        <v>2060.2943999999998</v>
      </c>
      <c r="AG264" s="171">
        <f>$E264-AJ264</f>
        <v>402.29120000000148</v>
      </c>
      <c r="AH264" s="171">
        <f>(AK264/100)*E264</f>
        <v>9952</v>
      </c>
      <c r="AI264" s="172">
        <f>(AL264/100)*AH264</f>
        <v>7939.7056000000002</v>
      </c>
      <c r="AJ264" s="172">
        <f>(AM264/100)*AH264</f>
        <v>9597.7087999999985</v>
      </c>
      <c r="AK264" s="32">
        <v>99.52</v>
      </c>
      <c r="AL264" s="32">
        <v>79.78</v>
      </c>
      <c r="AM264" s="32">
        <v>96.44</v>
      </c>
      <c r="AN264" s="28">
        <v>0.30996609846538881</v>
      </c>
      <c r="AO264" s="46">
        <f>IF(OR(ISBLANK(AB264), ISBLANK(DH264)), "", 100*((AB264-DH264)/DH264))</f>
        <v>1.8059715125512636</v>
      </c>
      <c r="AP264" s="103">
        <v>72901708.341903791</v>
      </c>
      <c r="AQ264" s="43">
        <v>72201709.29581745</v>
      </c>
      <c r="AR264" s="43">
        <v>73601707.387990132</v>
      </c>
      <c r="AS264" s="171">
        <f>$E264-AV264</f>
        <v>31</v>
      </c>
      <c r="AT264" s="171">
        <f>$E264-AW264</f>
        <v>2052.7132000000001</v>
      </c>
      <c r="AU264" s="171">
        <f>$E264-AX264</f>
        <v>346.02039999999943</v>
      </c>
      <c r="AV264" s="171">
        <f>(AY264/100)*E264</f>
        <v>9969</v>
      </c>
      <c r="AW264" s="172">
        <f>(AZ264/100)*AV264</f>
        <v>7947.2867999999999</v>
      </c>
      <c r="AX264" s="172">
        <f>(BA264/100)*AV264</f>
        <v>9653.9796000000006</v>
      </c>
      <c r="AY264" s="34">
        <v>99.69</v>
      </c>
      <c r="AZ264" s="34">
        <v>79.72</v>
      </c>
      <c r="BA264" s="34">
        <v>96.84</v>
      </c>
      <c r="BB264" s="29">
        <v>0.38926714325001704</v>
      </c>
      <c r="BC264" s="46">
        <f>IF(OR(ISBLANK(AP264), ISBLANK(DH264)), "", 100*((AP264-DH264)/DH264))</f>
        <v>0</v>
      </c>
      <c r="BD264" s="128">
        <v>72934193.196342796</v>
      </c>
      <c r="BE264" s="128">
        <v>72233991.870637029</v>
      </c>
      <c r="BF264" s="128">
        <v>73634394.522048563</v>
      </c>
      <c r="BG264" s="171">
        <f>IF(BJ264=0, " ", $E264-BJ264)</f>
        <v>31</v>
      </c>
      <c r="BH264" s="171">
        <f t="shared" ref="BH264:BH268" si="2093">IF(BK264=0, " ", $E264-BK264)</f>
        <v>2049.7224999999999</v>
      </c>
      <c r="BI264" s="171">
        <f t="shared" ref="BI264:BI268" si="2094">IF(BL264=0, " ", $E264-BL264)</f>
        <v>588.26710000000094</v>
      </c>
      <c r="BJ264" s="171">
        <f>(BM264/100)*$E264</f>
        <v>9969</v>
      </c>
      <c r="BK264" s="172">
        <f>(BN264/100)*BJ264</f>
        <v>7950.2775000000001</v>
      </c>
      <c r="BL264" s="172">
        <f>(BO264/100)*BJ264</f>
        <v>9411.7328999999991</v>
      </c>
      <c r="BM264" s="124">
        <v>99.69</v>
      </c>
      <c r="BN264" s="124">
        <v>79.75</v>
      </c>
      <c r="BO264" s="124">
        <v>94.41</v>
      </c>
      <c r="BP264" s="29">
        <v>6.0930123193506098</v>
      </c>
      <c r="BQ264" s="46">
        <f>IF(OR(ISBLANK(BD264), ISBLANK(DH264)), "", 100*((BD264-DH264)/DH264))</f>
        <v>4.4559798635518413E-2</v>
      </c>
      <c r="BR264" s="128">
        <v>72905904.082175642</v>
      </c>
      <c r="BS264" s="128">
        <v>72205878.166702047</v>
      </c>
      <c r="BT264" s="128">
        <v>73605929.997649238</v>
      </c>
      <c r="BU264" s="171">
        <f>IF(BX264 = 0, " ", $E264-BX264)</f>
        <v>31</v>
      </c>
      <c r="BV264" s="171">
        <f t="shared" ref="BV264:BV268" si="2095">IF(BY264=0, " ", $E264-BY264)</f>
        <v>2055.7039000000004</v>
      </c>
      <c r="BW264" s="171">
        <f t="shared" ref="BW264:BW268" si="2096">IF(BZ264=0, " ", $E264-BZ264)</f>
        <v>352.9987000000001</v>
      </c>
      <c r="BX264" s="171">
        <f>IF(ISBLANK(CA264),"",(CA264/100)*$E264)</f>
        <v>9969</v>
      </c>
      <c r="BY264" s="172">
        <f>(CB264/100)*BX264</f>
        <v>7944.2960999999996</v>
      </c>
      <c r="BZ264" s="172">
        <f>(CC264/100)*BX264</f>
        <v>9647.0012999999999</v>
      </c>
      <c r="CA264" s="124">
        <v>99.69</v>
      </c>
      <c r="CB264" s="124">
        <v>79.69</v>
      </c>
      <c r="CC264" s="124">
        <v>96.77</v>
      </c>
      <c r="CD264" s="29">
        <v>0.47760764723140159</v>
      </c>
      <c r="CE264" s="46">
        <f>IF(OR(ISBLANK(BR264), ISBLANK(DH264)), "", 100*((BR264-DH264)/DH264))</f>
        <v>5.75533875306968E-3</v>
      </c>
      <c r="CF264" s="127">
        <v>72902146.44034043</v>
      </c>
      <c r="CG264" s="127">
        <v>72202146.966120005</v>
      </c>
      <c r="CH264" s="127">
        <v>73602145.914560854</v>
      </c>
      <c r="CI264" s="171">
        <f>IF(ISNUMBER(CL264), $E264-CL264,"")</f>
        <v>31</v>
      </c>
      <c r="CJ264" s="171">
        <f>IF(ISNUMBER(CM264), $E264-CM264,"")</f>
        <v>2054.7069999999994</v>
      </c>
      <c r="CK264" s="171">
        <f>IF(ISNUMBER(CN264), $E264-CN264,"")</f>
        <v>352.9987000000001</v>
      </c>
      <c r="CL264" s="171">
        <f>IF(ISBLANK(CO264),"",(CO264/100)*$E264)</f>
        <v>9969</v>
      </c>
      <c r="CM264" s="172">
        <f>IF(ISNUMBER(CL264), (CP264/100) * CL264, "")</f>
        <v>7945.2930000000006</v>
      </c>
      <c r="CN264" s="172">
        <f>IF(ISNUMBER(CL264),(CQ264/100)*CL264,"")</f>
        <v>9647.0012999999999</v>
      </c>
      <c r="CO264" s="122">
        <v>99.69</v>
      </c>
      <c r="CP264" s="122">
        <v>79.7</v>
      </c>
      <c r="CQ264" s="122">
        <v>96.77</v>
      </c>
      <c r="CR264" s="28">
        <v>0.55250673308557718</v>
      </c>
      <c r="CS264" s="46">
        <f>IF(OR(ISBLANK(CF264), ISBLANK(DH264)), "", 100*((CF264-DH264)/DH264))</f>
        <v>6.0094399240147105E-4</v>
      </c>
      <c r="CT264" s="127">
        <v>72922883.247711405</v>
      </c>
      <c r="CU264" s="127">
        <v>72222739.712950259</v>
      </c>
      <c r="CV264" s="127">
        <v>73623026.782472551</v>
      </c>
      <c r="CW264" s="171">
        <f>IF(ISNUMBER(CZ264), $E264-CZ264,"")</f>
        <v>31</v>
      </c>
      <c r="CX264" s="171">
        <f>IF(ISNUMBER(DA264), $E264-DA264,"")</f>
        <v>2041.7473</v>
      </c>
      <c r="CY264" s="171">
        <f>IF(ISNUMBER(DB264), $E264-DB264,"")</f>
        <v>544.40350000000035</v>
      </c>
      <c r="CZ264" s="171">
        <f>IF(ISBLANK(DC264),"",(DC264/100)*$E264)</f>
        <v>9969</v>
      </c>
      <c r="DA264" s="172">
        <f>IF(ISNUMBER(CZ264), (DD264/100) * CZ264, "")</f>
        <v>7958.2527</v>
      </c>
      <c r="DB264" s="172">
        <f>IF(ISNUMBER(CZ264),(DE264/100)*CZ264,"")</f>
        <v>9455.5964999999997</v>
      </c>
      <c r="DC264" s="122">
        <v>99.69</v>
      </c>
      <c r="DD264" s="122">
        <v>79.83</v>
      </c>
      <c r="DE264" s="122">
        <v>94.85</v>
      </c>
      <c r="DF264" s="28">
        <v>2.8801267480227164</v>
      </c>
      <c r="DG264" s="46">
        <f>IF(OR(ISBLANK(CT264), ISBLANK(DH264)), "", 100*((CT264-DH264)/DH264))</f>
        <v>2.9045829362880683E-2</v>
      </c>
      <c r="DH264" s="26">
        <f>MIN(H264,T264,AB264,AP264,BD264,BR264,CF264,CT264)</f>
        <v>72901708.341903791</v>
      </c>
      <c r="DI264" s="85" t="str">
        <f>IF(DH264=H264, $H$2, IF(DH264=T264, $T$2, IF(DH264=AB264, $AB$2, IF(DH264=AP264, $AP$2, IF(DH264=BD264, $BD$2, IF(DH264=BR264, $BR$2, IF(DH264=CF264, $CF$2, $CT$2)))))))</f>
        <v>RKSDDP++ (AllEnhancements + RQMC + Kmeans++)</v>
      </c>
      <c r="DJ264" s="39">
        <f>IF(OR(ISBLANK(H264), ISBLANK(AP264)), "", IFERROR(((H264-AP264)/H264)*100, ""))</f>
        <v>6.723911389010687</v>
      </c>
      <c r="DK264" s="20" t="str">
        <f>IF(OR(ISBLANK(AP264), ISBLANK(T264)), "", IFERROR(((T264-AP264)/T264)*100, ""))</f>
        <v/>
      </c>
      <c r="DL264" s="18">
        <f t="shared" si="1647"/>
        <v>0</v>
      </c>
    </row>
    <row r="265" spans="1:116" hidden="1" x14ac:dyDescent="0.25">
      <c r="A265" s="257"/>
      <c r="B265" s="257"/>
      <c r="C265" s="257"/>
      <c r="D265" s="257"/>
      <c r="E265" s="164">
        <f>4 * ($C$216*'Data for KPI'!$B$1)</f>
        <v>10000</v>
      </c>
      <c r="F265" s="88">
        <v>2</v>
      </c>
      <c r="G265" s="84">
        <v>26</v>
      </c>
      <c r="H265" s="127">
        <v>88609404.307286039</v>
      </c>
      <c r="I265" s="127">
        <v>87455650.162473708</v>
      </c>
      <c r="J265" s="127">
        <v>89763158.45209837</v>
      </c>
      <c r="K265" s="171">
        <f t="shared" ref="K265:K268" si="2097">E265-N265</f>
        <v>174</v>
      </c>
      <c r="L265" s="171">
        <f t="shared" ref="L265:L268" si="2098">E265-O265</f>
        <v>2170.6431999999995</v>
      </c>
      <c r="M265" s="171">
        <f t="shared" ref="M265:M268" si="2099">E265-P265</f>
        <v>524.78819999999905</v>
      </c>
      <c r="N265" s="171">
        <f t="shared" ref="N265:N268" si="2100">(Q265/100)*E265</f>
        <v>9826</v>
      </c>
      <c r="O265" s="172">
        <f t="shared" ref="O265:O268" si="2101">(R265/100)*N265</f>
        <v>7829.3568000000005</v>
      </c>
      <c r="P265" s="172">
        <f t="shared" ref="P265:P268" si="2102">(S265/100)*N265</f>
        <v>9475.2118000000009</v>
      </c>
      <c r="Q265" s="123">
        <v>98.26</v>
      </c>
      <c r="R265" s="123">
        <v>79.680000000000007</v>
      </c>
      <c r="S265" s="123">
        <v>96.43</v>
      </c>
      <c r="T265" s="208"/>
      <c r="U265" s="208"/>
      <c r="V265" s="208"/>
      <c r="W265" s="14"/>
      <c r="X265" s="14"/>
      <c r="Y265" s="14"/>
      <c r="Z265" s="14"/>
      <c r="AA265" s="46" t="str">
        <f>IF(OR(ISBLANK(T265), ISBLANK(DH265)), "", 100*((T265-DH265)/DH265))</f>
        <v/>
      </c>
      <c r="AB265" s="101">
        <v>82967988.262487918</v>
      </c>
      <c r="AC265" s="44">
        <v>81938910.896447584</v>
      </c>
      <c r="AD265" s="44">
        <v>83997065.628528252</v>
      </c>
      <c r="AE265" s="171">
        <f t="shared" ref="AE265:AE268" si="2103">$E265-AH265</f>
        <v>104</v>
      </c>
      <c r="AF265" s="171">
        <f t="shared" ref="AF265:AF268" si="2104">$E265-AI265</f>
        <v>2101.0128000000013</v>
      </c>
      <c r="AG265" s="171">
        <f t="shared" ref="AG265:AG268" si="2105">$E265-AJ265</f>
        <v>458.27679999999964</v>
      </c>
      <c r="AH265" s="171">
        <f t="shared" ref="AH265:AH268" si="2106">(AK265/100)*E265</f>
        <v>9896</v>
      </c>
      <c r="AI265" s="172">
        <f t="shared" ref="AI265:AI268" si="2107">(AL265/100)*AH265</f>
        <v>7898.9871999999987</v>
      </c>
      <c r="AJ265" s="172">
        <f t="shared" ref="AJ265:AJ268" si="2108">(AM265/100)*AH265</f>
        <v>9541.7232000000004</v>
      </c>
      <c r="AK265" s="36">
        <v>98.96</v>
      </c>
      <c r="AL265" s="36">
        <v>79.819999999999993</v>
      </c>
      <c r="AM265" s="36">
        <v>96.42</v>
      </c>
      <c r="AN265" s="30">
        <v>0.46247302007785895</v>
      </c>
      <c r="AO265" s="46">
        <f>IF(OR(ISBLANK(AB265), ISBLANK(DH265)), "", 100*((AB265-DH265)/DH265))</f>
        <v>1.6162390609305546E-2</v>
      </c>
      <c r="AP265" s="103">
        <v>82954580.819107622</v>
      </c>
      <c r="AQ265" s="43">
        <v>81925725.084259674</v>
      </c>
      <c r="AR265" s="43">
        <v>83983436.55395557</v>
      </c>
      <c r="AS265" s="171">
        <f t="shared" ref="AS265:AS268" si="2109">$E265-AV265</f>
        <v>104</v>
      </c>
      <c r="AT265" s="171">
        <f t="shared" ref="AT265:AT268" si="2110">$E265-AW265</f>
        <v>2094.0855999999994</v>
      </c>
      <c r="AU265" s="171">
        <f t="shared" ref="AU265:AU268" si="2111">$E265-AX265</f>
        <v>499.84000000000015</v>
      </c>
      <c r="AV265" s="171">
        <f t="shared" ref="AV265:AV268" si="2112">(AY265/100)*E265</f>
        <v>9896</v>
      </c>
      <c r="AW265" s="172">
        <f t="shared" ref="AW265:AW268" si="2113">(AZ265/100)*AV265</f>
        <v>7905.9144000000006</v>
      </c>
      <c r="AX265" s="172">
        <f t="shared" ref="AX265:AX268" si="2114">(BA265/100)*AV265</f>
        <v>9500.16</v>
      </c>
      <c r="AY265" s="34">
        <v>98.96</v>
      </c>
      <c r="AZ265" s="34">
        <v>79.89</v>
      </c>
      <c r="BA265" s="34">
        <v>96</v>
      </c>
      <c r="BB265" s="29">
        <v>0.4731072927345783</v>
      </c>
      <c r="BC265" s="46">
        <f>IF(OR(ISBLANK(AP265), ISBLANK(DH265)), "", 100*((AP265-DH265)/DH265))</f>
        <v>0</v>
      </c>
      <c r="BD265" s="127">
        <v>83054563.3160806</v>
      </c>
      <c r="BE265" s="127">
        <v>82024228.633152246</v>
      </c>
      <c r="BF265" s="127">
        <v>84084897.999008954</v>
      </c>
      <c r="BG265" s="171">
        <f t="shared" ref="BG265:BG268" si="2115">IF(BJ265=0, " ", $E265-BJ265)</f>
        <v>104</v>
      </c>
      <c r="BH265" s="171">
        <f t="shared" si="2093"/>
        <v>2096.0647999999992</v>
      </c>
      <c r="BI265" s="171">
        <f t="shared" si="2094"/>
        <v>772.96960000000036</v>
      </c>
      <c r="BJ265" s="171">
        <f t="shared" ref="BJ265:BJ268" si="2116">(BM265/100)*$E265</f>
        <v>9896</v>
      </c>
      <c r="BK265" s="172">
        <f t="shared" ref="BK265:BK268" si="2117">(BN265/100)*BJ265</f>
        <v>7903.9352000000008</v>
      </c>
      <c r="BL265" s="172">
        <f t="shared" ref="BL265:BL268" si="2118">(BO265/100)*BJ265</f>
        <v>9227.0303999999996</v>
      </c>
      <c r="BM265" s="122">
        <v>98.96</v>
      </c>
      <c r="BN265" s="122">
        <v>79.87</v>
      </c>
      <c r="BO265" s="122">
        <v>93.24</v>
      </c>
      <c r="BP265" s="28">
        <v>6.0882722925671535</v>
      </c>
      <c r="BQ265" s="46">
        <f>IF(OR(ISBLANK(BD265), ISBLANK(DH265)), "", 100*((BD265-DH265)/DH265))</f>
        <v>0.12052679428397317</v>
      </c>
      <c r="BR265" s="127">
        <v>82957335.879779324</v>
      </c>
      <c r="BS265" s="127">
        <v>81928238.759935364</v>
      </c>
      <c r="BT265" s="127">
        <v>83986432.999623284</v>
      </c>
      <c r="BU265" s="171">
        <f t="shared" ref="BU265:BU268" si="2119">IF(BX265 = 0, " ", $E265-BX265)</f>
        <v>104</v>
      </c>
      <c r="BV265" s="171">
        <f t="shared" si="2095"/>
        <v>2102.9920000000011</v>
      </c>
      <c r="BW265" s="171">
        <f t="shared" si="2096"/>
        <v>474.11039999999957</v>
      </c>
      <c r="BX265" s="171">
        <f t="shared" ref="BX265:BX268" si="2120">IF(ISBLANK(CA265),"",(CA265/100)*$E265)</f>
        <v>9896</v>
      </c>
      <c r="BY265" s="172">
        <f t="shared" ref="BY265:BY268" si="2121">(CB265/100)*BX265</f>
        <v>7897.0079999999989</v>
      </c>
      <c r="BZ265" s="172">
        <f t="shared" ref="BZ265:BZ268" si="2122">(CC265/100)*BX265</f>
        <v>9525.8896000000004</v>
      </c>
      <c r="CA265" s="122">
        <v>98.96</v>
      </c>
      <c r="CB265" s="122">
        <v>79.8</v>
      </c>
      <c r="CC265" s="122">
        <v>96.26</v>
      </c>
      <c r="CD265" s="28">
        <v>0.46960456528489808</v>
      </c>
      <c r="CE265" s="46">
        <f>IF(OR(ISBLANK(BR265), ISBLANK(DH265)), "", 100*((BR265-DH265)/DH265))</f>
        <v>3.3211676130457052E-3</v>
      </c>
      <c r="CF265" s="127">
        <v>82964387.147970244</v>
      </c>
      <c r="CG265" s="127">
        <v>81935333.465333134</v>
      </c>
      <c r="CH265" s="127">
        <v>83993440.830607355</v>
      </c>
      <c r="CI265" s="171">
        <f t="shared" ref="CI265:CI268" si="2123">IF(ISNUMBER(CL265), $E265-CL265,"")</f>
        <v>104</v>
      </c>
      <c r="CJ265" s="171">
        <f t="shared" ref="CJ265:CJ268" si="2124">IF(ISNUMBER(CM265), $E265-CM265,"")</f>
        <v>2091.1167999999998</v>
      </c>
      <c r="CK265" s="171">
        <f t="shared" ref="CK265:CK268" si="2125">IF(ISNUMBER(CN265), $E265-CN265,"")</f>
        <v>467.18320000000131</v>
      </c>
      <c r="CL265" s="171">
        <f t="shared" ref="CL265:CL268" si="2126">IF(ISBLANK(CO265),"",(CO265/100)*$E265)</f>
        <v>9896</v>
      </c>
      <c r="CM265" s="172">
        <f t="shared" ref="CM265:CM268" si="2127">IF(ISNUMBER(CL265), (CP265/100) * CL265, "")</f>
        <v>7908.8832000000002</v>
      </c>
      <c r="CN265" s="172">
        <f t="shared" ref="CN265:CN268" si="2128">IF(ISNUMBER(CL265),(CQ265/100)*CL265,"")</f>
        <v>9532.8167999999987</v>
      </c>
      <c r="CO265" s="122">
        <v>98.96</v>
      </c>
      <c r="CP265" s="122">
        <v>79.92</v>
      </c>
      <c r="CQ265" s="122">
        <v>96.33</v>
      </c>
      <c r="CR265" s="28">
        <v>0.59617254721675439</v>
      </c>
      <c r="CS265" s="46">
        <f>IF(OR(ISBLANK(CF265), ISBLANK(DH265)), "", 100*((CF265-DH265)/DH265))</f>
        <v>1.1821322904405065E-2</v>
      </c>
      <c r="CT265" s="128">
        <v>101860972.37742861</v>
      </c>
      <c r="CU265" s="128">
        <v>100407433.5327799</v>
      </c>
      <c r="CV265" s="128">
        <v>103314511.22207721</v>
      </c>
      <c r="CW265" s="171">
        <f t="shared" ref="CW265:CW268" si="2129">IF(ISNUMBER(CZ265), $E265-CZ265,"")</f>
        <v>314</v>
      </c>
      <c r="CX265" s="171">
        <f t="shared" ref="CX265:CX268" si="2130">IF(ISNUMBER(DA265), $E265-DA265,"")</f>
        <v>2301.5671999999995</v>
      </c>
      <c r="CY265" s="171">
        <f t="shared" ref="CY265:CY268" si="2131">IF(ISNUMBER(DB265), $E265-DB265,"")</f>
        <v>892.2541999999994</v>
      </c>
      <c r="CZ265" s="171">
        <f t="shared" ref="CZ265:CZ268" si="2132">IF(ISBLANK(DC265),"",(DC265/100)*$E265)</f>
        <v>9686</v>
      </c>
      <c r="DA265" s="172">
        <f t="shared" ref="DA265:DA268" si="2133">IF(ISNUMBER(CZ265), (DD265/100) * CZ265, "")</f>
        <v>7698.4328000000005</v>
      </c>
      <c r="DB265" s="172">
        <f t="shared" ref="DB265:DB268" si="2134">IF(ISNUMBER(CZ265),(DE265/100)*CZ265,"")</f>
        <v>9107.7458000000006</v>
      </c>
      <c r="DC265" s="124">
        <v>96.86</v>
      </c>
      <c r="DD265" s="124">
        <v>79.48</v>
      </c>
      <c r="DE265" s="124">
        <v>94.03</v>
      </c>
      <c r="DF265" s="29">
        <v>2.8705585892649017</v>
      </c>
      <c r="DG265" s="46">
        <f>IF(OR(ISBLANK(CT265), ISBLANK(DH265)), "", 100*((CT265-DH265)/DH265))</f>
        <v>22.791256819859811</v>
      </c>
      <c r="DH265" s="26">
        <f>MIN(H265,T265,AB265,AP265,BD265,BR265,CF265,CT265)</f>
        <v>82954580.819107622</v>
      </c>
      <c r="DI265" s="85" t="str">
        <f>IF(DH265=H265, $H$2, IF(DH265=T265, $T$2, IF(DH265=AB265, $AB$2, IF(DH265=AP265, $AP$2, IF(DH265=BD265, $BD$2, IF(DH265=BR265, $BR$2, IF(DH265=CF265, $CF$2, $CT$2)))))))</f>
        <v>RKSDDP++ (AllEnhancements + RQMC + Kmeans++)</v>
      </c>
      <c r="DJ265" s="39">
        <f>IF(OR(ISBLANK(H265), ISBLANK(AP265)), "", IFERROR(((H265-AP265)/H265)*100, ""))</f>
        <v>6.3817419069517891</v>
      </c>
      <c r="DK265" s="20" t="str">
        <f>IF(OR(ISBLANK(AP265), ISBLANK(T265)), "", IFERROR(((T265-AP265)/T265)*100, ""))</f>
        <v/>
      </c>
      <c r="DL265" s="18">
        <f t="shared" si="1647"/>
        <v>0</v>
      </c>
    </row>
    <row r="266" spans="1:116" hidden="1" x14ac:dyDescent="0.25">
      <c r="A266" s="257"/>
      <c r="B266" s="257"/>
      <c r="C266" s="257"/>
      <c r="D266" s="257"/>
      <c r="E266" s="164">
        <f>4 * ($C$216*'Data for KPI'!$B$1)</f>
        <v>10000</v>
      </c>
      <c r="F266" s="88">
        <v>3</v>
      </c>
      <c r="G266" s="84">
        <v>27</v>
      </c>
      <c r="H266" s="128">
        <v>83203590.3469657</v>
      </c>
      <c r="I266" s="128">
        <v>82170047.767494559</v>
      </c>
      <c r="J266" s="128">
        <v>84237132.926436841</v>
      </c>
      <c r="K266" s="171">
        <f t="shared" si="2097"/>
        <v>141</v>
      </c>
      <c r="L266" s="171">
        <f t="shared" si="2098"/>
        <v>2173.9258000000009</v>
      </c>
      <c r="M266" s="171">
        <f t="shared" si="2099"/>
        <v>469.30470000000059</v>
      </c>
      <c r="N266" s="171">
        <f t="shared" si="2100"/>
        <v>9859</v>
      </c>
      <c r="O266" s="172">
        <f t="shared" si="2101"/>
        <v>7826.0741999999991</v>
      </c>
      <c r="P266" s="172">
        <f t="shared" si="2102"/>
        <v>9530.6952999999994</v>
      </c>
      <c r="Q266" s="125">
        <v>98.59</v>
      </c>
      <c r="R266" s="125">
        <v>79.38</v>
      </c>
      <c r="S266" s="125">
        <v>96.67</v>
      </c>
      <c r="T266" s="208"/>
      <c r="U266" s="208"/>
      <c r="V266" s="208"/>
      <c r="W266" s="14"/>
      <c r="X266" s="14"/>
      <c r="Y266" s="14"/>
      <c r="Z266" s="14"/>
      <c r="AA266" s="46" t="str">
        <f>IF(OR(ISBLANK(T266), ISBLANK(DH266)), "", 100*((T266-DH266)/DH266))</f>
        <v/>
      </c>
      <c r="AB266" s="103">
        <v>80297162.784442678</v>
      </c>
      <c r="AC266" s="43">
        <v>79341902.845388055</v>
      </c>
      <c r="AD266" s="43">
        <v>81252422.723497301</v>
      </c>
      <c r="AE266" s="171">
        <f t="shared" si="2103"/>
        <v>105</v>
      </c>
      <c r="AF266" s="171">
        <f t="shared" si="2104"/>
        <v>2123.5800000000008</v>
      </c>
      <c r="AG266" s="171">
        <f t="shared" si="2105"/>
        <v>474.08350000000064</v>
      </c>
      <c r="AH266" s="171">
        <f t="shared" si="2106"/>
        <v>9895</v>
      </c>
      <c r="AI266" s="172">
        <f t="shared" si="2107"/>
        <v>7876.4199999999992</v>
      </c>
      <c r="AJ266" s="172">
        <f t="shared" si="2108"/>
        <v>9525.9164999999994</v>
      </c>
      <c r="AK266" s="34">
        <v>98.95</v>
      </c>
      <c r="AL266" s="34">
        <v>79.599999999999994</v>
      </c>
      <c r="AM266" s="34">
        <v>96.27</v>
      </c>
      <c r="AN266" s="29">
        <v>0.50892485409271182</v>
      </c>
      <c r="AO266" s="46">
        <f>IF(OR(ISBLANK(AB266), ISBLANK(DH266)), "", 100*((AB266-DH266)/DH266))</f>
        <v>5.1185581949928167</v>
      </c>
      <c r="AP266" s="102">
        <v>76419672.498640105</v>
      </c>
      <c r="AQ266" s="42">
        <v>75575192.732431546</v>
      </c>
      <c r="AR266" s="42">
        <v>77264152.264848664</v>
      </c>
      <c r="AS266" s="171">
        <f t="shared" si="2109"/>
        <v>56</v>
      </c>
      <c r="AT266" s="171">
        <f t="shared" si="2110"/>
        <v>2081.5928000000004</v>
      </c>
      <c r="AU266" s="171">
        <f t="shared" si="2111"/>
        <v>438.84399999999914</v>
      </c>
      <c r="AV266" s="171">
        <f t="shared" si="2112"/>
        <v>9944</v>
      </c>
      <c r="AW266" s="172">
        <f t="shared" si="2113"/>
        <v>7918.4071999999996</v>
      </c>
      <c r="AX266" s="172">
        <f t="shared" si="2114"/>
        <v>9561.1560000000009</v>
      </c>
      <c r="AY266" s="32">
        <v>99.44</v>
      </c>
      <c r="AZ266" s="32">
        <v>79.63</v>
      </c>
      <c r="BA266" s="32">
        <v>96.15</v>
      </c>
      <c r="BB266" s="28">
        <v>0.57553097241600881</v>
      </c>
      <c r="BC266" s="46">
        <f>IF(OR(ISBLANK(AP266), ISBLANK(DH266)), "", 100*((AP266-DH266)/DH266))</f>
        <v>4.2461180795105198E-2</v>
      </c>
      <c r="BD266" s="128">
        <v>76443441.538806275</v>
      </c>
      <c r="BE266" s="128">
        <v>75598854.786421984</v>
      </c>
      <c r="BF266" s="128">
        <v>77288028.291190565</v>
      </c>
      <c r="BG266" s="171">
        <f t="shared" si="2115"/>
        <v>56</v>
      </c>
      <c r="BH266" s="171">
        <f t="shared" si="2093"/>
        <v>2087.5592000000006</v>
      </c>
      <c r="BI266" s="171">
        <f t="shared" si="2094"/>
        <v>781.91200000000026</v>
      </c>
      <c r="BJ266" s="171">
        <f t="shared" si="2116"/>
        <v>9944</v>
      </c>
      <c r="BK266" s="172">
        <f t="shared" si="2117"/>
        <v>7912.4407999999994</v>
      </c>
      <c r="BL266" s="172">
        <f t="shared" si="2118"/>
        <v>9218.0879999999997</v>
      </c>
      <c r="BM266" s="124">
        <v>99.44</v>
      </c>
      <c r="BN266" s="124">
        <v>79.569999999999993</v>
      </c>
      <c r="BO266" s="124">
        <v>92.7</v>
      </c>
      <c r="BP266" s="29">
        <v>6.2208481123863546</v>
      </c>
      <c r="BQ266" s="46">
        <f>IF(OR(ISBLANK(BD266), ISBLANK(DH266)), "", 100*((BD266-DH266)/DH266))</f>
        <v>7.357768784597063E-2</v>
      </c>
      <c r="BR266" s="128">
        <v>76387237.575588748</v>
      </c>
      <c r="BS266" s="128">
        <v>75543022.741960287</v>
      </c>
      <c r="BT266" s="128">
        <v>77231452.409217209</v>
      </c>
      <c r="BU266" s="171">
        <f t="shared" si="2119"/>
        <v>56</v>
      </c>
      <c r="BV266" s="171">
        <f t="shared" si="2095"/>
        <v>2085.5703999999996</v>
      </c>
      <c r="BW266" s="171">
        <f t="shared" si="2096"/>
        <v>404.04000000000087</v>
      </c>
      <c r="BX266" s="171">
        <f t="shared" si="2120"/>
        <v>9944</v>
      </c>
      <c r="BY266" s="172">
        <f t="shared" si="2121"/>
        <v>7914.4296000000004</v>
      </c>
      <c r="BZ266" s="172">
        <f t="shared" si="2122"/>
        <v>9595.9599999999991</v>
      </c>
      <c r="CA266" s="124">
        <v>99.44</v>
      </c>
      <c r="CB266" s="124">
        <v>79.59</v>
      </c>
      <c r="CC266" s="124">
        <v>96.5</v>
      </c>
      <c r="CD266" s="29">
        <v>0.44594447327378417</v>
      </c>
      <c r="CE266" s="46">
        <f>IF(OR(ISBLANK(BR266), ISBLANK(DH266)), "", 100*((BR266-DH266)/DH266))</f>
        <v>0</v>
      </c>
      <c r="CF266" s="128">
        <v>76394129.472293854</v>
      </c>
      <c r="CG266" s="128">
        <v>75549897.237394884</v>
      </c>
      <c r="CH266" s="128">
        <v>77238361.707192823</v>
      </c>
      <c r="CI266" s="171">
        <f t="shared" si="2123"/>
        <v>56</v>
      </c>
      <c r="CJ266" s="171">
        <f t="shared" si="2124"/>
        <v>2086.5648000000001</v>
      </c>
      <c r="CK266" s="171">
        <f t="shared" si="2125"/>
        <v>433.87199999999939</v>
      </c>
      <c r="CL266" s="171">
        <f t="shared" si="2126"/>
        <v>9944</v>
      </c>
      <c r="CM266" s="172">
        <f t="shared" si="2127"/>
        <v>7913.4351999999999</v>
      </c>
      <c r="CN266" s="172">
        <f t="shared" si="2128"/>
        <v>9566.1280000000006</v>
      </c>
      <c r="CO266" s="124">
        <v>99.44</v>
      </c>
      <c r="CP266" s="124">
        <v>79.58</v>
      </c>
      <c r="CQ266" s="124">
        <v>96.2</v>
      </c>
      <c r="CR266" s="29">
        <v>0.41834766594835454</v>
      </c>
      <c r="CS266" s="46">
        <f>IF(OR(ISBLANK(CF266), ISBLANK(DH266)), "", 100*((CF266-DH266)/DH266))</f>
        <v>9.0223143601521737E-3</v>
      </c>
      <c r="CT266" s="127">
        <v>131632930.6962029</v>
      </c>
      <c r="CU266" s="127">
        <v>129721946.65989339</v>
      </c>
      <c r="CV266" s="127">
        <v>133543914.7325125</v>
      </c>
      <c r="CW266" s="171">
        <f t="shared" si="2129"/>
        <v>651</v>
      </c>
      <c r="CX266" s="171">
        <f t="shared" si="2130"/>
        <v>2640.4672</v>
      </c>
      <c r="CY266" s="171">
        <f t="shared" si="2131"/>
        <v>1215.6795999999995</v>
      </c>
      <c r="CZ266" s="171">
        <f t="shared" si="2132"/>
        <v>9349</v>
      </c>
      <c r="DA266" s="172">
        <f t="shared" si="2133"/>
        <v>7359.5328</v>
      </c>
      <c r="DB266" s="172">
        <f t="shared" si="2134"/>
        <v>8784.3204000000005</v>
      </c>
      <c r="DC266" s="122">
        <v>93.49</v>
      </c>
      <c r="DD266" s="122">
        <v>78.72</v>
      </c>
      <c r="DE266" s="122">
        <v>93.96</v>
      </c>
      <c r="DF266" s="28">
        <v>2.9732646645726115</v>
      </c>
      <c r="DG266" s="46">
        <f t="shared" ref="DG266:DG268" si="2135">IF(OR(ISBLANK(CT266), ISBLANK(DH266)), "", 100*((CT266-DH266)/DH266))</f>
        <v>72.323198055101756</v>
      </c>
      <c r="DH266" s="26">
        <f>MIN(H266,T266,AB266,AP266,BD266,BR266,CF266,CT266)</f>
        <v>76387237.575588748</v>
      </c>
      <c r="DI266" s="85" t="str">
        <f>IF(DH266=H266, $H$2, IF(DH266=T266, $T$2, IF(DH266=AB266, $AB$2, IF(DH266=AP266, $AP$2, IF(DH266=BD266, $BD$2, IF(DH266=BR266, $BR$2, IF(DH266=CF266, $CF$2, $CT$2)))))))</f>
        <v>RSSDDP (AllEnhancements + RQMC + SOM)</v>
      </c>
      <c r="DJ266" s="39">
        <f>IF(OR(ISBLANK(H266), ISBLANK(AP266)), "", IFERROR(((H266-AP266)/H266)*100, ""))</f>
        <v>8.1533955686721082</v>
      </c>
      <c r="DK266" s="20" t="str">
        <f>IF(OR(ISBLANK(AP266), ISBLANK(T266)), "", IFERROR(((T266-AP266)/T266)*100, ""))</f>
        <v/>
      </c>
      <c r="DL266" s="18">
        <f t="shared" ref="DL266:DL294" si="2136">MIN(AO266,BC266,CE266,CS266,DG266,BQ266)</f>
        <v>0</v>
      </c>
    </row>
    <row r="267" spans="1:116" hidden="1" x14ac:dyDescent="0.25">
      <c r="A267" s="257"/>
      <c r="B267" s="257"/>
      <c r="C267" s="257"/>
      <c r="D267" s="257"/>
      <c r="E267" s="164">
        <f>4 * ($C$216*'Data for KPI'!$B$1)</f>
        <v>10000</v>
      </c>
      <c r="F267" s="88">
        <v>4</v>
      </c>
      <c r="G267" s="84">
        <v>28</v>
      </c>
      <c r="H267" s="127">
        <v>85842874.768405244</v>
      </c>
      <c r="I267" s="127">
        <v>84759131.428606257</v>
      </c>
      <c r="J267" s="127">
        <v>86926618.108204231</v>
      </c>
      <c r="K267" s="171">
        <f t="shared" si="2097"/>
        <v>183</v>
      </c>
      <c r="L267" s="171">
        <f t="shared" si="2098"/>
        <v>2235.7347</v>
      </c>
      <c r="M267" s="171">
        <f t="shared" si="2099"/>
        <v>517.75970000000052</v>
      </c>
      <c r="N267" s="171">
        <f t="shared" si="2100"/>
        <v>9817</v>
      </c>
      <c r="O267" s="172">
        <f t="shared" si="2101"/>
        <v>7764.2653</v>
      </c>
      <c r="P267" s="172">
        <f t="shared" si="2102"/>
        <v>9482.2402999999995</v>
      </c>
      <c r="Q267" s="123">
        <v>98.17</v>
      </c>
      <c r="R267" s="123">
        <v>79.09</v>
      </c>
      <c r="S267" s="123">
        <v>96.59</v>
      </c>
      <c r="T267" s="208"/>
      <c r="U267" s="208"/>
      <c r="V267" s="208"/>
      <c r="W267" s="14"/>
      <c r="X267" s="14"/>
      <c r="Y267" s="14"/>
      <c r="Z267" s="14"/>
      <c r="AA267" s="46" t="str">
        <f>IF(OR(ISBLANK(T267), ISBLANK(DH267)), "", 100*((T267-DH267)/DH267))</f>
        <v/>
      </c>
      <c r="AB267" s="103">
        <v>74464618.718789056</v>
      </c>
      <c r="AC267" s="43">
        <v>73692628.855557963</v>
      </c>
      <c r="AD267" s="43">
        <v>75236608.582020149</v>
      </c>
      <c r="AE267" s="171">
        <f t="shared" si="2103"/>
        <v>43</v>
      </c>
      <c r="AF267" s="171">
        <f t="shared" si="2104"/>
        <v>2100.1162000000004</v>
      </c>
      <c r="AG267" s="171">
        <f t="shared" si="2105"/>
        <v>375.5637999999999</v>
      </c>
      <c r="AH267" s="171">
        <f t="shared" si="2106"/>
        <v>9957</v>
      </c>
      <c r="AI267" s="172">
        <f t="shared" si="2107"/>
        <v>7899.8837999999996</v>
      </c>
      <c r="AJ267" s="172">
        <f t="shared" si="2108"/>
        <v>9624.4362000000001</v>
      </c>
      <c r="AK267" s="34">
        <v>99.57</v>
      </c>
      <c r="AL267" s="34">
        <v>79.34</v>
      </c>
      <c r="AM267" s="34">
        <v>96.66</v>
      </c>
      <c r="AN267" s="29">
        <v>0.36261787880391105</v>
      </c>
      <c r="AO267" s="46">
        <f>IF(OR(ISBLANK(AB267), ISBLANK(DH267)), "", 100*((AB267-DH267)/DH267))</f>
        <v>0</v>
      </c>
      <c r="AP267" s="102">
        <v>74466105.942098692</v>
      </c>
      <c r="AQ267" s="42">
        <v>73694119.578767017</v>
      </c>
      <c r="AR267" s="42">
        <v>75238092.305430368</v>
      </c>
      <c r="AS267" s="171">
        <f t="shared" si="2109"/>
        <v>43</v>
      </c>
      <c r="AT267" s="171">
        <f t="shared" si="2110"/>
        <v>2100.1162000000004</v>
      </c>
      <c r="AU267" s="171">
        <f t="shared" si="2111"/>
        <v>369.58960000000116</v>
      </c>
      <c r="AV267" s="171">
        <f t="shared" si="2112"/>
        <v>9957</v>
      </c>
      <c r="AW267" s="172">
        <f t="shared" si="2113"/>
        <v>7899.8837999999996</v>
      </c>
      <c r="AX267" s="172">
        <f t="shared" si="2114"/>
        <v>9630.4103999999988</v>
      </c>
      <c r="AY267" s="32">
        <v>99.57</v>
      </c>
      <c r="AZ267" s="32">
        <v>79.34</v>
      </c>
      <c r="BA267" s="32">
        <v>96.72</v>
      </c>
      <c r="BB267" s="28">
        <v>0.38687429205562668</v>
      </c>
      <c r="BC267" s="46">
        <f>IF(OR(ISBLANK(AP267), ISBLANK(DH267)), "", 100*((AP267-DH267)/DH267))</f>
        <v>1.9972214122958463E-3</v>
      </c>
      <c r="BD267" s="127">
        <v>74503728.718889117</v>
      </c>
      <c r="BE267" s="127">
        <v>73731587.198906586</v>
      </c>
      <c r="BF267" s="127">
        <v>75275870.238871649</v>
      </c>
      <c r="BG267" s="171">
        <f t="shared" si="2115"/>
        <v>43</v>
      </c>
      <c r="BH267" s="171">
        <f t="shared" si="2093"/>
        <v>2097.1290999999992</v>
      </c>
      <c r="BI267" s="171">
        <f t="shared" si="2094"/>
        <v>706.13620000000083</v>
      </c>
      <c r="BJ267" s="171">
        <f t="shared" si="2116"/>
        <v>9957</v>
      </c>
      <c r="BK267" s="172">
        <f t="shared" si="2117"/>
        <v>7902.8709000000008</v>
      </c>
      <c r="BL267" s="172">
        <f t="shared" si="2118"/>
        <v>9293.8637999999992</v>
      </c>
      <c r="BM267" s="122">
        <v>99.57</v>
      </c>
      <c r="BN267" s="122">
        <v>79.37</v>
      </c>
      <c r="BO267" s="122">
        <v>93.34</v>
      </c>
      <c r="BP267" s="28">
        <v>6.0324827010404078</v>
      </c>
      <c r="BQ267" s="46">
        <f>IF(OR(ISBLANK(BD267), ISBLANK(DH267)), "", 100*((BD267-DH267)/DH267))</f>
        <v>5.2521587799647176E-2</v>
      </c>
      <c r="BR267" s="127">
        <v>74484538.015443236</v>
      </c>
      <c r="BS267" s="127">
        <v>73712411.065211058</v>
      </c>
      <c r="BT267" s="127">
        <v>75256664.965675414</v>
      </c>
      <c r="BU267" s="171">
        <f t="shared" si="2119"/>
        <v>43</v>
      </c>
      <c r="BV267" s="171">
        <f t="shared" si="2095"/>
        <v>2099.1205</v>
      </c>
      <c r="BW267" s="171">
        <f t="shared" si="2096"/>
        <v>418.3788999999997</v>
      </c>
      <c r="BX267" s="171">
        <f t="shared" si="2120"/>
        <v>9957</v>
      </c>
      <c r="BY267" s="172">
        <f t="shared" si="2121"/>
        <v>7900.8795</v>
      </c>
      <c r="BZ267" s="172">
        <f t="shared" si="2122"/>
        <v>9581.6211000000003</v>
      </c>
      <c r="CA267" s="122">
        <v>99.57</v>
      </c>
      <c r="CB267" s="122">
        <v>79.349999999999994</v>
      </c>
      <c r="CC267" s="122">
        <v>96.23</v>
      </c>
      <c r="CD267" s="28">
        <v>0.44549290767476113</v>
      </c>
      <c r="CE267" s="46">
        <f>IF(OR(ISBLANK(BR267), ISBLANK(DH267)), "", 100*((BR267-DH267)/DH267))</f>
        <v>2.6750014969395955E-2</v>
      </c>
      <c r="CF267" s="128">
        <v>74466872.250833347</v>
      </c>
      <c r="CG267" s="128">
        <v>73694913.047976255</v>
      </c>
      <c r="CH267" s="128">
        <v>75238831.453690439</v>
      </c>
      <c r="CI267" s="171">
        <f t="shared" si="2123"/>
        <v>43</v>
      </c>
      <c r="CJ267" s="171">
        <f t="shared" si="2124"/>
        <v>2099.1205</v>
      </c>
      <c r="CK267" s="171">
        <f t="shared" si="2125"/>
        <v>371.58099999999831</v>
      </c>
      <c r="CL267" s="171">
        <f t="shared" si="2126"/>
        <v>9957</v>
      </c>
      <c r="CM267" s="172">
        <f t="shared" si="2127"/>
        <v>7900.8795</v>
      </c>
      <c r="CN267" s="172">
        <f t="shared" si="2128"/>
        <v>9628.4190000000017</v>
      </c>
      <c r="CO267" s="124">
        <v>99.57</v>
      </c>
      <c r="CP267" s="124">
        <v>79.349999999999994</v>
      </c>
      <c r="CQ267" s="124">
        <v>96.7</v>
      </c>
      <c r="CR267" s="29">
        <v>0.34352332698549376</v>
      </c>
      <c r="CS267" s="46">
        <f>IF(OR(ISBLANK(CF267), ISBLANK(DH267)), "", 100*((CF267-DH267)/DH267))</f>
        <v>3.0263124730441687E-3</v>
      </c>
      <c r="CT267" s="128">
        <v>74506504.893592998</v>
      </c>
      <c r="CU267" s="128">
        <v>73734137.562969759</v>
      </c>
      <c r="CV267" s="128">
        <v>75278872.224216238</v>
      </c>
      <c r="CW267" s="171">
        <f t="shared" si="2129"/>
        <v>43</v>
      </c>
      <c r="CX267" s="171">
        <f t="shared" si="2130"/>
        <v>2095.1376999999993</v>
      </c>
      <c r="CY267" s="171">
        <f t="shared" si="2131"/>
        <v>558.77260000000024</v>
      </c>
      <c r="CZ267" s="171">
        <f t="shared" si="2132"/>
        <v>9957</v>
      </c>
      <c r="DA267" s="172">
        <f t="shared" si="2133"/>
        <v>7904.8623000000007</v>
      </c>
      <c r="DB267" s="172">
        <f t="shared" si="2134"/>
        <v>9441.2273999999998</v>
      </c>
      <c r="DC267" s="124">
        <v>99.57</v>
      </c>
      <c r="DD267" s="124">
        <v>79.39</v>
      </c>
      <c r="DE267" s="124">
        <v>94.82</v>
      </c>
      <c r="DF267" s="29">
        <v>2.8328846333459246</v>
      </c>
      <c r="DG267" s="46">
        <f t="shared" si="2135"/>
        <v>5.6249767372237469E-2</v>
      </c>
      <c r="DH267" s="26">
        <f>MIN(H267,T267,AB267,AP267,BD267,BR267,CF267,CT267)</f>
        <v>74464618.718789056</v>
      </c>
      <c r="DI267" s="85" t="str">
        <f>IF(DH267=H267, $H$2, IF(DH267=T267, $T$2, IF(DH267=AB267, $AB$2, IF(DH267=AP267, $AP$2, IF(DH267=BD267, $BD$2, IF(DH267=BR267, $BR$2, IF(DH267=CF267, $CF$2, $CT$2)))))))</f>
        <v>RNSDDP (AllEnhancements + RQMC + NoScenarioReduction)</v>
      </c>
      <c r="DJ267" s="39">
        <f>IF(OR(ISBLANK(H267), ISBLANK(AP267)), "", IFERROR(((H267-AP267)/H267)*100, ""))</f>
        <v>13.253014716713343</v>
      </c>
      <c r="DK267" s="20" t="str">
        <f>IF(OR(ISBLANK(AP267), ISBLANK(T267)), "", IFERROR(((T267-AP267)/T267)*100, ""))</f>
        <v/>
      </c>
      <c r="DL267" s="18">
        <f t="shared" si="2136"/>
        <v>0</v>
      </c>
    </row>
    <row r="268" spans="1:116" hidden="1" x14ac:dyDescent="0.25">
      <c r="A268" s="257"/>
      <c r="B268" s="257"/>
      <c r="C268" s="257"/>
      <c r="D268" s="257"/>
      <c r="E268" s="164">
        <f>4 * ($C$216*'Data for KPI'!$B$1)</f>
        <v>10000</v>
      </c>
      <c r="F268" s="88">
        <v>5</v>
      </c>
      <c r="G268" s="84">
        <v>29</v>
      </c>
      <c r="H268" s="128">
        <v>85851151.041010007</v>
      </c>
      <c r="I268" s="128">
        <v>84749548.85094662</v>
      </c>
      <c r="J268" s="128">
        <v>86952753.231073394</v>
      </c>
      <c r="K268" s="171">
        <f t="shared" si="2097"/>
        <v>145</v>
      </c>
      <c r="L268" s="171">
        <f t="shared" si="2098"/>
        <v>2116</v>
      </c>
      <c r="M268" s="171">
        <f t="shared" si="2099"/>
        <v>485.98300000000017</v>
      </c>
      <c r="N268" s="171">
        <f t="shared" si="2100"/>
        <v>9855</v>
      </c>
      <c r="O268" s="172">
        <f t="shared" si="2101"/>
        <v>7884</v>
      </c>
      <c r="P268" s="172">
        <f t="shared" si="2102"/>
        <v>9514.0169999999998</v>
      </c>
      <c r="Q268" s="125">
        <v>98.55</v>
      </c>
      <c r="R268" s="125">
        <v>80</v>
      </c>
      <c r="S268" s="125">
        <v>96.54</v>
      </c>
      <c r="T268" s="208"/>
      <c r="U268" s="208"/>
      <c r="V268" s="208"/>
      <c r="W268" s="14"/>
      <c r="X268" s="14"/>
      <c r="Y268" s="14"/>
      <c r="Z268" s="14"/>
      <c r="AA268" s="46" t="str">
        <f>IF(OR(ISBLANK(T268), ISBLANK(DH268)), "", 100*((T268-DH268)/DH268))</f>
        <v/>
      </c>
      <c r="AB268" s="26">
        <v>83773415.076658294</v>
      </c>
      <c r="AC268" s="80">
        <v>82722849.994265601</v>
      </c>
      <c r="AD268" s="80">
        <v>84823980.159050986</v>
      </c>
      <c r="AE268" s="171">
        <f t="shared" si="2103"/>
        <v>119</v>
      </c>
      <c r="AF268" s="171">
        <f t="shared" si="2104"/>
        <v>2085.3190000000004</v>
      </c>
      <c r="AG268" s="171">
        <f t="shared" si="2105"/>
        <v>541.90680000000066</v>
      </c>
      <c r="AH268" s="171">
        <f t="shared" si="2106"/>
        <v>9881</v>
      </c>
      <c r="AI268" s="172">
        <f t="shared" si="2107"/>
        <v>7914.6809999999996</v>
      </c>
      <c r="AJ268" s="172">
        <f t="shared" si="2108"/>
        <v>9458.0931999999993</v>
      </c>
      <c r="AK268" s="84">
        <v>98.81</v>
      </c>
      <c r="AL268" s="84">
        <v>80.099999999999994</v>
      </c>
      <c r="AM268" s="84">
        <v>95.72</v>
      </c>
      <c r="AN268" s="84">
        <v>0.50226259891151903</v>
      </c>
      <c r="AO268" s="46">
        <f>IF(OR(ISBLANK(AB268), ISBLANK(DH268)), "", 100*((AB268-DH268)/DH268))</f>
        <v>2.0830583831011209</v>
      </c>
      <c r="AP268" s="115">
        <v>83382356.174627826</v>
      </c>
      <c r="AQ268" s="62">
        <v>82340052.444696054</v>
      </c>
      <c r="AR268" s="62">
        <v>84424659.904559597</v>
      </c>
      <c r="AS268" s="171">
        <f t="shared" si="2109"/>
        <v>115</v>
      </c>
      <c r="AT268" s="171">
        <f t="shared" si="2110"/>
        <v>2076.1840000000002</v>
      </c>
      <c r="AU268" s="171">
        <f t="shared" si="2111"/>
        <v>500.51500000000124</v>
      </c>
      <c r="AV268" s="171">
        <f t="shared" si="2112"/>
        <v>9885</v>
      </c>
      <c r="AW268" s="172">
        <f t="shared" si="2113"/>
        <v>7923.8159999999998</v>
      </c>
      <c r="AX268" s="172">
        <f t="shared" si="2114"/>
        <v>9499.4849999999988</v>
      </c>
      <c r="AY268" s="64">
        <v>98.85</v>
      </c>
      <c r="AZ268" s="64">
        <v>80.16</v>
      </c>
      <c r="BA268" s="64">
        <v>96.1</v>
      </c>
      <c r="BB268" s="67">
        <v>0.48121456406743041</v>
      </c>
      <c r="BC268" s="46">
        <f>IF(OR(ISBLANK(AP268), ISBLANK(DH268)), "", 100*((AP268-DH268)/DH268))</f>
        <v>1.606529060634349</v>
      </c>
      <c r="BD268" s="128">
        <v>86080525.671663508</v>
      </c>
      <c r="BE268" s="128">
        <v>84972176.260228544</v>
      </c>
      <c r="BF268" s="128">
        <v>87188875.083098471</v>
      </c>
      <c r="BG268" s="171">
        <f t="shared" si="2115"/>
        <v>147</v>
      </c>
      <c r="BH268" s="171">
        <f t="shared" si="2093"/>
        <v>2109.7176000000009</v>
      </c>
      <c r="BI268" s="171">
        <f t="shared" si="2094"/>
        <v>696.79739999999947</v>
      </c>
      <c r="BJ268" s="171">
        <f t="shared" si="2116"/>
        <v>9853</v>
      </c>
      <c r="BK268" s="172">
        <f t="shared" si="2117"/>
        <v>7890.2823999999991</v>
      </c>
      <c r="BL268" s="172">
        <f t="shared" si="2118"/>
        <v>9303.2026000000005</v>
      </c>
      <c r="BM268" s="124">
        <v>98.53</v>
      </c>
      <c r="BN268" s="124">
        <v>80.08</v>
      </c>
      <c r="BO268" s="124">
        <v>94.42</v>
      </c>
      <c r="BP268" s="29">
        <v>6.3317433704222461</v>
      </c>
      <c r="BQ268" s="46">
        <f>IF(OR(ISBLANK(BD268), ISBLANK(DH268)), "", 100*((BD268-DH268)/DH268))</f>
        <v>4.8944145317155083</v>
      </c>
      <c r="BR268" s="128">
        <v>94372387.582118556</v>
      </c>
      <c r="BS268" s="128">
        <v>93089692.53897582</v>
      </c>
      <c r="BT268" s="128">
        <v>95655082.625261292</v>
      </c>
      <c r="BU268" s="171">
        <f t="shared" si="2119"/>
        <v>243.00000000000182</v>
      </c>
      <c r="BV268" s="171">
        <f t="shared" si="2095"/>
        <v>2207.0841000000009</v>
      </c>
      <c r="BW268" s="171">
        <f t="shared" si="2096"/>
        <v>757.19390000000203</v>
      </c>
      <c r="BX268" s="171">
        <f t="shared" si="2120"/>
        <v>9756.9999999999982</v>
      </c>
      <c r="BY268" s="172">
        <f t="shared" si="2121"/>
        <v>7792.9158999999991</v>
      </c>
      <c r="BZ268" s="172">
        <f t="shared" si="2122"/>
        <v>9242.806099999998</v>
      </c>
      <c r="CA268" s="124">
        <v>97.57</v>
      </c>
      <c r="CB268" s="124">
        <v>79.87</v>
      </c>
      <c r="CC268" s="124">
        <v>94.73</v>
      </c>
      <c r="CD268" s="29">
        <v>24.280502525672805</v>
      </c>
      <c r="CE268" s="46">
        <f>IF(OR(ISBLANK(BR268), ISBLANK(DH268)), "", 100*((BR268-DH268)/DH268))</f>
        <v>14.998558223780927</v>
      </c>
      <c r="CF268" s="127">
        <v>82063974.574772522</v>
      </c>
      <c r="CG268" s="127">
        <v>81055395.697230011</v>
      </c>
      <c r="CH268" s="127">
        <v>83072553.452315032</v>
      </c>
      <c r="CI268" s="171">
        <f t="shared" si="2123"/>
        <v>98</v>
      </c>
      <c r="CJ268" s="171">
        <f t="shared" si="2124"/>
        <v>2058.5959999999995</v>
      </c>
      <c r="CK268" s="171">
        <f t="shared" si="2125"/>
        <v>484.17799999999988</v>
      </c>
      <c r="CL268" s="171">
        <f t="shared" si="2126"/>
        <v>9902</v>
      </c>
      <c r="CM268" s="172">
        <f t="shared" si="2127"/>
        <v>7941.4040000000005</v>
      </c>
      <c r="CN268" s="172">
        <f t="shared" si="2128"/>
        <v>9515.8220000000001</v>
      </c>
      <c r="CO268" s="122">
        <v>99.02</v>
      </c>
      <c r="CP268" s="122">
        <v>80.2</v>
      </c>
      <c r="CQ268" s="122">
        <v>96.1</v>
      </c>
      <c r="CR268" s="28">
        <v>0.63787664859251592</v>
      </c>
      <c r="CS268" s="46">
        <f>IF(OR(ISBLANK(CF268), ISBLANK(DH268)), "", 100*((CF268-DH268)/DH268))</f>
        <v>0</v>
      </c>
      <c r="CT268" s="127">
        <v>164524256.17128861</v>
      </c>
      <c r="CU268" s="127">
        <v>162182561.58403641</v>
      </c>
      <c r="CV268" s="127">
        <v>166865950.7585409</v>
      </c>
      <c r="CW268" s="171">
        <f t="shared" si="2129"/>
        <v>918.00000000000182</v>
      </c>
      <c r="CX268" s="171">
        <f t="shared" si="2130"/>
        <v>2808.8724000000011</v>
      </c>
      <c r="CY268" s="171">
        <f t="shared" si="2131"/>
        <v>1535.5760000000009</v>
      </c>
      <c r="CZ268" s="171">
        <f t="shared" si="2132"/>
        <v>9081.9999999999982</v>
      </c>
      <c r="DA268" s="172">
        <f t="shared" si="2133"/>
        <v>7191.1275999999989</v>
      </c>
      <c r="DB268" s="172">
        <f t="shared" si="2134"/>
        <v>8464.4239999999991</v>
      </c>
      <c r="DC268" s="122">
        <v>90.82</v>
      </c>
      <c r="DD268" s="122">
        <v>79.180000000000007</v>
      </c>
      <c r="DE268" s="122">
        <v>93.2</v>
      </c>
      <c r="DF268" s="28">
        <v>2.8478613124285856</v>
      </c>
      <c r="DG268" s="46">
        <f t="shared" si="2135"/>
        <v>100.48292447909949</v>
      </c>
      <c r="DH268" s="26">
        <f>MIN(H268,T268,AB268,AP268,BD268,BR268,CF268,CT268)</f>
        <v>82063974.574772522</v>
      </c>
      <c r="DI268" s="85" t="str">
        <f>IF(DH268=H268, $H$2, IF(DH268=T268, $T$2, IF(DH268=AB268, $AB$2, IF(DH268=AP268, $AP$2, IF(DH268=BD268, $BD$2, IF(DH268=BR268, $BR$2, IF(DH268=CF268, $CF$2, $CT$2)))))))</f>
        <v>RKSDDP (AllEnhancements + RQMC + Kmeans)</v>
      </c>
      <c r="DJ268" s="39">
        <f>IF(OR(ISBLANK(H268), ISBLANK(AP268)), "", IFERROR(((H268-AP268)/H268)*100, ""))</f>
        <v>2.8756689181754469</v>
      </c>
      <c r="DK268" s="20" t="str">
        <f>IF(OR(ISBLANK(AP268), ISBLANK(T268)), "", IFERROR(((T268-AP268)/T268)*100, ""))</f>
        <v/>
      </c>
      <c r="DL268" s="18">
        <f t="shared" si="2136"/>
        <v>0</v>
      </c>
    </row>
    <row r="269" spans="1:116" x14ac:dyDescent="0.25">
      <c r="A269" s="257"/>
      <c r="B269" s="258"/>
      <c r="C269" s="258"/>
      <c r="D269" s="258"/>
      <c r="E269" s="164">
        <f>4 * ($C$216*'Data for KPI'!$B$1)</f>
        <v>10000</v>
      </c>
      <c r="F269" s="94" t="s">
        <v>23</v>
      </c>
      <c r="G269" s="94"/>
      <c r="H269" s="113">
        <f>AVERAGE(H264:H268)</f>
        <v>84332786.031558588</v>
      </c>
      <c r="I269" s="82">
        <f t="shared" ref="I269:DH269" si="2137">AVERAGE(I264:I268)</f>
        <v>83281238.9915663</v>
      </c>
      <c r="J269" s="82">
        <f t="shared" si="2137"/>
        <v>85384333.071550876</v>
      </c>
      <c r="K269" s="159">
        <f t="shared" si="2137"/>
        <v>148.19999999999999</v>
      </c>
      <c r="L269" s="159">
        <f t="shared" si="2137"/>
        <v>2163.2584200000001</v>
      </c>
      <c r="M269" s="159">
        <f t="shared" si="2137"/>
        <v>480.75756000000001</v>
      </c>
      <c r="N269" s="159">
        <f t="shared" si="2137"/>
        <v>9851.7999999999993</v>
      </c>
      <c r="O269" s="159">
        <f t="shared" si="2137"/>
        <v>7836.741579999999</v>
      </c>
      <c r="P269" s="159">
        <f t="shared" si="2137"/>
        <v>9519.24244</v>
      </c>
      <c r="Q269" s="106">
        <f t="shared" si="2137"/>
        <v>98.518000000000001</v>
      </c>
      <c r="R269" s="106">
        <f t="shared" si="2137"/>
        <v>79.546000000000006</v>
      </c>
      <c r="S269" s="106">
        <f t="shared" si="2137"/>
        <v>96.624000000000009</v>
      </c>
      <c r="T269" s="113" t="e">
        <f t="shared" si="2137"/>
        <v>#DIV/0!</v>
      </c>
      <c r="U269" s="113" t="e">
        <f t="shared" si="2137"/>
        <v>#DIV/0!</v>
      </c>
      <c r="V269" s="113" t="e">
        <f t="shared" si="2137"/>
        <v>#DIV/0!</v>
      </c>
      <c r="W269" s="82" t="e">
        <f t="shared" si="2137"/>
        <v>#DIV/0!</v>
      </c>
      <c r="X269" s="82" t="e">
        <f t="shared" si="2137"/>
        <v>#DIV/0!</v>
      </c>
      <c r="Y269" s="82" t="e">
        <f t="shared" si="2137"/>
        <v>#DIV/0!</v>
      </c>
      <c r="Z269" s="82" t="e">
        <f t="shared" si="2137"/>
        <v>#DIV/0!</v>
      </c>
      <c r="AA269" s="97" t="str">
        <f>IFERROR(AVERAGE(AA264:AA268), "")</f>
        <v/>
      </c>
      <c r="AB269" s="113">
        <f t="shared" si="2137"/>
        <v>79144295.453819945</v>
      </c>
      <c r="AC269" s="82">
        <f t="shared" si="2137"/>
        <v>78232749.05898346</v>
      </c>
      <c r="AD269" s="82">
        <f t="shared" si="2137"/>
        <v>80055841.848656446</v>
      </c>
      <c r="AE269" s="159">
        <f t="shared" si="2137"/>
        <v>83.8</v>
      </c>
      <c r="AF269" s="159">
        <f t="shared" si="2137"/>
        <v>2094.06448</v>
      </c>
      <c r="AG269" s="159">
        <f t="shared" si="2137"/>
        <v>450.42442000000045</v>
      </c>
      <c r="AH269" s="159">
        <f t="shared" si="2137"/>
        <v>9916.2000000000007</v>
      </c>
      <c r="AI269" s="159">
        <f t="shared" si="2137"/>
        <v>7905.9355199999991</v>
      </c>
      <c r="AJ269" s="159">
        <f t="shared" si="2137"/>
        <v>9549.5755800000006</v>
      </c>
      <c r="AK269" s="82">
        <f t="shared" si="2137"/>
        <v>99.162000000000006</v>
      </c>
      <c r="AL269" s="82">
        <f t="shared" si="2137"/>
        <v>79.727999999999994</v>
      </c>
      <c r="AM269" s="82">
        <f t="shared" si="2137"/>
        <v>96.301999999999992</v>
      </c>
      <c r="AN269" s="82">
        <f t="shared" si="2137"/>
        <v>0.42924889007027794</v>
      </c>
      <c r="AO269" s="225">
        <f>IFERROR(AVERAGE(AO264:AO268), "")</f>
        <v>1.8047500962509013</v>
      </c>
      <c r="AP269" s="113">
        <f t="shared" si="2137"/>
        <v>78024884.755275607</v>
      </c>
      <c r="AQ269" s="82">
        <f t="shared" si="2137"/>
        <v>77147359.827194348</v>
      </c>
      <c r="AR269" s="82">
        <f t="shared" si="2137"/>
        <v>78902409.683356866</v>
      </c>
      <c r="AS269" s="159">
        <f t="shared" si="2137"/>
        <v>69.8</v>
      </c>
      <c r="AT269" s="159">
        <f t="shared" si="2137"/>
        <v>2080.9383600000001</v>
      </c>
      <c r="AU269" s="159">
        <f t="shared" si="2137"/>
        <v>430.96180000000021</v>
      </c>
      <c r="AV269" s="159">
        <f t="shared" si="2137"/>
        <v>9930.2000000000007</v>
      </c>
      <c r="AW269" s="159">
        <f t="shared" si="2137"/>
        <v>7919.0616399999999</v>
      </c>
      <c r="AX269" s="159">
        <f t="shared" si="2137"/>
        <v>9569.0382000000009</v>
      </c>
      <c r="AY269" s="82">
        <f t="shared" si="2137"/>
        <v>99.301999999999992</v>
      </c>
      <c r="AZ269" s="82">
        <f t="shared" si="2137"/>
        <v>79.748000000000005</v>
      </c>
      <c r="BA269" s="82">
        <f t="shared" si="2137"/>
        <v>96.362000000000009</v>
      </c>
      <c r="BB269" s="82">
        <f>IFERROR(AVERAGE(BB264:BB268),"")</f>
        <v>0.46119885290473228</v>
      </c>
      <c r="BC269" s="225">
        <f>IFERROR(AVERAGE(BC264:BC268), "")</f>
        <v>0.33019749256835002</v>
      </c>
      <c r="BD269" s="113">
        <f t="shared" si="2137"/>
        <v>78603290.488356456</v>
      </c>
      <c r="BE269" s="82">
        <f t="shared" si="2137"/>
        <v>77712167.749869272</v>
      </c>
      <c r="BF269" s="82">
        <f t="shared" si="2137"/>
        <v>79494413.22684364</v>
      </c>
      <c r="BG269" s="159">
        <f t="shared" si="2137"/>
        <v>76.2</v>
      </c>
      <c r="BH269" s="159">
        <f t="shared" si="2137"/>
        <v>2088.0386399999998</v>
      </c>
      <c r="BI269" s="159">
        <f t="shared" si="2137"/>
        <v>709.21646000000032</v>
      </c>
      <c r="BJ269" s="82">
        <f t="shared" si="2137"/>
        <v>9923.7999999999993</v>
      </c>
      <c r="BK269" s="82">
        <f t="shared" si="2137"/>
        <v>7911.9613599999993</v>
      </c>
      <c r="BL269" s="82">
        <f t="shared" si="2137"/>
        <v>9290.7835400000004</v>
      </c>
      <c r="BM269" s="82">
        <f t="shared" si="2137"/>
        <v>99.237999999999985</v>
      </c>
      <c r="BN269" s="82">
        <f t="shared" si="2137"/>
        <v>79.727999999999994</v>
      </c>
      <c r="BO269" s="82">
        <f t="shared" si="2137"/>
        <v>93.621999999999986</v>
      </c>
      <c r="BP269" s="82">
        <f t="shared" si="2137"/>
        <v>6.1532717591533537</v>
      </c>
      <c r="BQ269" s="226">
        <f t="shared" si="2137"/>
        <v>1.0371200800561235</v>
      </c>
      <c r="BR269" s="118">
        <f t="shared" si="2137"/>
        <v>80221480.627021104</v>
      </c>
      <c r="BS269" s="99">
        <f t="shared" si="2137"/>
        <v>79295848.654556915</v>
      </c>
      <c r="BT269" s="99">
        <f t="shared" si="2137"/>
        <v>81147112.599485293</v>
      </c>
      <c r="BU269" s="183">
        <f t="shared" si="2137"/>
        <v>95.400000000000361</v>
      </c>
      <c r="BV269" s="183">
        <f t="shared" si="2137"/>
        <v>2110.0941800000001</v>
      </c>
      <c r="BW269" s="183">
        <f t="shared" si="2137"/>
        <v>481.34438000000046</v>
      </c>
      <c r="BX269" s="183">
        <f t="shared" si="2137"/>
        <v>9904.6</v>
      </c>
      <c r="BY269" s="183">
        <f t="shared" si="2137"/>
        <v>7889.9058199999981</v>
      </c>
      <c r="BZ269" s="183">
        <f t="shared" si="2137"/>
        <v>9518.6556199999995</v>
      </c>
      <c r="CA269" s="99">
        <f t="shared" si="2137"/>
        <v>99.045999999999992</v>
      </c>
      <c r="CB269" s="99">
        <f t="shared" si="2137"/>
        <v>79.66</v>
      </c>
      <c r="CC269" s="99">
        <f t="shared" si="2137"/>
        <v>96.097999999999999</v>
      </c>
      <c r="CD269" s="99">
        <f>IFERROR(AVERAGE(CD264:CD268),"")</f>
        <v>5.2238304238275299</v>
      </c>
      <c r="CE269" s="100">
        <f>IFERROR(AVERAGE(CE264:CE268), "")</f>
        <v>3.0068769490232876</v>
      </c>
      <c r="CF269" s="118">
        <f t="shared" si="2137"/>
        <v>77758301.977242082</v>
      </c>
      <c r="CG269" s="99">
        <f t="shared" si="2137"/>
        <v>76887537.282810852</v>
      </c>
      <c r="CH269" s="99">
        <f t="shared" si="2137"/>
        <v>78629066.671673313</v>
      </c>
      <c r="CI269" s="159">
        <f t="shared" si="2137"/>
        <v>66.400000000000006</v>
      </c>
      <c r="CJ269" s="159">
        <f t="shared" si="2137"/>
        <v>2078.0210199999997</v>
      </c>
      <c r="CK269" s="159">
        <f t="shared" si="2137"/>
        <v>421.96257999999978</v>
      </c>
      <c r="CL269" s="159">
        <f t="shared" si="2137"/>
        <v>9933.6</v>
      </c>
      <c r="CM269" s="159">
        <f t="shared" si="2137"/>
        <v>7921.9789799999999</v>
      </c>
      <c r="CN269" s="159">
        <f t="shared" si="2137"/>
        <v>9578.0374199999987</v>
      </c>
      <c r="CO269" s="99">
        <f t="shared" si="2137"/>
        <v>99.335999999999984</v>
      </c>
      <c r="CP269" s="99">
        <f t="shared" si="2137"/>
        <v>79.749999999999986</v>
      </c>
      <c r="CQ269" s="99">
        <f t="shared" si="2137"/>
        <v>96.42</v>
      </c>
      <c r="CR269" s="99">
        <f t="shared" si="2137"/>
        <v>0.50968538436573918</v>
      </c>
      <c r="CS269" s="100">
        <f>IFERROR(AVERAGE(CS264:CS268), "")</f>
        <v>4.8941787460005754E-3</v>
      </c>
      <c r="CT269" s="118">
        <f t="shared" si="2137"/>
        <v>109089509.4772449</v>
      </c>
      <c r="CU269" s="99">
        <f t="shared" si="2137"/>
        <v>107653763.81052594</v>
      </c>
      <c r="CV269" s="99">
        <f t="shared" si="2137"/>
        <v>110525255.14396386</v>
      </c>
      <c r="CW269" s="159">
        <f t="shared" si="2137"/>
        <v>391.40000000000038</v>
      </c>
      <c r="CX269" s="159">
        <f t="shared" si="2137"/>
        <v>2377.55836</v>
      </c>
      <c r="CY269" s="159">
        <f t="shared" si="2137"/>
        <v>949.3371800000001</v>
      </c>
      <c r="CZ269" s="159">
        <f t="shared" si="2137"/>
        <v>9608.6</v>
      </c>
      <c r="DA269" s="159">
        <f t="shared" si="2137"/>
        <v>7622.44164</v>
      </c>
      <c r="DB269" s="159">
        <f t="shared" si="2137"/>
        <v>9050.6628200000014</v>
      </c>
      <c r="DC269" s="99">
        <f t="shared" si="2137"/>
        <v>96.085999999999999</v>
      </c>
      <c r="DD269" s="99">
        <f t="shared" si="2137"/>
        <v>79.320000000000007</v>
      </c>
      <c r="DE269" s="99">
        <f t="shared" si="2137"/>
        <v>94.171999999999997</v>
      </c>
      <c r="DF269" s="99">
        <f t="shared" si="2137"/>
        <v>2.8809391895269481</v>
      </c>
      <c r="DG269" s="100">
        <f>IFERROR(AVERAGE(DG264:DG268), "")</f>
        <v>39.136534990159234</v>
      </c>
      <c r="DH269" s="118">
        <f t="shared" si="2137"/>
        <v>77754424.006032348</v>
      </c>
      <c r="DI269" s="99"/>
      <c r="DJ269" s="100">
        <f>IFERROR(AVERAGE(DJ264:DJ268), "")</f>
        <v>7.4775464999046761</v>
      </c>
      <c r="DK269" s="99" t="str">
        <f>IFERROR(AVERAGE(DK264:DK268), "")</f>
        <v/>
      </c>
      <c r="DL269" s="18">
        <f t="shared" si="2136"/>
        <v>4.8941787460005754E-3</v>
      </c>
    </row>
    <row r="270" spans="1:116" hidden="1" x14ac:dyDescent="0.25">
      <c r="A270" s="257"/>
      <c r="B270" s="256">
        <v>20</v>
      </c>
      <c r="C270" s="256">
        <v>5</v>
      </c>
      <c r="D270" s="256">
        <v>150</v>
      </c>
      <c r="E270" s="164">
        <f>4 * ($C$198*'Data for KPI'!$B$1)</f>
        <v>2500</v>
      </c>
      <c r="F270" s="88">
        <v>1</v>
      </c>
      <c r="G270" s="84">
        <v>13</v>
      </c>
      <c r="H270" s="128">
        <v>314120.25794640218</v>
      </c>
      <c r="I270" s="128">
        <v>291089.79011714982</v>
      </c>
      <c r="J270" s="128">
        <v>337150.72577565449</v>
      </c>
      <c r="K270" s="171">
        <f>E270-N270</f>
        <v>0.25000000000045475</v>
      </c>
      <c r="L270" s="171">
        <f>E270-O270</f>
        <v>4.749550000000454</v>
      </c>
      <c r="M270" s="171">
        <f>E270-P270</f>
        <v>35.246500000000651</v>
      </c>
      <c r="N270" s="171">
        <f>(Q270/100)*E270</f>
        <v>2499.7499999999995</v>
      </c>
      <c r="O270" s="172">
        <f>(R270/100)*N270</f>
        <v>2495.2504499999995</v>
      </c>
      <c r="P270" s="172">
        <f>(S270/100)*N270</f>
        <v>2464.7534999999993</v>
      </c>
      <c r="Q270" s="125">
        <v>99.99</v>
      </c>
      <c r="R270" s="125">
        <v>99.82</v>
      </c>
      <c r="S270" s="125">
        <v>98.6</v>
      </c>
      <c r="T270" s="208"/>
      <c r="U270" s="208"/>
      <c r="V270" s="208"/>
      <c r="W270" s="14"/>
      <c r="X270" s="14"/>
      <c r="Y270" s="14"/>
      <c r="Z270" s="14"/>
      <c r="AA270" s="46" t="str">
        <f>IF(OR(ISBLANK(T270), ISBLANK(DH270)), "", 100*((T270-DH270)/DH270))</f>
        <v/>
      </c>
      <c r="AB270" s="103">
        <v>312874.16664734791</v>
      </c>
      <c r="AC270" s="43">
        <v>290008.87075228587</v>
      </c>
      <c r="AD270" s="43">
        <v>335739.46254240978</v>
      </c>
      <c r="AE270" s="171">
        <f>$E270-AH270</f>
        <v>0.25000000000045475</v>
      </c>
      <c r="AF270" s="171">
        <f>$E270-AI270</f>
        <v>4.749550000000454</v>
      </c>
      <c r="AG270" s="171">
        <f>$E270-AJ270</f>
        <v>33.7466500000005</v>
      </c>
      <c r="AH270" s="171">
        <f>(AK270/100)*E270</f>
        <v>2499.7499999999995</v>
      </c>
      <c r="AI270" s="172">
        <f>(AL270/100)*AH270</f>
        <v>2495.2504499999995</v>
      </c>
      <c r="AJ270" s="172">
        <f>(AM270/100)*AH270</f>
        <v>2466.2533499999995</v>
      </c>
      <c r="AK270" s="34">
        <v>99.99</v>
      </c>
      <c r="AL270" s="34">
        <v>99.82</v>
      </c>
      <c r="AM270" s="34">
        <v>98.66</v>
      </c>
      <c r="AN270" s="29">
        <v>9.8000826103432637E-2</v>
      </c>
      <c r="AO270" s="46">
        <f>IF(OR(ISBLANK(AB270), ISBLANK(DH270)), "", 100*((AB270-DH270)/DH270))</f>
        <v>5.0259407536897859E-2</v>
      </c>
      <c r="AP270" s="102">
        <v>312716.99693741999</v>
      </c>
      <c r="AQ270" s="42">
        <v>289851.40619826003</v>
      </c>
      <c r="AR270" s="42">
        <v>335582.58767658012</v>
      </c>
      <c r="AS270" s="171">
        <f>$E270-AV270</f>
        <v>0.25000000000045475</v>
      </c>
      <c r="AT270" s="171">
        <f>$E270-AW270</f>
        <v>4.749550000000454</v>
      </c>
      <c r="AU270" s="171">
        <f>$E270-AX270</f>
        <v>33.7466500000005</v>
      </c>
      <c r="AV270" s="171">
        <f>(AY270/100)*E270</f>
        <v>2499.7499999999995</v>
      </c>
      <c r="AW270" s="172">
        <f>(AZ270/100)*AV270</f>
        <v>2495.2504499999995</v>
      </c>
      <c r="AX270" s="172">
        <f>(BA270/100)*AV270</f>
        <v>2466.2533499999995</v>
      </c>
      <c r="AY270" s="32">
        <v>99.99</v>
      </c>
      <c r="AZ270" s="32">
        <v>99.82</v>
      </c>
      <c r="BA270" s="32">
        <v>98.66</v>
      </c>
      <c r="BB270" s="28">
        <v>1.084603775225746</v>
      </c>
      <c r="BC270" s="46">
        <f>IF(OR(ISBLANK(AP270), ISBLANK(DH270)), "", 100*((AP270-DH270)/DH270))</f>
        <v>0</v>
      </c>
      <c r="BD270" s="128">
        <v>30805258.126214098</v>
      </c>
      <c r="BE270" s="128">
        <v>29680482.090539452</v>
      </c>
      <c r="BF270" s="128">
        <v>31930034.161888748</v>
      </c>
      <c r="BG270" s="171">
        <f>IF(BJ270=0, " ", $E270-BJ270)</f>
        <v>256.75</v>
      </c>
      <c r="BH270" s="171">
        <f t="shared" ref="BH270:BH274" si="2138">IF(BK270=0, " ", $E270-BK270)</f>
        <v>258.32027500000004</v>
      </c>
      <c r="BI270" s="171">
        <f t="shared" ref="BI270:BI274" si="2139">IF(BL270=0, " ", $E270-BL270)</f>
        <v>302.96095000000014</v>
      </c>
      <c r="BJ270" s="171">
        <f>(BM270/100)*$E270</f>
        <v>2243.25</v>
      </c>
      <c r="BK270" s="172">
        <f>(BN270/100)*BJ270</f>
        <v>2241.679725</v>
      </c>
      <c r="BL270" s="172">
        <f>(BO270/100)*BJ270</f>
        <v>2197.0390499999999</v>
      </c>
      <c r="BM270" s="124">
        <v>89.73</v>
      </c>
      <c r="BN270" s="124">
        <v>99.93</v>
      </c>
      <c r="BO270" s="124">
        <v>97.94</v>
      </c>
      <c r="BP270" s="29">
        <v>0.16155690755423038</v>
      </c>
      <c r="BQ270" s="46">
        <f>IF(OR(ISBLANK(BD270), ISBLANK(DH270)), "", 100*((BD270-DH270)/DH270))</f>
        <v>9750.8422720555736</v>
      </c>
      <c r="BR270" s="128">
        <v>313665.81699970702</v>
      </c>
      <c r="BS270" s="128">
        <v>290798.82434195263</v>
      </c>
      <c r="BT270" s="128">
        <v>336532.80965746142</v>
      </c>
      <c r="BU270" s="171">
        <f>IF(BX270 = 0, " ", $E270-BX270)</f>
        <v>0.25000000000045475</v>
      </c>
      <c r="BV270" s="171">
        <f t="shared" ref="BV270:BV274" si="2140">IF(BY270=0, " ", $E270-BY270)</f>
        <v>4.749550000000454</v>
      </c>
      <c r="BW270" s="171">
        <f t="shared" ref="BW270:BW274" si="2141">IF(BZ270=0, " ", $E270-BZ270)</f>
        <v>33.246700000000146</v>
      </c>
      <c r="BX270" s="171">
        <f>IF(ISBLANK(CA270),"",(CA270/100)*$E270)</f>
        <v>2499.7499999999995</v>
      </c>
      <c r="BY270" s="172">
        <f>(CB270/100)*BX270</f>
        <v>2495.2504499999995</v>
      </c>
      <c r="BZ270" s="172">
        <f>(CC270/100)*BX270</f>
        <v>2466.7532999999999</v>
      </c>
      <c r="CA270" s="124">
        <v>99.99</v>
      </c>
      <c r="CB270" s="124">
        <v>99.82</v>
      </c>
      <c r="CC270" s="124">
        <v>98.68</v>
      </c>
      <c r="CD270" s="29">
        <v>6.3121522873702735E-2</v>
      </c>
      <c r="CE270" s="46">
        <f>IF(OR(ISBLANK(BR270), ISBLANK(DH270)), "", 100*((BR270-DH270)/DH270))</f>
        <v>0.30341173379741504</v>
      </c>
      <c r="CF270" s="127">
        <v>312761.96643894102</v>
      </c>
      <c r="CG270" s="127">
        <v>289896.73827308742</v>
      </c>
      <c r="CH270" s="127">
        <v>335627.19460479461</v>
      </c>
      <c r="CI270" s="171">
        <f>IF(ISNUMBER(CL270), $E270-CL270,"")</f>
        <v>0.25000000000045475</v>
      </c>
      <c r="CJ270" s="171">
        <f>IF(ISNUMBER(CM270), $E270-CM270,"")</f>
        <v>4.749550000000454</v>
      </c>
      <c r="CK270" s="171">
        <f>IF(ISNUMBER(CN270), $E270-CN270,"")</f>
        <v>33.996625000000222</v>
      </c>
      <c r="CL270" s="171">
        <f>IF(ISBLANK(CO270),"",(CO270/100)*$E270)</f>
        <v>2499.7499999999995</v>
      </c>
      <c r="CM270" s="172">
        <f>IF(ISNUMBER(CL270), (CP270/100) * CL270, "")</f>
        <v>2495.2504499999995</v>
      </c>
      <c r="CN270" s="172">
        <f>IF(ISNUMBER(CL270),(CQ270/100)*CL270,"")</f>
        <v>2466.0033749999998</v>
      </c>
      <c r="CO270" s="122">
        <v>99.99</v>
      </c>
      <c r="CP270" s="122">
        <v>99.82</v>
      </c>
      <c r="CQ270" s="122">
        <v>98.65</v>
      </c>
      <c r="CR270" s="28">
        <v>1.4186992026224463</v>
      </c>
      <c r="CS270" s="46">
        <f>IF(OR(ISBLANK(CF270), ISBLANK(DH270)), "", 100*((CF270-DH270)/DH270))</f>
        <v>1.4380254978602928E-2</v>
      </c>
      <c r="CT270" s="128">
        <v>313086.29516819143</v>
      </c>
      <c r="CU270" s="128">
        <v>290217.32778722048</v>
      </c>
      <c r="CV270" s="128">
        <v>335955.26254916238</v>
      </c>
      <c r="CW270" s="171">
        <f>IF(ISNUMBER(CZ270), $E270-CZ270,"")</f>
        <v>0.25000000000045475</v>
      </c>
      <c r="CX270" s="171">
        <f>IF(ISNUMBER(DA270), $E270-DA270,"")</f>
        <v>4.749550000000454</v>
      </c>
      <c r="CY270" s="171">
        <f>IF(ISNUMBER(DB270), $E270-DB270,"")</f>
        <v>32.746750000000702</v>
      </c>
      <c r="CZ270" s="171">
        <f>IF(ISBLANK(DC270),"",(DC270/100)*$E270)</f>
        <v>2499.7499999999995</v>
      </c>
      <c r="DA270" s="172">
        <f>IF(ISNUMBER(CZ270), (DD270/100) * CZ270, "")</f>
        <v>2495.2504499999995</v>
      </c>
      <c r="DB270" s="172">
        <f>IF(ISNUMBER(CZ270),(DE270/100)*CZ270,"")</f>
        <v>2467.2532499999993</v>
      </c>
      <c r="DC270" s="124">
        <v>99.99</v>
      </c>
      <c r="DD270" s="124">
        <v>99.82</v>
      </c>
      <c r="DE270" s="124">
        <v>98.7</v>
      </c>
      <c r="DF270" s="29">
        <v>0.25321106570309382</v>
      </c>
      <c r="DG270" s="46">
        <f>IF(OR(ISBLANK(CT270), ISBLANK(DH270)), "", 100*((CT270-DH270)/DH270))</f>
        <v>0.11809343092577212</v>
      </c>
      <c r="DH270" s="26">
        <f>MIN(H270,T270,AB270,AP270,BD270,BR270,CF270,CT270)</f>
        <v>312716.99693741999</v>
      </c>
      <c r="DI270" s="85" t="str">
        <f>IF(DH270=H270, $H$2, IF(DH270=T270, $T$2, IF(DH270=AB270, $AB$2, IF(DH270=AP270, $AP$2, IF(DH270=BD270, $BD$2, IF(DH270=BR270, $BR$2, IF(DH270=CF270, $CF$2, $CT$2)))))))</f>
        <v>RKSDDP++ (AllEnhancements + RQMC + Kmeans++)</v>
      </c>
      <c r="DJ270" s="39">
        <f>IF(OR(ISBLANK(H270), ISBLANK(AP270)), "", IFERROR(((H270-AP270)/H270)*100, ""))</f>
        <v>0.44672731970748397</v>
      </c>
      <c r="DK270" s="20" t="str">
        <f>IF(OR(ISBLANK(AP270), ISBLANK(T270)), "", IFERROR(((T270-AP270)/T270)*100, ""))</f>
        <v/>
      </c>
      <c r="DL270" s="18">
        <f t="shared" si="2136"/>
        <v>0</v>
      </c>
    </row>
    <row r="271" spans="1:116" hidden="1" x14ac:dyDescent="0.25">
      <c r="A271" s="257"/>
      <c r="B271" s="257"/>
      <c r="C271" s="257"/>
      <c r="D271" s="257"/>
      <c r="E271" s="164">
        <f>4 * ($C$198*'Data for KPI'!$B$1)</f>
        <v>2500</v>
      </c>
      <c r="F271" s="88">
        <v>2</v>
      </c>
      <c r="G271" s="84">
        <v>18</v>
      </c>
      <c r="H271" s="127">
        <v>1235373.239703526</v>
      </c>
      <c r="I271" s="127">
        <v>1095111.758224189</v>
      </c>
      <c r="J271" s="127">
        <v>1375634.721182863</v>
      </c>
      <c r="K271" s="171">
        <f t="shared" ref="K271:K274" si="2142">E271-N271</f>
        <v>12.249999999999545</v>
      </c>
      <c r="L271" s="171">
        <f t="shared" ref="L271:L274" si="2143">E271-O271</f>
        <v>16.479174999999486</v>
      </c>
      <c r="M271" s="171">
        <f t="shared" ref="M271:M274" si="2144">E271-P271</f>
        <v>51.556449999999586</v>
      </c>
      <c r="N271" s="171">
        <f t="shared" ref="N271:N274" si="2145">(Q271/100)*E271</f>
        <v>2487.7500000000005</v>
      </c>
      <c r="O271" s="172">
        <f t="shared" ref="O271:O274" si="2146">(R271/100)*N271</f>
        <v>2483.5208250000005</v>
      </c>
      <c r="P271" s="172">
        <f t="shared" ref="P271:P274" si="2147">(S271/100)*N271</f>
        <v>2448.4435500000004</v>
      </c>
      <c r="Q271" s="123">
        <v>99.51</v>
      </c>
      <c r="R271" s="123">
        <v>99.83</v>
      </c>
      <c r="S271" s="123">
        <v>98.42</v>
      </c>
      <c r="T271" s="208"/>
      <c r="U271" s="208"/>
      <c r="V271" s="208"/>
      <c r="W271" s="14"/>
      <c r="X271" s="14"/>
      <c r="Y271" s="14"/>
      <c r="Z271" s="14"/>
      <c r="AA271" s="46" t="str">
        <f>IF(OR(ISBLANK(T271), ISBLANK(DH271)), "", 100*((T271-DH271)/DH271))</f>
        <v/>
      </c>
      <c r="AB271" s="103">
        <v>265555.34461437742</v>
      </c>
      <c r="AC271" s="43">
        <v>243819.79177616761</v>
      </c>
      <c r="AD271" s="43">
        <v>287290.89745258709</v>
      </c>
      <c r="AE271" s="171">
        <f t="shared" ref="AE271:AE274" si="2148">$E271-AH271</f>
        <v>0.25000000000045475</v>
      </c>
      <c r="AF271" s="171">
        <f t="shared" ref="AF271:AF274" si="2149">$E271-AI271</f>
        <v>4.499575000000732</v>
      </c>
      <c r="AG271" s="171">
        <f t="shared" ref="AG271:AG274" si="2150">$E271-AJ271</f>
        <v>38.746150000000853</v>
      </c>
      <c r="AH271" s="171">
        <f t="shared" ref="AH271:AH274" si="2151">(AK271/100)*E271</f>
        <v>2499.7499999999995</v>
      </c>
      <c r="AI271" s="172">
        <f t="shared" ref="AI271:AI274" si="2152">(AL271/100)*AH271</f>
        <v>2495.5004249999993</v>
      </c>
      <c r="AJ271" s="172">
        <f t="shared" ref="AJ271:AJ274" si="2153">(AM271/100)*AH271</f>
        <v>2461.2538499999991</v>
      </c>
      <c r="AK271" s="34">
        <v>99.99</v>
      </c>
      <c r="AL271" s="34">
        <v>99.83</v>
      </c>
      <c r="AM271" s="34">
        <v>98.46</v>
      </c>
      <c r="AN271" s="29">
        <v>0.85401689965098893</v>
      </c>
      <c r="AO271" s="46">
        <f>IF(OR(ISBLANK(AB271), ISBLANK(DH271)), "", 100*((AB271-DH271)/DH271))</f>
        <v>5.1162078961860549E-2</v>
      </c>
      <c r="AP271" s="102">
        <v>265419.55045439373</v>
      </c>
      <c r="AQ271" s="42">
        <v>243683.8405642384</v>
      </c>
      <c r="AR271" s="42">
        <v>287155.26034454891</v>
      </c>
      <c r="AS271" s="171">
        <f t="shared" ref="AS271:AS274" si="2154">$E271-AV271</f>
        <v>0.25000000000045475</v>
      </c>
      <c r="AT271" s="171">
        <f t="shared" ref="AT271:AT274" si="2155">$E271-AW271</f>
        <v>4.499575000000732</v>
      </c>
      <c r="AU271" s="171">
        <f t="shared" ref="AU271:AU274" si="2156">$E271-AX271</f>
        <v>37.7462500000006</v>
      </c>
      <c r="AV271" s="171">
        <f t="shared" ref="AV271:AV274" si="2157">(AY271/100)*E271</f>
        <v>2499.7499999999995</v>
      </c>
      <c r="AW271" s="172">
        <f t="shared" ref="AW271:AW274" si="2158">(AZ271/100)*AV271</f>
        <v>2495.5004249999993</v>
      </c>
      <c r="AX271" s="172">
        <f t="shared" ref="AX271:AX274" si="2159">(BA271/100)*AV271</f>
        <v>2462.2537499999994</v>
      </c>
      <c r="AY271" s="32">
        <v>99.99</v>
      </c>
      <c r="AZ271" s="32">
        <v>99.83</v>
      </c>
      <c r="BA271" s="32">
        <v>98.5</v>
      </c>
      <c r="BB271" s="28">
        <v>1.7764291148286502</v>
      </c>
      <c r="BC271" s="46">
        <f>IF(OR(ISBLANK(AP271), ISBLANK(DH271)), "", 100*((AP271-DH271)/DH271))</f>
        <v>0</v>
      </c>
      <c r="BD271" s="127">
        <v>82381121.851189256</v>
      </c>
      <c r="BE271" s="127">
        <v>80730297.446366787</v>
      </c>
      <c r="BF271" s="127">
        <v>84031946.256011724</v>
      </c>
      <c r="BG271" s="171">
        <f t="shared" ref="BG271:BG274" si="2160">IF(BJ271=0, " ", $E271-BJ271)</f>
        <v>596.75</v>
      </c>
      <c r="BH271" s="171">
        <f t="shared" si="2138"/>
        <v>598.08227499999975</v>
      </c>
      <c r="BI271" s="171">
        <f t="shared" si="2139"/>
        <v>649.27970000000005</v>
      </c>
      <c r="BJ271" s="171">
        <f t="shared" ref="BJ271:BJ274" si="2161">(BM271/100)*$E271</f>
        <v>1903.25</v>
      </c>
      <c r="BK271" s="172">
        <f t="shared" ref="BK271:BK274" si="2162">(BN271/100)*BJ271</f>
        <v>1901.9177250000002</v>
      </c>
      <c r="BL271" s="172">
        <f t="shared" ref="BL271:BL274" si="2163">(BO271/100)*BJ271</f>
        <v>1850.7203</v>
      </c>
      <c r="BM271" s="122">
        <v>76.13</v>
      </c>
      <c r="BN271" s="122">
        <v>99.93</v>
      </c>
      <c r="BO271" s="122">
        <v>97.24</v>
      </c>
      <c r="BP271" s="28">
        <v>0.20320659831590823</v>
      </c>
      <c r="BQ271" s="46">
        <f>IF(OR(ISBLANK(BD271), ISBLANK(DH271)), "", 100*((BD271-DH271)/DH271))</f>
        <v>30938.076023470836</v>
      </c>
      <c r="BR271" s="127">
        <v>265541.77111790847</v>
      </c>
      <c r="BS271" s="127">
        <v>243805.2115216885</v>
      </c>
      <c r="BT271" s="127">
        <v>287278.33071412839</v>
      </c>
      <c r="BU271" s="171">
        <f t="shared" ref="BU271:BU274" si="2164">IF(BX271 = 0, " ", $E271-BX271)</f>
        <v>0.25000000000045475</v>
      </c>
      <c r="BV271" s="171">
        <f t="shared" si="2140"/>
        <v>4.499575000000732</v>
      </c>
      <c r="BW271" s="171">
        <f t="shared" si="2141"/>
        <v>37.7462500000006</v>
      </c>
      <c r="BX271" s="171">
        <f t="shared" ref="BX271:BX274" si="2165">IF(ISBLANK(CA271),"",(CA271/100)*$E271)</f>
        <v>2499.7499999999995</v>
      </c>
      <c r="BY271" s="172">
        <f t="shared" ref="BY271:BY274" si="2166">(CB271/100)*BX271</f>
        <v>2495.5004249999993</v>
      </c>
      <c r="BZ271" s="172">
        <f t="shared" ref="BZ271:BZ274" si="2167">(CC271/100)*BX271</f>
        <v>2462.2537499999994</v>
      </c>
      <c r="CA271" s="122">
        <v>99.99</v>
      </c>
      <c r="CB271" s="122">
        <v>99.83</v>
      </c>
      <c r="CC271" s="122">
        <v>98.5</v>
      </c>
      <c r="CD271" s="28">
        <v>0.32075928616405874</v>
      </c>
      <c r="CE271" s="46">
        <f>IF(OR(ISBLANK(BR271), ISBLANK(DH271)), "", 100*((BR271-DH271)/DH271))</f>
        <v>4.6048101319403671E-2</v>
      </c>
      <c r="CF271" s="128">
        <v>265472.93419053312</v>
      </c>
      <c r="CG271" s="128">
        <v>243737.41695578289</v>
      </c>
      <c r="CH271" s="128">
        <v>287208.45142528327</v>
      </c>
      <c r="CI271" s="171">
        <f t="shared" ref="CI271:CI274" si="2168">IF(ISNUMBER(CL271), $E271-CL271,"")</f>
        <v>0.25000000000045475</v>
      </c>
      <c r="CJ271" s="171">
        <f t="shared" ref="CJ271:CJ274" si="2169">IF(ISNUMBER(CM271), $E271-CM271,"")</f>
        <v>4.499575000000732</v>
      </c>
      <c r="CK271" s="171">
        <f t="shared" ref="CK271:CK274" si="2170">IF(ISNUMBER(CN271), $E271-CN271,"")</f>
        <v>37.7462500000006</v>
      </c>
      <c r="CL271" s="171">
        <f t="shared" ref="CL271:CL274" si="2171">IF(ISBLANK(CO271),"",(CO271/100)*$E271)</f>
        <v>2499.7499999999995</v>
      </c>
      <c r="CM271" s="172">
        <f t="shared" ref="CM271:CM274" si="2172">IF(ISNUMBER(CL271), (CP271/100) * CL271, "")</f>
        <v>2495.5004249999993</v>
      </c>
      <c r="CN271" s="172">
        <f t="shared" ref="CN271:CN274" si="2173">IF(ISNUMBER(CL271),(CQ271/100)*CL271,"")</f>
        <v>2462.2537499999994</v>
      </c>
      <c r="CO271" s="124">
        <v>99.99</v>
      </c>
      <c r="CP271" s="124">
        <v>99.83</v>
      </c>
      <c r="CQ271" s="124">
        <v>98.5</v>
      </c>
      <c r="CR271" s="29">
        <v>2.1371069001698526</v>
      </c>
      <c r="CS271" s="46">
        <f>IF(OR(ISBLANK(CF271), ISBLANK(DH271)), "", 100*((CF271-DH271)/DH271))</f>
        <v>2.0112963060936604E-2</v>
      </c>
      <c r="CT271" s="127">
        <v>267266.0935687896</v>
      </c>
      <c r="CU271" s="127">
        <v>245523.92552574049</v>
      </c>
      <c r="CV271" s="127">
        <v>289008.26161183871</v>
      </c>
      <c r="CW271" s="171">
        <f t="shared" ref="CW271:CW274" si="2174">IF(ISNUMBER(CZ271), $E271-CZ271,"")</f>
        <v>0.25000000000045475</v>
      </c>
      <c r="CX271" s="171">
        <f t="shared" ref="CX271:CX274" si="2175">IF(ISNUMBER(DA271), $E271-DA271,"")</f>
        <v>4.499575000000732</v>
      </c>
      <c r="CY271" s="171">
        <f t="shared" ref="CY271:CY274" si="2176">IF(ISNUMBER(DB271), $E271-DB271,"")</f>
        <v>38.99612500000012</v>
      </c>
      <c r="CZ271" s="171">
        <f t="shared" ref="CZ271:CZ274" si="2177">IF(ISBLANK(DC271),"",(DC271/100)*$E271)</f>
        <v>2499.7499999999995</v>
      </c>
      <c r="DA271" s="172">
        <f t="shared" ref="DA271:DA274" si="2178">IF(ISNUMBER(CZ271), (DD271/100) * CZ271, "")</f>
        <v>2495.5004249999993</v>
      </c>
      <c r="DB271" s="172">
        <f t="shared" ref="DB271:DB274" si="2179">IF(ISNUMBER(CZ271),(DE271/100)*CZ271,"")</f>
        <v>2461.0038749999999</v>
      </c>
      <c r="DC271" s="122">
        <v>99.99</v>
      </c>
      <c r="DD271" s="122">
        <v>99.83</v>
      </c>
      <c r="DE271" s="122">
        <v>98.45</v>
      </c>
      <c r="DF271" s="28">
        <v>5.7222084737340015</v>
      </c>
      <c r="DG271" s="46">
        <f>IF(OR(ISBLANK(CT271), ISBLANK(DH271)), "", 100*((CT271-DH271)/DH271))</f>
        <v>0.6957072722166171</v>
      </c>
      <c r="DH271" s="26">
        <f>MIN(H271,T271,AB271,AP271,BD271,BR271,CF271,CT271)</f>
        <v>265419.55045439373</v>
      </c>
      <c r="DI271" s="85" t="str">
        <f>IF(DH271=H271, $H$2, IF(DH271=T271, $T$2, IF(DH271=AB271, $AB$2, IF(DH271=AP271, $AP$2, IF(DH271=BD271, $BD$2, IF(DH271=BR271, $BR$2, IF(DH271=CF271, $CF$2, $CT$2)))))))</f>
        <v>RKSDDP++ (AllEnhancements + RQMC + Kmeans++)</v>
      </c>
      <c r="DJ271" s="39">
        <f>IF(OR(ISBLANK(H271), ISBLANK(AP271)), "", IFERROR(((H271-AP271)/H271)*100, ""))</f>
        <v>78.515031577170063</v>
      </c>
      <c r="DK271" s="20" t="str">
        <f>IF(OR(ISBLANK(AP271), ISBLANK(T271)), "", IFERROR(((T271-AP271)/T271)*100, ""))</f>
        <v/>
      </c>
      <c r="DL271" s="18">
        <f t="shared" si="2136"/>
        <v>0</v>
      </c>
    </row>
    <row r="272" spans="1:116" hidden="1" x14ac:dyDescent="0.25">
      <c r="A272" s="257"/>
      <c r="B272" s="257"/>
      <c r="C272" s="257"/>
      <c r="D272" s="257"/>
      <c r="E272" s="164">
        <f>4 * ($C$198*'Data for KPI'!$B$1)</f>
        <v>2500</v>
      </c>
      <c r="F272" s="88">
        <v>3</v>
      </c>
      <c r="G272" s="84">
        <v>19</v>
      </c>
      <c r="H272" s="128">
        <v>433830.58674373862</v>
      </c>
      <c r="I272" s="128">
        <v>379781.51550349401</v>
      </c>
      <c r="J272" s="128">
        <v>487879.65798398311</v>
      </c>
      <c r="K272" s="171">
        <f t="shared" si="2142"/>
        <v>2.25</v>
      </c>
      <c r="L272" s="171">
        <f t="shared" si="2143"/>
        <v>6.4961750000002212</v>
      </c>
      <c r="M272" s="171">
        <f t="shared" si="2144"/>
        <v>45.710849999999937</v>
      </c>
      <c r="N272" s="171">
        <f t="shared" si="2145"/>
        <v>2497.75</v>
      </c>
      <c r="O272" s="172">
        <f t="shared" si="2146"/>
        <v>2493.5038249999998</v>
      </c>
      <c r="P272" s="172">
        <f t="shared" si="2147"/>
        <v>2454.2891500000001</v>
      </c>
      <c r="Q272" s="125">
        <v>99.91</v>
      </c>
      <c r="R272" s="125">
        <v>99.83</v>
      </c>
      <c r="S272" s="125">
        <v>98.26</v>
      </c>
      <c r="T272" s="208"/>
      <c r="U272" s="208"/>
      <c r="V272" s="208"/>
      <c r="W272" s="14"/>
      <c r="X272" s="14"/>
      <c r="Y272" s="14"/>
      <c r="Z272" s="14"/>
      <c r="AA272" s="46" t="str">
        <f>IF(OR(ISBLANK(T272), ISBLANK(DH272)), "", 100*((T272-DH272)/DH272))</f>
        <v/>
      </c>
      <c r="AB272" s="104">
        <v>264230.77282390231</v>
      </c>
      <c r="AC272" s="56">
        <v>244608.66565643551</v>
      </c>
      <c r="AD272" s="56">
        <v>283852.87999136897</v>
      </c>
      <c r="AE272" s="171">
        <f t="shared" si="2148"/>
        <v>0.25000000000045475</v>
      </c>
      <c r="AF272" s="171">
        <f t="shared" si="2149"/>
        <v>4.499575000000732</v>
      </c>
      <c r="AG272" s="171">
        <f t="shared" si="2150"/>
        <v>39.496075000000474</v>
      </c>
      <c r="AH272" s="171">
        <f t="shared" si="2151"/>
        <v>2499.7499999999995</v>
      </c>
      <c r="AI272" s="172">
        <f t="shared" si="2152"/>
        <v>2495.5004249999993</v>
      </c>
      <c r="AJ272" s="172">
        <f t="shared" si="2153"/>
        <v>2460.5039249999995</v>
      </c>
      <c r="AK272" s="41">
        <v>99.99</v>
      </c>
      <c r="AL272" s="41">
        <v>99.83</v>
      </c>
      <c r="AM272" s="41">
        <v>98.43</v>
      </c>
      <c r="AN272" s="31">
        <v>1.2075660531407315</v>
      </c>
      <c r="AO272" s="46">
        <f>IF(OR(ISBLANK(AB272), ISBLANK(DH272)), "", 100*((AB272-DH272)/DH272))</f>
        <v>0.17370374974126015</v>
      </c>
      <c r="AP272" s="102">
        <v>263772.58994437929</v>
      </c>
      <c r="AQ272" s="42">
        <v>244150.44787993841</v>
      </c>
      <c r="AR272" s="42">
        <v>283394.73200882028</v>
      </c>
      <c r="AS272" s="171">
        <f t="shared" si="2154"/>
        <v>0.25000000000045475</v>
      </c>
      <c r="AT272" s="171">
        <f t="shared" si="2155"/>
        <v>4.499575000000732</v>
      </c>
      <c r="AU272" s="171">
        <f t="shared" si="2156"/>
        <v>38.496175000000221</v>
      </c>
      <c r="AV272" s="171">
        <f t="shared" si="2157"/>
        <v>2499.7499999999995</v>
      </c>
      <c r="AW272" s="172">
        <f t="shared" si="2158"/>
        <v>2495.5004249999993</v>
      </c>
      <c r="AX272" s="172">
        <f t="shared" si="2159"/>
        <v>2461.5038249999998</v>
      </c>
      <c r="AY272" s="32">
        <v>99.99</v>
      </c>
      <c r="AZ272" s="32">
        <v>99.83</v>
      </c>
      <c r="BA272" s="32">
        <v>98.47</v>
      </c>
      <c r="BB272" s="28">
        <v>2.7238694866908038</v>
      </c>
      <c r="BC272" s="46">
        <f>IF(OR(ISBLANK(AP272), ISBLANK(DH272)), "", 100*((AP272-DH272)/DH272))</f>
        <v>0</v>
      </c>
      <c r="BD272" s="128">
        <v>60424651.762188397</v>
      </c>
      <c r="BE272" s="128">
        <v>58905164.531879254</v>
      </c>
      <c r="BF272" s="128">
        <v>61944138.992497563</v>
      </c>
      <c r="BG272" s="171">
        <f t="shared" si="2160"/>
        <v>460.00000000000023</v>
      </c>
      <c r="BH272" s="171">
        <f t="shared" si="2138"/>
        <v>461.63200000000029</v>
      </c>
      <c r="BI272" s="171">
        <f t="shared" si="2139"/>
        <v>511.61200000000031</v>
      </c>
      <c r="BJ272" s="171">
        <f t="shared" si="2161"/>
        <v>2039.9999999999998</v>
      </c>
      <c r="BK272" s="172">
        <f t="shared" si="2162"/>
        <v>2038.3679999999997</v>
      </c>
      <c r="BL272" s="172">
        <f t="shared" si="2163"/>
        <v>1988.3879999999997</v>
      </c>
      <c r="BM272" s="124">
        <v>81.599999999999994</v>
      </c>
      <c r="BN272" s="124">
        <v>99.92</v>
      </c>
      <c r="BO272" s="124">
        <v>97.47</v>
      </c>
      <c r="BP272" s="29">
        <v>0.20216982625182994</v>
      </c>
      <c r="BQ272" s="46">
        <f>IF(OR(ISBLANK(BD272), ISBLANK(DH272)), "", 100*((BD272-DH272)/DH272))</f>
        <v>22807.858536374046</v>
      </c>
      <c r="BR272" s="128">
        <v>263950.31494724791</v>
      </c>
      <c r="BS272" s="128">
        <v>244326.12834871031</v>
      </c>
      <c r="BT272" s="128">
        <v>283574.50154578552</v>
      </c>
      <c r="BU272" s="171">
        <f t="shared" si="2164"/>
        <v>0.25000000000045475</v>
      </c>
      <c r="BV272" s="171">
        <f t="shared" si="2140"/>
        <v>4.499575000000732</v>
      </c>
      <c r="BW272" s="171">
        <f t="shared" si="2141"/>
        <v>38.246200000000499</v>
      </c>
      <c r="BX272" s="171">
        <f t="shared" si="2165"/>
        <v>2499.7499999999995</v>
      </c>
      <c r="BY272" s="172">
        <f t="shared" si="2166"/>
        <v>2495.5004249999993</v>
      </c>
      <c r="BZ272" s="172">
        <f t="shared" si="2167"/>
        <v>2461.7537999999995</v>
      </c>
      <c r="CA272" s="124">
        <v>99.99</v>
      </c>
      <c r="CB272" s="124">
        <v>99.83</v>
      </c>
      <c r="CC272" s="124">
        <v>98.48</v>
      </c>
      <c r="CD272" s="29">
        <v>0.14786253028163024</v>
      </c>
      <c r="CE272" s="46">
        <f>IF(OR(ISBLANK(BR272), ISBLANK(DH272)), "", 100*((BR272-DH272)/DH272))</f>
        <v>6.7378116469986912E-2</v>
      </c>
      <c r="CF272" s="127">
        <v>263988.81250621867</v>
      </c>
      <c r="CG272" s="127">
        <v>244366.80309170429</v>
      </c>
      <c r="CH272" s="127">
        <v>283610.8219207332</v>
      </c>
      <c r="CI272" s="171">
        <f t="shared" si="2168"/>
        <v>0.25000000000045475</v>
      </c>
      <c r="CJ272" s="171">
        <f t="shared" si="2169"/>
        <v>4.499575000000732</v>
      </c>
      <c r="CK272" s="171">
        <f t="shared" si="2170"/>
        <v>38.746150000000853</v>
      </c>
      <c r="CL272" s="171">
        <f t="shared" si="2171"/>
        <v>2499.7499999999995</v>
      </c>
      <c r="CM272" s="172">
        <f t="shared" si="2172"/>
        <v>2495.5004249999993</v>
      </c>
      <c r="CN272" s="172">
        <f t="shared" si="2173"/>
        <v>2461.2538499999991</v>
      </c>
      <c r="CO272" s="122">
        <v>99.99</v>
      </c>
      <c r="CP272" s="122">
        <v>99.83</v>
      </c>
      <c r="CQ272" s="122">
        <v>98.46</v>
      </c>
      <c r="CR272" s="28">
        <v>2.7617224235427869</v>
      </c>
      <c r="CS272" s="46">
        <f>IF(OR(ISBLANK(CF272), ISBLANK(DH272)), "", 100*((CF272-DH272)/DH272))</f>
        <v>8.1973097312719234E-2</v>
      </c>
      <c r="CT272" s="128">
        <v>267148.90897207957</v>
      </c>
      <c r="CU272" s="128">
        <v>247516.8002744347</v>
      </c>
      <c r="CV272" s="128">
        <v>286781.01766972448</v>
      </c>
      <c r="CW272" s="171">
        <f t="shared" si="2174"/>
        <v>0.25000000000045475</v>
      </c>
      <c r="CX272" s="171">
        <f t="shared" si="2175"/>
        <v>4.499575000000732</v>
      </c>
      <c r="CY272" s="171">
        <f t="shared" si="2176"/>
        <v>38.99612500000012</v>
      </c>
      <c r="CZ272" s="171">
        <f t="shared" si="2177"/>
        <v>2499.7499999999995</v>
      </c>
      <c r="DA272" s="172">
        <f t="shared" si="2178"/>
        <v>2495.5004249999993</v>
      </c>
      <c r="DB272" s="172">
        <f t="shared" si="2179"/>
        <v>2461.0038749999999</v>
      </c>
      <c r="DC272" s="124">
        <v>99.99</v>
      </c>
      <c r="DD272" s="124">
        <v>99.83</v>
      </c>
      <c r="DE272" s="124">
        <v>98.45</v>
      </c>
      <c r="DF272" s="29">
        <v>29.1012545739258</v>
      </c>
      <c r="DG272" s="46">
        <f t="shared" ref="DG272:DG274" si="2180">IF(OR(ISBLANK(CT272), ISBLANK(DH272)), "", 100*((CT272-DH272)/DH272))</f>
        <v>1.2800113265795503</v>
      </c>
      <c r="DH272" s="26">
        <f>MIN(H272,T272,AB272,AP272,BD272,BR272,CF272,CT272)</f>
        <v>263772.58994437929</v>
      </c>
      <c r="DI272" s="85" t="str">
        <f>IF(DH272=H272, $H$2, IF(DH272=T272, $T$2, IF(DH272=AB272, $AB$2, IF(DH272=AP272, $AP$2, IF(DH272=BD272, $BD$2, IF(DH272=BR272, $BR$2, IF(DH272=CF272, $CF$2, $CT$2)))))))</f>
        <v>RKSDDP++ (AllEnhancements + RQMC + Kmeans++)</v>
      </c>
      <c r="DJ272" s="39">
        <f>IF(OR(ISBLANK(H272), ISBLANK(AP272)), "", IFERROR(((H272-AP272)/H272)*100, ""))</f>
        <v>39.199171749457967</v>
      </c>
      <c r="DK272" s="20" t="str">
        <f>IF(OR(ISBLANK(AP272), ISBLANK(T272)), "", IFERROR(((T272-AP272)/T272)*100, ""))</f>
        <v/>
      </c>
      <c r="DL272" s="18">
        <f t="shared" si="2136"/>
        <v>0</v>
      </c>
    </row>
    <row r="273" spans="1:116" hidden="1" x14ac:dyDescent="0.25">
      <c r="A273" s="257"/>
      <c r="B273" s="257"/>
      <c r="C273" s="257"/>
      <c r="D273" s="257"/>
      <c r="E273" s="164">
        <f>4 * ($C$198*'Data for KPI'!$B$1)</f>
        <v>2500</v>
      </c>
      <c r="F273" s="88">
        <v>4</v>
      </c>
      <c r="G273" s="84">
        <v>11</v>
      </c>
      <c r="H273" s="127">
        <v>353230.03738960612</v>
      </c>
      <c r="I273" s="127">
        <v>317061.64034044283</v>
      </c>
      <c r="J273" s="127">
        <v>389398.43443876941</v>
      </c>
      <c r="K273" s="171">
        <f t="shared" si="2142"/>
        <v>1</v>
      </c>
      <c r="L273" s="171">
        <f t="shared" si="2143"/>
        <v>5.7481000000002496</v>
      </c>
      <c r="M273" s="171">
        <f t="shared" si="2144"/>
        <v>36.235900000000129</v>
      </c>
      <c r="N273" s="171">
        <f t="shared" si="2145"/>
        <v>2499</v>
      </c>
      <c r="O273" s="172">
        <f t="shared" si="2146"/>
        <v>2494.2518999999998</v>
      </c>
      <c r="P273" s="172">
        <f t="shared" si="2147"/>
        <v>2463.7640999999999</v>
      </c>
      <c r="Q273" s="123">
        <v>99.96</v>
      </c>
      <c r="R273" s="123">
        <v>99.81</v>
      </c>
      <c r="S273" s="123">
        <v>98.59</v>
      </c>
      <c r="T273" s="208"/>
      <c r="U273" s="208"/>
      <c r="V273" s="208"/>
      <c r="W273" s="14"/>
      <c r="X273" s="14"/>
      <c r="Y273" s="14"/>
      <c r="Z273" s="14"/>
      <c r="AA273" s="46" t="str">
        <f>IF(OR(ISBLANK(T273), ISBLANK(DH273)), "", 100*((T273-DH273)/DH273))</f>
        <v/>
      </c>
      <c r="AB273" s="102">
        <v>295761.73078879173</v>
      </c>
      <c r="AC273" s="42">
        <v>272176.12613397808</v>
      </c>
      <c r="AD273" s="42">
        <v>319347.33544360538</v>
      </c>
      <c r="AE273" s="171">
        <f t="shared" si="2148"/>
        <v>0.25000000000045475</v>
      </c>
      <c r="AF273" s="171">
        <f t="shared" si="2149"/>
        <v>4.9995250000006308</v>
      </c>
      <c r="AG273" s="171">
        <f t="shared" si="2150"/>
        <v>33.7466500000005</v>
      </c>
      <c r="AH273" s="171">
        <f t="shared" si="2151"/>
        <v>2499.7499999999995</v>
      </c>
      <c r="AI273" s="172">
        <f t="shared" si="2152"/>
        <v>2495.0004749999994</v>
      </c>
      <c r="AJ273" s="172">
        <f t="shared" si="2153"/>
        <v>2466.2533499999995</v>
      </c>
      <c r="AK273" s="32">
        <v>99.99</v>
      </c>
      <c r="AL273" s="32">
        <v>99.81</v>
      </c>
      <c r="AM273" s="32">
        <v>98.66</v>
      </c>
      <c r="AN273" s="28">
        <v>0.78122911301106213</v>
      </c>
      <c r="AO273" s="46">
        <f>IF(OR(ISBLANK(AB273), ISBLANK(DH273)), "", 100*((AB273-DH273)/DH273))</f>
        <v>9.413245956882503E-2</v>
      </c>
      <c r="AP273" s="102">
        <v>295696.76208036178</v>
      </c>
      <c r="AQ273" s="42">
        <v>272110.6985797598</v>
      </c>
      <c r="AR273" s="42">
        <v>319282.82558096369</v>
      </c>
      <c r="AS273" s="171">
        <f t="shared" si="2154"/>
        <v>0.25000000000045475</v>
      </c>
      <c r="AT273" s="171">
        <f t="shared" si="2155"/>
        <v>4.9995250000006308</v>
      </c>
      <c r="AU273" s="171">
        <f t="shared" si="2156"/>
        <v>33.496675000000323</v>
      </c>
      <c r="AV273" s="171">
        <f t="shared" si="2157"/>
        <v>2499.7499999999995</v>
      </c>
      <c r="AW273" s="172">
        <f t="shared" si="2158"/>
        <v>2495.0004749999994</v>
      </c>
      <c r="AX273" s="172">
        <f t="shared" si="2159"/>
        <v>2466.5033249999997</v>
      </c>
      <c r="AY273" s="32">
        <v>99.99</v>
      </c>
      <c r="AZ273" s="32">
        <v>99.81</v>
      </c>
      <c r="BA273" s="32">
        <v>98.67</v>
      </c>
      <c r="BB273" s="66">
        <v>1.6968000000000001</v>
      </c>
      <c r="BC273" s="46">
        <f>IF(OR(ISBLANK(AP273), ISBLANK(DH273)), "", 100*((AP273-DH273)/DH273))</f>
        <v>7.2145211624436545E-2</v>
      </c>
      <c r="BD273" s="127">
        <v>51457720.868086517</v>
      </c>
      <c r="BE273" s="127">
        <v>50055035.217068776</v>
      </c>
      <c r="BF273" s="127">
        <v>52860406.519104272</v>
      </c>
      <c r="BG273" s="171">
        <f t="shared" si="2160"/>
        <v>441.25000000000045</v>
      </c>
      <c r="BH273" s="171">
        <f t="shared" si="2138"/>
        <v>444.33812500000067</v>
      </c>
      <c r="BI273" s="171">
        <f t="shared" si="2139"/>
        <v>491.07175000000052</v>
      </c>
      <c r="BJ273" s="171">
        <f t="shared" si="2161"/>
        <v>2058.7499999999995</v>
      </c>
      <c r="BK273" s="172">
        <f t="shared" si="2162"/>
        <v>2055.6618749999993</v>
      </c>
      <c r="BL273" s="172">
        <f t="shared" si="2163"/>
        <v>2008.9282499999995</v>
      </c>
      <c r="BM273" s="122">
        <v>82.35</v>
      </c>
      <c r="BN273" s="122">
        <v>99.85</v>
      </c>
      <c r="BO273" s="122">
        <v>97.58</v>
      </c>
      <c r="BP273" s="28">
        <v>0.18482389004040845</v>
      </c>
      <c r="BQ273" s="46">
        <f>IF(OR(ISBLANK(BD273), ISBLANK(DH273)), "", 100*((BD273-DH273)/DH273))</f>
        <v>17314.747725816866</v>
      </c>
      <c r="BR273" s="127">
        <v>296960.49101896607</v>
      </c>
      <c r="BS273" s="127">
        <v>273368.73523068061</v>
      </c>
      <c r="BT273" s="127">
        <v>320552.24680725171</v>
      </c>
      <c r="BU273" s="171">
        <f t="shared" si="2164"/>
        <v>0.25000000000045475</v>
      </c>
      <c r="BV273" s="171">
        <f t="shared" si="2140"/>
        <v>4.9995250000006308</v>
      </c>
      <c r="BW273" s="171">
        <f t="shared" si="2141"/>
        <v>33.246700000000146</v>
      </c>
      <c r="BX273" s="171">
        <f t="shared" si="2165"/>
        <v>2499.7499999999995</v>
      </c>
      <c r="BY273" s="172">
        <f t="shared" si="2166"/>
        <v>2495.0004749999994</v>
      </c>
      <c r="BZ273" s="172">
        <f t="shared" si="2167"/>
        <v>2466.7532999999999</v>
      </c>
      <c r="CA273" s="122">
        <v>99.99</v>
      </c>
      <c r="CB273" s="122">
        <v>99.81</v>
      </c>
      <c r="CC273" s="122">
        <v>98.68</v>
      </c>
      <c r="CD273" s="28">
        <v>18.018987958343025</v>
      </c>
      <c r="CE273" s="46">
        <f>IF(OR(ISBLANK(BR273), ISBLANK(DH273)), "", 100*((BR273-DH273)/DH273))</f>
        <v>0.49982681680133745</v>
      </c>
      <c r="CF273" s="128">
        <v>295483.58482277591</v>
      </c>
      <c r="CG273" s="128">
        <v>271897.30182374897</v>
      </c>
      <c r="CH273" s="128">
        <v>319069.86782180279</v>
      </c>
      <c r="CI273" s="171">
        <f t="shared" si="2168"/>
        <v>0.25000000000045475</v>
      </c>
      <c r="CJ273" s="171">
        <f t="shared" si="2169"/>
        <v>4.9995250000006308</v>
      </c>
      <c r="CK273" s="171">
        <f t="shared" si="2170"/>
        <v>33.246700000000146</v>
      </c>
      <c r="CL273" s="171">
        <f t="shared" si="2171"/>
        <v>2499.7499999999995</v>
      </c>
      <c r="CM273" s="172">
        <f t="shared" si="2172"/>
        <v>2495.0004749999994</v>
      </c>
      <c r="CN273" s="172">
        <f t="shared" si="2173"/>
        <v>2466.7532999999999</v>
      </c>
      <c r="CO273" s="124">
        <v>99.99</v>
      </c>
      <c r="CP273" s="124">
        <v>99.81</v>
      </c>
      <c r="CQ273" s="124">
        <v>98.68</v>
      </c>
      <c r="CR273" s="29">
        <v>1.8384578497723902</v>
      </c>
      <c r="CS273" s="46">
        <f>IF(OR(ISBLANK(CF273), ISBLANK(DH273)), "", 100*((CF273-DH273)/DH273))</f>
        <v>0</v>
      </c>
      <c r="CT273" s="127">
        <v>297760.30126791459</v>
      </c>
      <c r="CU273" s="127">
        <v>274163.36406524922</v>
      </c>
      <c r="CV273" s="127">
        <v>321357.23847058008</v>
      </c>
      <c r="CW273" s="171">
        <f t="shared" si="2174"/>
        <v>0.25000000000045475</v>
      </c>
      <c r="CX273" s="171">
        <f t="shared" si="2175"/>
        <v>4.9995250000006308</v>
      </c>
      <c r="CY273" s="171">
        <f t="shared" si="2176"/>
        <v>34.746550000000298</v>
      </c>
      <c r="CZ273" s="171">
        <f t="shared" si="2177"/>
        <v>2499.7499999999995</v>
      </c>
      <c r="DA273" s="172">
        <f t="shared" si="2178"/>
        <v>2495.0004749999994</v>
      </c>
      <c r="DB273" s="172">
        <f t="shared" si="2179"/>
        <v>2465.2534499999997</v>
      </c>
      <c r="DC273" s="122">
        <v>99.99</v>
      </c>
      <c r="DD273" s="122">
        <v>99.81</v>
      </c>
      <c r="DE273" s="122">
        <v>98.62</v>
      </c>
      <c r="DF273" s="28">
        <v>4.5460231677019252</v>
      </c>
      <c r="DG273" s="46">
        <f t="shared" si="2180"/>
        <v>0.77050521994451859</v>
      </c>
      <c r="DH273" s="26">
        <f>MIN(H273,T273,AB273,AP273,BD273,BR273,CF273,CT273)</f>
        <v>295483.58482277591</v>
      </c>
      <c r="DI273" s="85" t="str">
        <f>IF(DH273=H273, $H$2, IF(DH273=T273, $T$2, IF(DH273=AB273, $AB$2, IF(DH273=AP273, $AP$2, IF(DH273=BD273, $BD$2, IF(DH273=BR273, $BR$2, IF(DH273=CF273, $CF$2, $CT$2)))))))</f>
        <v>RKSDDP (AllEnhancements + RQMC + Kmeans)</v>
      </c>
      <c r="DJ273" s="39">
        <f>IF(OR(ISBLANK(H273), ISBLANK(AP273)), "", IFERROR(((H273-AP273)/H273)*100, ""))</f>
        <v>16.287764125163065</v>
      </c>
      <c r="DK273" s="20" t="str">
        <f>IF(OR(ISBLANK(AP273), ISBLANK(T273)), "", IFERROR(((T273-AP273)/T273)*100, ""))</f>
        <v/>
      </c>
      <c r="DL273" s="18">
        <f t="shared" si="2136"/>
        <v>0</v>
      </c>
    </row>
    <row r="274" spans="1:116" hidden="1" x14ac:dyDescent="0.25">
      <c r="A274" s="257"/>
      <c r="B274" s="257"/>
      <c r="C274" s="257"/>
      <c r="D274" s="257"/>
      <c r="E274" s="164">
        <f>4 * ($C$198*'Data for KPI'!$B$1)</f>
        <v>2500</v>
      </c>
      <c r="F274" s="88">
        <v>5</v>
      </c>
      <c r="G274" s="84">
        <v>22</v>
      </c>
      <c r="H274" s="128">
        <v>281034.86322617688</v>
      </c>
      <c r="I274" s="128">
        <v>257243.23965681091</v>
      </c>
      <c r="J274" s="128">
        <v>304826.48679554299</v>
      </c>
      <c r="K274" s="171">
        <f t="shared" si="2142"/>
        <v>0.25000000000045475</v>
      </c>
      <c r="L274" s="171">
        <f t="shared" si="2143"/>
        <v>4.2496000000001004</v>
      </c>
      <c r="M274" s="171">
        <f t="shared" si="2144"/>
        <v>35.496475000000373</v>
      </c>
      <c r="N274" s="171">
        <f t="shared" si="2145"/>
        <v>2499.7499999999995</v>
      </c>
      <c r="O274" s="172">
        <f t="shared" si="2146"/>
        <v>2495.7503999999999</v>
      </c>
      <c r="P274" s="172">
        <f t="shared" si="2147"/>
        <v>2464.5035249999996</v>
      </c>
      <c r="Q274" s="125">
        <v>99.99</v>
      </c>
      <c r="R274" s="125">
        <v>99.84</v>
      </c>
      <c r="S274" s="125">
        <v>98.59</v>
      </c>
      <c r="T274" s="208"/>
      <c r="U274" s="208"/>
      <c r="V274" s="208"/>
      <c r="W274" s="14"/>
      <c r="X274" s="14"/>
      <c r="Y274" s="14"/>
      <c r="Z274" s="14"/>
      <c r="AA274" s="46" t="str">
        <f>IF(OR(ISBLANK(T274), ISBLANK(DH274)), "", 100*((T274-DH274)/DH274))</f>
        <v/>
      </c>
      <c r="AB274" s="102">
        <v>274481.72291455249</v>
      </c>
      <c r="AC274" s="42">
        <v>252486.4716225655</v>
      </c>
      <c r="AD274" s="42">
        <v>296476.97420653963</v>
      </c>
      <c r="AE274" s="171">
        <f t="shared" si="2148"/>
        <v>0.25000000000045475</v>
      </c>
      <c r="AF274" s="171">
        <f t="shared" si="2149"/>
        <v>4.2496000000001004</v>
      </c>
      <c r="AG274" s="171">
        <f t="shared" si="2150"/>
        <v>33.996625000000222</v>
      </c>
      <c r="AH274" s="171">
        <f t="shared" si="2151"/>
        <v>2499.7499999999995</v>
      </c>
      <c r="AI274" s="172">
        <f t="shared" si="2152"/>
        <v>2495.7503999999999</v>
      </c>
      <c r="AJ274" s="172">
        <f t="shared" si="2153"/>
        <v>2466.0033749999998</v>
      </c>
      <c r="AK274" s="32">
        <v>99.99</v>
      </c>
      <c r="AL274" s="32">
        <v>99.84</v>
      </c>
      <c r="AM274" s="32">
        <v>98.65</v>
      </c>
      <c r="AN274" s="28">
        <v>0.8259860728753452</v>
      </c>
      <c r="AO274" s="46">
        <f>IF(OR(ISBLANK(AB274), ISBLANK(DH274)), "", 100*((AB274-DH274)/DH274))</f>
        <v>0.12371999723077322</v>
      </c>
      <c r="AP274" s="103">
        <v>274193.52731306333</v>
      </c>
      <c r="AQ274" s="43">
        <v>252198.03029684539</v>
      </c>
      <c r="AR274" s="43">
        <v>296189.02432928118</v>
      </c>
      <c r="AS274" s="171">
        <f t="shared" si="2154"/>
        <v>0.25000000000045475</v>
      </c>
      <c r="AT274" s="171">
        <f t="shared" si="2155"/>
        <v>4.2496000000001004</v>
      </c>
      <c r="AU274" s="171">
        <f t="shared" si="2156"/>
        <v>33.246700000000146</v>
      </c>
      <c r="AV274" s="171">
        <f t="shared" si="2157"/>
        <v>2499.7499999999995</v>
      </c>
      <c r="AW274" s="172">
        <f t="shared" si="2158"/>
        <v>2495.7503999999999</v>
      </c>
      <c r="AX274" s="172">
        <f t="shared" si="2159"/>
        <v>2466.7532999999999</v>
      </c>
      <c r="AY274" s="34">
        <v>99.99</v>
      </c>
      <c r="AZ274" s="34">
        <v>99.84</v>
      </c>
      <c r="BA274" s="34">
        <v>98.68</v>
      </c>
      <c r="BB274" s="29">
        <v>2.0235424810303848</v>
      </c>
      <c r="BC274" s="46">
        <f>IF(OR(ISBLANK(AP274), ISBLANK(DH274)), "", 100*((AP274-DH274)/DH274))</f>
        <v>1.8593814687401691E-2</v>
      </c>
      <c r="BD274" s="128">
        <v>65747024.100076757</v>
      </c>
      <c r="BE274" s="128">
        <v>64223989.986332178</v>
      </c>
      <c r="BF274" s="128">
        <v>67270058.213821337</v>
      </c>
      <c r="BG274" s="171">
        <f t="shared" si="2160"/>
        <v>493</v>
      </c>
      <c r="BH274" s="171">
        <f t="shared" si="2138"/>
        <v>494.0034999999998</v>
      </c>
      <c r="BI274" s="171">
        <f t="shared" si="2139"/>
        <v>540.36519999999996</v>
      </c>
      <c r="BJ274" s="171">
        <f t="shared" si="2161"/>
        <v>2007</v>
      </c>
      <c r="BK274" s="172">
        <f t="shared" si="2162"/>
        <v>2005.9965000000002</v>
      </c>
      <c r="BL274" s="172">
        <f t="shared" si="2163"/>
        <v>1959.6348</v>
      </c>
      <c r="BM274" s="124">
        <v>80.28</v>
      </c>
      <c r="BN274" s="124">
        <v>99.95</v>
      </c>
      <c r="BO274" s="124">
        <v>97.64</v>
      </c>
      <c r="BP274" s="29">
        <v>0.18442534514822925</v>
      </c>
      <c r="BQ274" s="46">
        <f>IF(OR(ISBLANK(BD274), ISBLANK(DH274)), "", 100*((BD274-DH274)/DH274))</f>
        <v>23882.786765356097</v>
      </c>
      <c r="BR274" s="128">
        <v>274658.54895025108</v>
      </c>
      <c r="BS274" s="128">
        <v>252658.31195253029</v>
      </c>
      <c r="BT274" s="128">
        <v>296658.7859479718</v>
      </c>
      <c r="BU274" s="171">
        <f t="shared" si="2164"/>
        <v>0.25000000000045475</v>
      </c>
      <c r="BV274" s="171">
        <f t="shared" si="2140"/>
        <v>4.2496000000001004</v>
      </c>
      <c r="BW274" s="171">
        <f t="shared" si="2141"/>
        <v>33.246700000000146</v>
      </c>
      <c r="BX274" s="171">
        <f t="shared" si="2165"/>
        <v>2499.7499999999995</v>
      </c>
      <c r="BY274" s="172">
        <f t="shared" si="2166"/>
        <v>2495.7503999999999</v>
      </c>
      <c r="BZ274" s="172">
        <f t="shared" si="2167"/>
        <v>2466.7532999999999</v>
      </c>
      <c r="CA274" s="124">
        <v>99.99</v>
      </c>
      <c r="CB274" s="124">
        <v>99.84</v>
      </c>
      <c r="CC274" s="124">
        <v>98.68</v>
      </c>
      <c r="CD274" s="29">
        <v>0.85078754894745923</v>
      </c>
      <c r="CE274" s="46">
        <f>IF(OR(ISBLANK(BR274), ISBLANK(DH274)), "", 100*((BR274-DH274)/DH274))</f>
        <v>0.1882214886179317</v>
      </c>
      <c r="CF274" s="127">
        <v>274142.55375463888</v>
      </c>
      <c r="CG274" s="127">
        <v>252145.36472965</v>
      </c>
      <c r="CH274" s="127">
        <v>296139.74277962768</v>
      </c>
      <c r="CI274" s="171">
        <f t="shared" si="2168"/>
        <v>0.25000000000045475</v>
      </c>
      <c r="CJ274" s="171">
        <f t="shared" si="2169"/>
        <v>4.2496000000001004</v>
      </c>
      <c r="CK274" s="171">
        <f t="shared" si="2170"/>
        <v>33.246700000000146</v>
      </c>
      <c r="CL274" s="171">
        <f t="shared" si="2171"/>
        <v>2499.7499999999995</v>
      </c>
      <c r="CM274" s="172">
        <f t="shared" si="2172"/>
        <v>2495.7503999999999</v>
      </c>
      <c r="CN274" s="172">
        <f t="shared" si="2173"/>
        <v>2466.7532999999999</v>
      </c>
      <c r="CO274" s="122">
        <v>99.99</v>
      </c>
      <c r="CP274" s="122">
        <v>99.84</v>
      </c>
      <c r="CQ274" s="122">
        <v>98.68</v>
      </c>
      <c r="CR274" s="28">
        <v>2.2410505776289913</v>
      </c>
      <c r="CS274" s="46">
        <f>IF(OR(ISBLANK(CF274), ISBLANK(DH274)), "", 100*((CF274-DH274)/DH274))</f>
        <v>0</v>
      </c>
      <c r="CT274" s="128">
        <v>278079.00356591278</v>
      </c>
      <c r="CU274" s="128">
        <v>256080.89555912031</v>
      </c>
      <c r="CV274" s="128">
        <v>300077.11157270538</v>
      </c>
      <c r="CW274" s="171">
        <f t="shared" si="2174"/>
        <v>0.25000000000045475</v>
      </c>
      <c r="CX274" s="171">
        <f t="shared" si="2175"/>
        <v>4.2496000000001004</v>
      </c>
      <c r="CY274" s="171">
        <f t="shared" si="2176"/>
        <v>34.996525000000474</v>
      </c>
      <c r="CZ274" s="171">
        <f t="shared" si="2177"/>
        <v>2499.7499999999995</v>
      </c>
      <c r="DA274" s="172">
        <f t="shared" si="2178"/>
        <v>2495.7503999999999</v>
      </c>
      <c r="DB274" s="172">
        <f t="shared" si="2179"/>
        <v>2465.0034749999995</v>
      </c>
      <c r="DC274" s="124">
        <v>99.99</v>
      </c>
      <c r="DD274" s="124">
        <v>99.84</v>
      </c>
      <c r="DE274" s="124">
        <v>98.61</v>
      </c>
      <c r="DF274" s="29">
        <v>20.267371605359262</v>
      </c>
      <c r="DG274" s="46">
        <f t="shared" si="2180"/>
        <v>1.4359134535520042</v>
      </c>
      <c r="DH274" s="26">
        <f>MIN(H274,T274,AB274,AP274,BD274,BR274,CF274,CT274)</f>
        <v>274142.55375463888</v>
      </c>
      <c r="DI274" s="85" t="str">
        <f>IF(DH274=H274, $H$2, IF(DH274=T274, $T$2, IF(DH274=AB274, $AB$2, IF(DH274=AP274, $AP$2, IF(DH274=BD274, $BD$2, IF(DH274=BR274, $BR$2, IF(DH274=CF274, $CF$2, $CT$2)))))))</f>
        <v>RKSDDP (AllEnhancements + RQMC + Kmeans)</v>
      </c>
      <c r="DJ274" s="39">
        <f>IF(OR(ISBLANK(H274), ISBLANK(AP274)), "", IFERROR(((H274-AP274)/H274)*100, ""))</f>
        <v>2.4343370906290884</v>
      </c>
      <c r="DK274" s="20" t="str">
        <f>IF(OR(ISBLANK(AP274), ISBLANK(T274)), "", IFERROR(((T274-AP274)/T274)*100, ""))</f>
        <v/>
      </c>
      <c r="DL274" s="18">
        <f t="shared" si="2136"/>
        <v>0</v>
      </c>
    </row>
    <row r="275" spans="1:116" x14ac:dyDescent="0.25">
      <c r="A275" s="257"/>
      <c r="B275" s="257"/>
      <c r="C275" s="258"/>
      <c r="D275" s="258"/>
      <c r="E275" s="164">
        <f>4 * ($C$198*'Data for KPI'!$B$1)</f>
        <v>2500</v>
      </c>
      <c r="F275" s="94" t="s">
        <v>23</v>
      </c>
      <c r="G275" s="94"/>
      <c r="H275" s="113">
        <f>AVERAGE(H270:H274)</f>
        <v>523517.79700188991</v>
      </c>
      <c r="I275" s="82">
        <f t="shared" ref="I275:DH275" si="2181">AVERAGE(I270:I274)</f>
        <v>468057.58876841736</v>
      </c>
      <c r="J275" s="82">
        <f t="shared" si="2181"/>
        <v>578978.00523536257</v>
      </c>
      <c r="K275" s="159">
        <f t="shared" si="2181"/>
        <v>3.2000000000000908</v>
      </c>
      <c r="L275" s="159">
        <f t="shared" si="2181"/>
        <v>7.5445200000001025</v>
      </c>
      <c r="M275" s="159">
        <f t="shared" si="2181"/>
        <v>40.849235000000135</v>
      </c>
      <c r="N275" s="159">
        <f t="shared" si="2181"/>
        <v>2496.8000000000002</v>
      </c>
      <c r="O275" s="159">
        <f t="shared" si="2181"/>
        <v>2492.4554799999996</v>
      </c>
      <c r="P275" s="159">
        <f t="shared" si="2181"/>
        <v>2459.1507649999999</v>
      </c>
      <c r="Q275" s="106">
        <f t="shared" si="2181"/>
        <v>99.871999999999986</v>
      </c>
      <c r="R275" s="106">
        <f t="shared" si="2181"/>
        <v>99.825999999999993</v>
      </c>
      <c r="S275" s="106">
        <f t="shared" si="2181"/>
        <v>98.492000000000004</v>
      </c>
      <c r="T275" s="113" t="e">
        <f t="shared" si="2181"/>
        <v>#DIV/0!</v>
      </c>
      <c r="U275" s="113" t="e">
        <f t="shared" si="2181"/>
        <v>#DIV/0!</v>
      </c>
      <c r="V275" s="113" t="e">
        <f t="shared" si="2181"/>
        <v>#DIV/0!</v>
      </c>
      <c r="W275" s="82" t="e">
        <f t="shared" si="2181"/>
        <v>#DIV/0!</v>
      </c>
      <c r="X275" s="82" t="e">
        <f t="shared" si="2181"/>
        <v>#DIV/0!</v>
      </c>
      <c r="Y275" s="82" t="e">
        <f t="shared" si="2181"/>
        <v>#DIV/0!</v>
      </c>
      <c r="Z275" s="82" t="e">
        <f t="shared" si="2181"/>
        <v>#DIV/0!</v>
      </c>
      <c r="AA275" s="97" t="str">
        <f>IFERROR(AVERAGE(AA270:AA274), "")</f>
        <v/>
      </c>
      <c r="AB275" s="113">
        <f t="shared" si="2181"/>
        <v>282580.74755779438</v>
      </c>
      <c r="AC275" s="82">
        <f t="shared" si="2181"/>
        <v>260619.98518828652</v>
      </c>
      <c r="AD275" s="82">
        <f t="shared" si="2181"/>
        <v>304541.50992730213</v>
      </c>
      <c r="AE275" s="159">
        <f t="shared" si="2181"/>
        <v>0.25000000000045475</v>
      </c>
      <c r="AF275" s="159">
        <f t="shared" si="2181"/>
        <v>4.5995650000005295</v>
      </c>
      <c r="AG275" s="159">
        <f t="shared" si="2181"/>
        <v>35.946430000000511</v>
      </c>
      <c r="AH275" s="159">
        <f t="shared" si="2181"/>
        <v>2499.7499999999995</v>
      </c>
      <c r="AI275" s="159">
        <f t="shared" si="2181"/>
        <v>2495.4004349999996</v>
      </c>
      <c r="AJ275" s="159">
        <f t="shared" si="2181"/>
        <v>2464.0535699999991</v>
      </c>
      <c r="AK275" s="82">
        <f t="shared" si="2181"/>
        <v>99.99</v>
      </c>
      <c r="AL275" s="82">
        <f t="shared" si="2181"/>
        <v>99.825999999999993</v>
      </c>
      <c r="AM275" s="82">
        <f t="shared" si="2181"/>
        <v>98.572000000000003</v>
      </c>
      <c r="AN275" s="82">
        <f t="shared" si="2181"/>
        <v>0.75335979295631206</v>
      </c>
      <c r="AO275" s="225">
        <f>IFERROR(AVERAGE(AO270:AO274), "")</f>
        <v>9.8595538607923361E-2</v>
      </c>
      <c r="AP275" s="113">
        <f t="shared" si="2181"/>
        <v>282359.8853459236</v>
      </c>
      <c r="AQ275" s="82">
        <f t="shared" si="2181"/>
        <v>260398.88470380838</v>
      </c>
      <c r="AR275" s="82">
        <f t="shared" si="2181"/>
        <v>304320.88598803885</v>
      </c>
      <c r="AS275" s="159">
        <f t="shared" si="2181"/>
        <v>0.25000000000045475</v>
      </c>
      <c r="AT275" s="159">
        <f t="shared" si="2181"/>
        <v>4.5995650000005295</v>
      </c>
      <c r="AU275" s="159">
        <f t="shared" si="2181"/>
        <v>35.346490000000358</v>
      </c>
      <c r="AV275" s="159">
        <f t="shared" si="2181"/>
        <v>2499.7499999999995</v>
      </c>
      <c r="AW275" s="159">
        <f t="shared" si="2181"/>
        <v>2495.4004349999996</v>
      </c>
      <c r="AX275" s="159">
        <f t="shared" si="2181"/>
        <v>2464.6535099999996</v>
      </c>
      <c r="AY275" s="82">
        <f t="shared" si="2181"/>
        <v>99.99</v>
      </c>
      <c r="AZ275" s="82">
        <f t="shared" si="2181"/>
        <v>99.825999999999993</v>
      </c>
      <c r="BA275" s="82">
        <f t="shared" si="2181"/>
        <v>98.596000000000004</v>
      </c>
      <c r="BB275" s="82">
        <f>IFERROR(AVERAGE(BB270:BB274),"")</f>
        <v>1.8610489715551168</v>
      </c>
      <c r="BC275" s="225">
        <f>IFERROR(AVERAGE(BC270:BC274), "")</f>
        <v>1.8147805262367648E-2</v>
      </c>
      <c r="BD275" s="113">
        <f t="shared" si="2181"/>
        <v>58163155.341551006</v>
      </c>
      <c r="BE275" s="82">
        <f t="shared" si="2181"/>
        <v>56718993.854437292</v>
      </c>
      <c r="BF275" s="82">
        <f t="shared" si="2181"/>
        <v>59607316.828664735</v>
      </c>
      <c r="BG275" s="159">
        <f t="shared" si="2181"/>
        <v>449.55000000000018</v>
      </c>
      <c r="BH275" s="159">
        <f t="shared" si="2181"/>
        <v>451.27523500000007</v>
      </c>
      <c r="BI275" s="159">
        <f t="shared" si="2181"/>
        <v>499.05792000000019</v>
      </c>
      <c r="BJ275" s="82">
        <f t="shared" si="2181"/>
        <v>2050.4499999999998</v>
      </c>
      <c r="BK275" s="82">
        <f t="shared" si="2181"/>
        <v>2048.7247649999999</v>
      </c>
      <c r="BL275" s="82">
        <f t="shared" si="2181"/>
        <v>2000.9420799999996</v>
      </c>
      <c r="BM275" s="82">
        <f t="shared" si="2181"/>
        <v>82.018000000000001</v>
      </c>
      <c r="BN275" s="82">
        <f t="shared" si="2181"/>
        <v>99.915999999999997</v>
      </c>
      <c r="BO275" s="82">
        <f t="shared" si="2181"/>
        <v>97.573999999999984</v>
      </c>
      <c r="BP275" s="82">
        <f t="shared" si="2181"/>
        <v>0.18723651346212125</v>
      </c>
      <c r="BQ275" s="226">
        <f t="shared" si="2181"/>
        <v>20938.862264614683</v>
      </c>
      <c r="BR275" s="118">
        <f t="shared" si="2181"/>
        <v>282955.38860681618</v>
      </c>
      <c r="BS275" s="99">
        <f t="shared" si="2181"/>
        <v>260991.44227911244</v>
      </c>
      <c r="BT275" s="99">
        <f t="shared" si="2181"/>
        <v>304919.33493451972</v>
      </c>
      <c r="BU275" s="183">
        <f t="shared" si="2181"/>
        <v>0.25000000000045475</v>
      </c>
      <c r="BV275" s="183">
        <f t="shared" si="2181"/>
        <v>4.5995650000005295</v>
      </c>
      <c r="BW275" s="183">
        <f t="shared" si="2181"/>
        <v>35.146510000000305</v>
      </c>
      <c r="BX275" s="183">
        <f t="shared" si="2181"/>
        <v>2499.7499999999995</v>
      </c>
      <c r="BY275" s="183">
        <f t="shared" si="2181"/>
        <v>2495.4004349999996</v>
      </c>
      <c r="BZ275" s="183">
        <f t="shared" si="2181"/>
        <v>2464.85349</v>
      </c>
      <c r="CA275" s="99">
        <f t="shared" si="2181"/>
        <v>99.99</v>
      </c>
      <c r="CB275" s="99">
        <f t="shared" si="2181"/>
        <v>99.825999999999993</v>
      </c>
      <c r="CC275" s="99">
        <f t="shared" si="2181"/>
        <v>98.604000000000013</v>
      </c>
      <c r="CD275" s="99">
        <f>IFERROR(AVERAGE(CD270:CD274),"")</f>
        <v>3.8803037693219751</v>
      </c>
      <c r="CE275" s="100">
        <f>IFERROR(AVERAGE(CE270:CE274), "")</f>
        <v>0.22097725140121494</v>
      </c>
      <c r="CF275" s="118">
        <f t="shared" si="2181"/>
        <v>282369.9703426215</v>
      </c>
      <c r="CG275" s="99">
        <f t="shared" si="2181"/>
        <v>260408.72497479472</v>
      </c>
      <c r="CH275" s="99">
        <f t="shared" si="2181"/>
        <v>304331.21571044833</v>
      </c>
      <c r="CI275" s="159">
        <f t="shared" si="2181"/>
        <v>0.25000000000045475</v>
      </c>
      <c r="CJ275" s="159">
        <f t="shared" si="2181"/>
        <v>4.5995650000005295</v>
      </c>
      <c r="CK275" s="159">
        <f t="shared" si="2181"/>
        <v>35.396485000000396</v>
      </c>
      <c r="CL275" s="159">
        <f t="shared" si="2181"/>
        <v>2499.7499999999995</v>
      </c>
      <c r="CM275" s="159">
        <f t="shared" si="2181"/>
        <v>2495.4004349999996</v>
      </c>
      <c r="CN275" s="159">
        <f t="shared" si="2181"/>
        <v>2464.6035149999998</v>
      </c>
      <c r="CO275" s="99">
        <f t="shared" si="2181"/>
        <v>99.99</v>
      </c>
      <c r="CP275" s="99">
        <f t="shared" si="2181"/>
        <v>99.825999999999993</v>
      </c>
      <c r="CQ275" s="99">
        <f t="shared" si="2181"/>
        <v>98.594000000000008</v>
      </c>
      <c r="CR275" s="99">
        <f t="shared" si="2181"/>
        <v>2.079407390747293</v>
      </c>
      <c r="CS275" s="100">
        <f>IFERROR(AVERAGE(CS270:CS274), "")</f>
        <v>2.3293263070451754E-2</v>
      </c>
      <c r="CT275" s="118">
        <f t="shared" si="2181"/>
        <v>284668.12050857762</v>
      </c>
      <c r="CU275" s="99">
        <f t="shared" si="2181"/>
        <v>262700.46264235303</v>
      </c>
      <c r="CV275" s="99">
        <f t="shared" si="2181"/>
        <v>306635.7783748022</v>
      </c>
      <c r="CW275" s="159">
        <f t="shared" si="2181"/>
        <v>0.25000000000045475</v>
      </c>
      <c r="CX275" s="159">
        <f t="shared" si="2181"/>
        <v>4.5995650000005295</v>
      </c>
      <c r="CY275" s="159">
        <f t="shared" si="2181"/>
        <v>36.096415000000341</v>
      </c>
      <c r="CZ275" s="159">
        <f t="shared" si="2181"/>
        <v>2499.7499999999995</v>
      </c>
      <c r="DA275" s="159">
        <f t="shared" si="2181"/>
        <v>2495.4004349999996</v>
      </c>
      <c r="DB275" s="159">
        <f t="shared" si="2181"/>
        <v>2463.9035849999996</v>
      </c>
      <c r="DC275" s="99">
        <f t="shared" si="2181"/>
        <v>99.99</v>
      </c>
      <c r="DD275" s="99">
        <f t="shared" si="2181"/>
        <v>99.825999999999993</v>
      </c>
      <c r="DE275" s="99">
        <f t="shared" si="2181"/>
        <v>98.566000000000003</v>
      </c>
      <c r="DF275" s="99">
        <f t="shared" si="2181"/>
        <v>11.978013777284819</v>
      </c>
      <c r="DG275" s="100">
        <f>IFERROR(AVERAGE(DG270:DG274), "")</f>
        <v>0.86004614064369245</v>
      </c>
      <c r="DH275" s="118">
        <f t="shared" si="2181"/>
        <v>282307.05518272158</v>
      </c>
      <c r="DI275" s="99"/>
      <c r="DJ275" s="100">
        <f>IFERROR(AVERAGE(DJ270:DJ274), "")</f>
        <v>27.376606372425538</v>
      </c>
      <c r="DK275" s="99" t="str">
        <f>IFERROR(AVERAGE(DK270:DK274), "")</f>
        <v/>
      </c>
      <c r="DL275" s="18">
        <f t="shared" si="2136"/>
        <v>1.8147805262367648E-2</v>
      </c>
    </row>
    <row r="276" spans="1:116" hidden="1" x14ac:dyDescent="0.25">
      <c r="A276" s="257"/>
      <c r="B276" s="257"/>
      <c r="C276" s="256">
        <v>10</v>
      </c>
      <c r="D276" s="256">
        <v>150</v>
      </c>
      <c r="E276" s="164">
        <f>4 * ($C$204*'Data for KPI'!$B$1)</f>
        <v>5000</v>
      </c>
      <c r="F276" s="88">
        <v>1</v>
      </c>
      <c r="G276" s="84">
        <v>14</v>
      </c>
      <c r="H276" s="127">
        <v>13783606.37002095</v>
      </c>
      <c r="I276" s="127">
        <v>13557782.31135032</v>
      </c>
      <c r="J276" s="127">
        <v>14009430.428691581</v>
      </c>
      <c r="K276" s="171">
        <f>E276-N276</f>
        <v>7.5</v>
      </c>
      <c r="L276" s="171">
        <f>E276-O276</f>
        <v>531.71249999999964</v>
      </c>
      <c r="M276" s="171">
        <f>E276-P276</f>
        <v>201.20899999999983</v>
      </c>
      <c r="N276" s="171">
        <f>(Q276/100)*E276</f>
        <v>4992.5</v>
      </c>
      <c r="O276" s="172">
        <f>(R276/100)*N276</f>
        <v>4468.2875000000004</v>
      </c>
      <c r="P276" s="172">
        <f>(S276/100)*N276</f>
        <v>4798.7910000000002</v>
      </c>
      <c r="Q276" s="123">
        <v>99.85</v>
      </c>
      <c r="R276" s="123">
        <v>89.5</v>
      </c>
      <c r="S276" s="123">
        <v>96.12</v>
      </c>
      <c r="T276" s="208"/>
      <c r="U276" s="208"/>
      <c r="V276" s="208"/>
      <c r="W276" s="14"/>
      <c r="X276" s="14"/>
      <c r="Y276" s="14"/>
      <c r="Z276" s="14"/>
      <c r="AA276" s="46" t="str">
        <f>IF(OR(ISBLANK(T276), ISBLANK(DH276)), "", 100*((T276-DH276)/DH276))</f>
        <v/>
      </c>
      <c r="AB276" s="103">
        <v>13215821.254793869</v>
      </c>
      <c r="AC276" s="43">
        <v>13040608.199722631</v>
      </c>
      <c r="AD276" s="43">
        <v>13391034.30986511</v>
      </c>
      <c r="AE276" s="171">
        <f>$E276-AH276</f>
        <v>0</v>
      </c>
      <c r="AF276" s="171">
        <f>$E276-AI276</f>
        <v>529.5</v>
      </c>
      <c r="AG276" s="171">
        <f>$E276-AJ276</f>
        <v>178.5</v>
      </c>
      <c r="AH276" s="171">
        <f>(AK276/100)*E276</f>
        <v>5000</v>
      </c>
      <c r="AI276" s="172">
        <f>(AL276/100)*AH276</f>
        <v>4470.5</v>
      </c>
      <c r="AJ276" s="172">
        <f>(AM276/100)*AH276</f>
        <v>4821.5</v>
      </c>
      <c r="AK276" s="34">
        <v>100</v>
      </c>
      <c r="AL276" s="34">
        <v>89.41</v>
      </c>
      <c r="AM276" s="34">
        <v>96.43</v>
      </c>
      <c r="AN276" s="29">
        <v>1.4626524636345923</v>
      </c>
      <c r="AO276" s="46">
        <f>IF(OR(ISBLANK(AB276), ISBLANK(DH276)), "", 100*((AB276-DH276)/DH276))</f>
        <v>2.7209608430167711E-3</v>
      </c>
      <c r="AP276" s="102">
        <v>13215461.667256679</v>
      </c>
      <c r="AQ276" s="42">
        <v>13040238.433894111</v>
      </c>
      <c r="AR276" s="42">
        <v>13390684.90061925</v>
      </c>
      <c r="AS276" s="171">
        <f>$E276-AV276</f>
        <v>0</v>
      </c>
      <c r="AT276" s="171">
        <f>$E276-AW276</f>
        <v>530</v>
      </c>
      <c r="AU276" s="171">
        <f>$E276-AX276</f>
        <v>172.5</v>
      </c>
      <c r="AV276" s="171">
        <f>(AY276/100)*E276</f>
        <v>5000</v>
      </c>
      <c r="AW276" s="172">
        <f>(AZ276/100)*AV276</f>
        <v>4470</v>
      </c>
      <c r="AX276" s="172">
        <f>(BA276/100)*AV276</f>
        <v>4827.5</v>
      </c>
      <c r="AY276" s="32">
        <v>100</v>
      </c>
      <c r="AZ276" s="32">
        <v>89.4</v>
      </c>
      <c r="BA276" s="32">
        <v>96.55</v>
      </c>
      <c r="BB276" s="28">
        <v>1.0164710824992615</v>
      </c>
      <c r="BC276" s="46">
        <f>IF(OR(ISBLANK(AP276), ISBLANK(DH276)), "", 100*((AP276-DH276)/DH276))</f>
        <v>0</v>
      </c>
      <c r="BD276" s="127">
        <v>136281352.76577729</v>
      </c>
      <c r="BE276" s="127">
        <v>133690696.3618377</v>
      </c>
      <c r="BF276" s="127">
        <v>138872009.16971689</v>
      </c>
      <c r="BG276" s="171">
        <f>IF(BJ276=0, " ", $E276-BJ276)</f>
        <v>1002.5</v>
      </c>
      <c r="BH276" s="171">
        <f t="shared" ref="BH276:BH280" si="2182">IF(BK276=0, " ", $E276-BK276)</f>
        <v>1329.09575</v>
      </c>
      <c r="BI276" s="171">
        <f t="shared" ref="BI276:BI280" si="2183">IF(BL276=0, " ", $E276-BL276)</f>
        <v>1238.3525000000004</v>
      </c>
      <c r="BJ276" s="171">
        <f>(BM276/100)*$E276</f>
        <v>3997.5</v>
      </c>
      <c r="BK276" s="172">
        <f>(BN276/100)*BJ276</f>
        <v>3670.90425</v>
      </c>
      <c r="BL276" s="172">
        <f>(BO276/100)*BJ276</f>
        <v>3761.6474999999996</v>
      </c>
      <c r="BM276" s="122">
        <v>79.95</v>
      </c>
      <c r="BN276" s="122">
        <v>91.83</v>
      </c>
      <c r="BO276" s="122">
        <v>94.1</v>
      </c>
      <c r="BP276" s="28">
        <v>0.87784670929413855</v>
      </c>
      <c r="BQ276" s="46">
        <f>IF(OR(ISBLANK(BD276), ISBLANK(DH276)), "", 100*((BD276-DH276)/DH276))</f>
        <v>931.22657533361166</v>
      </c>
      <c r="BR276" s="127">
        <v>13218648.198414899</v>
      </c>
      <c r="BS276" s="127">
        <v>13043408.304174479</v>
      </c>
      <c r="BT276" s="127">
        <v>13393888.09265531</v>
      </c>
      <c r="BU276" s="171">
        <f>IF(BX276 = 0, " ", $E276-BX276)</f>
        <v>0</v>
      </c>
      <c r="BV276" s="171">
        <f t="shared" ref="BV276:BV280" si="2184">IF(BY276=0, " ", $E276-BY276)</f>
        <v>520.00000000000091</v>
      </c>
      <c r="BW276" s="171">
        <f t="shared" ref="BW276:BW280" si="2185">IF(BZ276=0, " ", $E276-BZ276)</f>
        <v>183</v>
      </c>
      <c r="BX276" s="171">
        <f>IF(ISBLANK(CA276),"",(CA276/100)*$E276)</f>
        <v>5000</v>
      </c>
      <c r="BY276" s="172">
        <f>(CB276/100)*BX276</f>
        <v>4479.9999999999991</v>
      </c>
      <c r="BZ276" s="172">
        <f>(CC276/100)*BX276</f>
        <v>4817</v>
      </c>
      <c r="CA276" s="122">
        <v>100</v>
      </c>
      <c r="CB276" s="122">
        <v>89.6</v>
      </c>
      <c r="CC276" s="122">
        <v>96.34</v>
      </c>
      <c r="CD276" s="28">
        <v>1.3724185302371767</v>
      </c>
      <c r="CE276" s="46">
        <f>IF(OR(ISBLANK(BR276), ISBLANK(DH276)), "", 100*((BR276-DH276)/DH276))</f>
        <v>2.411214408131605E-2</v>
      </c>
      <c r="CF276" s="128">
        <v>13215781.44204272</v>
      </c>
      <c r="CG276" s="128">
        <v>13040583.388202639</v>
      </c>
      <c r="CH276" s="128">
        <v>13390979.495882791</v>
      </c>
      <c r="CI276" s="171">
        <f>IF(ISNUMBER(CL276), $E276-CL276,"")</f>
        <v>0</v>
      </c>
      <c r="CJ276" s="171">
        <f>IF(ISNUMBER(CM276), $E276-CM276,"")</f>
        <v>530</v>
      </c>
      <c r="CK276" s="171">
        <f>IF(ISNUMBER(CN276), $E276-CN276,"")</f>
        <v>178.5</v>
      </c>
      <c r="CL276" s="171">
        <f>IF(ISBLANK(CO276),"",(CO276/100)*$E276)</f>
        <v>5000</v>
      </c>
      <c r="CM276" s="172">
        <f>IF(ISNUMBER(CL276), (CP276/100) * CL276, "")</f>
        <v>4470</v>
      </c>
      <c r="CN276" s="172">
        <f>IF(ISNUMBER(CL276),(CQ276/100)*CL276,"")</f>
        <v>4821.5</v>
      </c>
      <c r="CO276" s="124">
        <v>100</v>
      </c>
      <c r="CP276" s="124">
        <v>89.4</v>
      </c>
      <c r="CQ276" s="124">
        <v>96.43</v>
      </c>
      <c r="CR276" s="29">
        <v>1.539419088690597</v>
      </c>
      <c r="CS276" s="46">
        <f>IF(OR(ISBLANK(CF276), ISBLANK(DH276)), "", 100*((CF276-DH276)/DH276))</f>
        <v>2.4197019679795045E-3</v>
      </c>
      <c r="CT276" s="127">
        <v>13222364.356600961</v>
      </c>
      <c r="CU276" s="127">
        <v>13047167.901163081</v>
      </c>
      <c r="CV276" s="127">
        <v>13397560.81203883</v>
      </c>
      <c r="CW276" s="171">
        <f>IF(ISNUMBER(CZ276), $E276-CZ276,"")</f>
        <v>0</v>
      </c>
      <c r="CX276" s="171">
        <f>IF(ISNUMBER(DA276), $E276-DA276,"")</f>
        <v>518.5</v>
      </c>
      <c r="CY276" s="171">
        <f>IF(ISNUMBER(DB276), $E276-DB276,"")</f>
        <v>198.5</v>
      </c>
      <c r="CZ276" s="171">
        <f>IF(ISBLANK(DC276),"",(DC276/100)*$E276)</f>
        <v>5000</v>
      </c>
      <c r="DA276" s="172">
        <f>IF(ISNUMBER(CZ276), (DD276/100) * CZ276, "")</f>
        <v>4481.5</v>
      </c>
      <c r="DB276" s="172">
        <f>IF(ISNUMBER(CZ276),(DE276/100)*CZ276,"")</f>
        <v>4801.5</v>
      </c>
      <c r="DC276" s="122">
        <v>100</v>
      </c>
      <c r="DD276" s="122">
        <v>89.63</v>
      </c>
      <c r="DE276" s="122">
        <v>96.03</v>
      </c>
      <c r="DF276" s="28">
        <v>3.8743558591586549</v>
      </c>
      <c r="DG276" s="46">
        <f>IF(OR(ISBLANK(CT276), ISBLANK(DH276)), "", 100*((CT276-DH276)/DH276))</f>
        <v>5.2231919838137741E-2</v>
      </c>
      <c r="DH276" s="26">
        <f>MIN(H276,T276,AB276,AP276,BD276,BR276,CF276,CT276)</f>
        <v>13215461.667256679</v>
      </c>
      <c r="DI276" s="85" t="str">
        <f>IF(DH276=H276, $H$2, IF(DH276=T276, $T$2, IF(DH276=AB276, $AB$2, IF(DH276=AP276, $AP$2, IF(DH276=BD276, $BD$2, IF(DH276=BR276, $BR$2, IF(DH276=CF276, $CF$2, $CT$2)))))))</f>
        <v>RKSDDP++ (AllEnhancements + RQMC + Kmeans++)</v>
      </c>
      <c r="DJ276" s="39">
        <f>IF(OR(ISBLANK(H276), ISBLANK(AP276)), "", IFERROR(((H276-AP276)/H276)*100, ""))</f>
        <v>4.121887171705465</v>
      </c>
      <c r="DK276" s="20" t="str">
        <f>IF(OR(ISBLANK(AP276), ISBLANK(T276)), "", IFERROR(((T276-AP276)/T276)*100, ""))</f>
        <v/>
      </c>
      <c r="DL276" s="18">
        <f t="shared" si="2136"/>
        <v>0</v>
      </c>
    </row>
    <row r="277" spans="1:116" hidden="1" x14ac:dyDescent="0.25">
      <c r="A277" s="257"/>
      <c r="B277" s="257"/>
      <c r="C277" s="257"/>
      <c r="D277" s="257"/>
      <c r="E277" s="164">
        <f>4 * ($C$204*'Data for KPI'!$B$1)</f>
        <v>5000</v>
      </c>
      <c r="F277" s="88">
        <v>2</v>
      </c>
      <c r="G277" s="84">
        <v>16</v>
      </c>
      <c r="H277" s="128">
        <v>14492799.416662199</v>
      </c>
      <c r="I277" s="128">
        <v>14212708.175207101</v>
      </c>
      <c r="J277" s="128">
        <v>14772890.658117291</v>
      </c>
      <c r="K277" s="171">
        <f t="shared" ref="K277:K280" si="2186">E277-N277</f>
        <v>16</v>
      </c>
      <c r="L277" s="171">
        <f t="shared" ref="L277:L280" si="2187">E277-O277</f>
        <v>533.83759999999984</v>
      </c>
      <c r="M277" s="171">
        <f t="shared" ref="M277:M280" si="2188">E277-P277</f>
        <v>231.30879999999979</v>
      </c>
      <c r="N277" s="171">
        <f t="shared" ref="N277:N280" si="2189">(Q277/100)*E277</f>
        <v>4984</v>
      </c>
      <c r="O277" s="172">
        <f t="shared" ref="O277:O280" si="2190">(R277/100)*N277</f>
        <v>4466.1624000000002</v>
      </c>
      <c r="P277" s="172">
        <f t="shared" ref="P277:P280" si="2191">(S277/100)*N277</f>
        <v>4768.6912000000002</v>
      </c>
      <c r="Q277" s="125">
        <v>99.68</v>
      </c>
      <c r="R277" s="125">
        <v>89.61</v>
      </c>
      <c r="S277" s="125">
        <v>95.68</v>
      </c>
      <c r="T277" s="208"/>
      <c r="U277" s="208"/>
      <c r="V277" s="208"/>
      <c r="W277" s="14"/>
      <c r="X277" s="14"/>
      <c r="Y277" s="14"/>
      <c r="Z277" s="14"/>
      <c r="AA277" s="46" t="str">
        <f>IF(OR(ISBLANK(T277), ISBLANK(DH277)), "", 100*((T277-DH277)/DH277))</f>
        <v/>
      </c>
      <c r="AB277" s="103">
        <v>13226681.94307966</v>
      </c>
      <c r="AC277" s="43">
        <v>13051174.16293334</v>
      </c>
      <c r="AD277" s="43">
        <v>13402189.723225979</v>
      </c>
      <c r="AE277" s="171">
        <f t="shared" ref="AE277:AE280" si="2192">$E277-AH277</f>
        <v>0</v>
      </c>
      <c r="AF277" s="171">
        <f t="shared" ref="AF277:AF280" si="2193">$E277-AI277</f>
        <v>521.5</v>
      </c>
      <c r="AG277" s="171">
        <f t="shared" ref="AG277:AG280" si="2194">$E277-AJ277</f>
        <v>208</v>
      </c>
      <c r="AH277" s="171">
        <f t="shared" ref="AH277:AH280" si="2195">(AK277/100)*E277</f>
        <v>5000</v>
      </c>
      <c r="AI277" s="172">
        <f t="shared" ref="AI277:AI280" si="2196">(AL277/100)*AH277</f>
        <v>4478.5</v>
      </c>
      <c r="AJ277" s="172">
        <f t="shared" ref="AJ277:AJ280" si="2197">(AM277/100)*AH277</f>
        <v>4792</v>
      </c>
      <c r="AK277" s="34">
        <v>100</v>
      </c>
      <c r="AL277" s="34">
        <v>89.57</v>
      </c>
      <c r="AM277" s="34">
        <v>95.84</v>
      </c>
      <c r="AN277" s="29">
        <v>1.6443370460441042</v>
      </c>
      <c r="AO277" s="46">
        <f>IF(OR(ISBLANK(AB277), ISBLANK(DH277)), "", 100*((AB277-DH277)/DH277))</f>
        <v>2.3060841012878534E-2</v>
      </c>
      <c r="AP277" s="102">
        <v>13224449.864501961</v>
      </c>
      <c r="AQ277" s="42">
        <v>13048947.846376309</v>
      </c>
      <c r="AR277" s="42">
        <v>13399951.88262761</v>
      </c>
      <c r="AS277" s="171">
        <f t="shared" ref="AS277:AS280" si="2198">$E277-AV277</f>
        <v>0</v>
      </c>
      <c r="AT277" s="171">
        <f t="shared" ref="AT277:AT280" si="2199">$E277-AW277</f>
        <v>520.00000000000091</v>
      </c>
      <c r="AU277" s="171">
        <f t="shared" ref="AU277:AU280" si="2200">$E277-AX277</f>
        <v>196.50000000000091</v>
      </c>
      <c r="AV277" s="171">
        <f t="shared" ref="AV277:AV280" si="2201">(AY277/100)*E277</f>
        <v>5000</v>
      </c>
      <c r="AW277" s="172">
        <f t="shared" ref="AW277:AW280" si="2202">(AZ277/100)*AV277</f>
        <v>4479.9999999999991</v>
      </c>
      <c r="AX277" s="172">
        <f t="shared" ref="AX277:AX280" si="2203">(BA277/100)*AV277</f>
        <v>4803.4999999999991</v>
      </c>
      <c r="AY277" s="32">
        <v>100</v>
      </c>
      <c r="AZ277" s="32">
        <v>89.6</v>
      </c>
      <c r="BA277" s="32">
        <v>96.07</v>
      </c>
      <c r="BB277" s="28">
        <v>1.158953847436484</v>
      </c>
      <c r="BC277" s="46">
        <f>IF(OR(ISBLANK(AP277), ISBLANK(DH277)), "", 100*((AP277-DH277)/DH277))</f>
        <v>6.1813747688191766E-3</v>
      </c>
      <c r="BD277" s="128">
        <v>205634690.21941909</v>
      </c>
      <c r="BE277" s="128">
        <v>202656698.3969582</v>
      </c>
      <c r="BF277" s="128">
        <v>208612682.04188001</v>
      </c>
      <c r="BG277" s="171">
        <f t="shared" ref="BG277:BG280" si="2204">IF(BJ277=0, " ", $E277-BJ277)</f>
        <v>1396.5000000000005</v>
      </c>
      <c r="BH277" s="171">
        <f t="shared" si="2182"/>
        <v>1700.6354000000006</v>
      </c>
      <c r="BI277" s="171">
        <f t="shared" si="2183"/>
        <v>1646.5829000000003</v>
      </c>
      <c r="BJ277" s="171">
        <f t="shared" ref="BJ277:BJ280" si="2205">(BM277/100)*$E277</f>
        <v>3603.4999999999995</v>
      </c>
      <c r="BK277" s="172">
        <f t="shared" ref="BK277:BK280" si="2206">(BN277/100)*BJ277</f>
        <v>3299.3645999999994</v>
      </c>
      <c r="BL277" s="172">
        <f t="shared" ref="BL277:BL280" si="2207">(BO277/100)*BJ277</f>
        <v>3353.4170999999997</v>
      </c>
      <c r="BM277" s="124">
        <v>72.069999999999993</v>
      </c>
      <c r="BN277" s="124">
        <v>91.56</v>
      </c>
      <c r="BO277" s="124">
        <v>93.06</v>
      </c>
      <c r="BP277" s="29">
        <v>0.60531576487498451</v>
      </c>
      <c r="BQ277" s="46">
        <f>IF(OR(ISBLANK(BD277), ISBLANK(DH277)), "", 100*((BD277-DH277)/DH277))</f>
        <v>1455.0544890512997</v>
      </c>
      <c r="BR277" s="128">
        <v>13232381.66173885</v>
      </c>
      <c r="BS277" s="128">
        <v>13056859.951843521</v>
      </c>
      <c r="BT277" s="128">
        <v>13407903.37163417</v>
      </c>
      <c r="BU277" s="171">
        <f t="shared" ref="BU277:BU280" si="2208">IF(BX277 = 0, " ", $E277-BX277)</f>
        <v>0</v>
      </c>
      <c r="BV277" s="171">
        <f t="shared" si="2184"/>
        <v>522</v>
      </c>
      <c r="BW277" s="171">
        <f t="shared" si="2185"/>
        <v>209.5</v>
      </c>
      <c r="BX277" s="171">
        <f t="shared" ref="BX277:BX280" si="2209">IF(ISBLANK(CA277),"",(CA277/100)*$E277)</f>
        <v>5000</v>
      </c>
      <c r="BY277" s="172">
        <f t="shared" ref="BY277:BY280" si="2210">(CB277/100)*BX277</f>
        <v>4478</v>
      </c>
      <c r="BZ277" s="172">
        <f t="shared" ref="BZ277:BZ280" si="2211">(CC277/100)*BX277</f>
        <v>4790.5</v>
      </c>
      <c r="CA277" s="124">
        <v>100</v>
      </c>
      <c r="CB277" s="124">
        <v>89.56</v>
      </c>
      <c r="CC277" s="124">
        <v>95.81</v>
      </c>
      <c r="CD277" s="29">
        <v>2.0192693400290382</v>
      </c>
      <c r="CE277" s="46">
        <f>IF(OR(ISBLANK(BR277), ISBLANK(DH277)), "", 100*((BR277-DH277)/DH277))</f>
        <v>6.6163359745715217E-2</v>
      </c>
      <c r="CF277" s="127">
        <v>13223632.462221419</v>
      </c>
      <c r="CG277" s="127">
        <v>13048127.650533151</v>
      </c>
      <c r="CH277" s="127">
        <v>13399137.27390969</v>
      </c>
      <c r="CI277" s="171">
        <f t="shared" ref="CI277:CI280" si="2212">IF(ISNUMBER(CL277), $E277-CL277,"")</f>
        <v>0</v>
      </c>
      <c r="CJ277" s="171">
        <f t="shared" ref="CJ277:CJ280" si="2213">IF(ISNUMBER(CM277), $E277-CM277,"")</f>
        <v>521.5</v>
      </c>
      <c r="CK277" s="171">
        <f t="shared" ref="CK277:CK280" si="2214">IF(ISNUMBER(CN277), $E277-CN277,"")</f>
        <v>192.5</v>
      </c>
      <c r="CL277" s="171">
        <f t="shared" ref="CL277:CL280" si="2215">IF(ISBLANK(CO277),"",(CO277/100)*$E277)</f>
        <v>5000</v>
      </c>
      <c r="CM277" s="172">
        <f t="shared" ref="CM277:CM280" si="2216">IF(ISNUMBER(CL277), (CP277/100) * CL277, "")</f>
        <v>4478.5</v>
      </c>
      <c r="CN277" s="172">
        <f t="shared" ref="CN277:CN280" si="2217">IF(ISNUMBER(CL277),(CQ277/100)*CL277,"")</f>
        <v>4807.5</v>
      </c>
      <c r="CO277" s="122">
        <v>100</v>
      </c>
      <c r="CP277" s="122">
        <v>89.57</v>
      </c>
      <c r="CQ277" s="122">
        <v>96.15</v>
      </c>
      <c r="CR277" s="28">
        <v>1.6052594792772923</v>
      </c>
      <c r="CS277" s="46">
        <f>IF(OR(ISBLANK(CF277), ISBLANK(DH277)), "", 100*((CF277-DH277)/DH277))</f>
        <v>0</v>
      </c>
      <c r="CT277" s="128">
        <v>13230072.67525973</v>
      </c>
      <c r="CU277" s="128">
        <v>13054570.889128899</v>
      </c>
      <c r="CV277" s="128">
        <v>13405574.46139056</v>
      </c>
      <c r="CW277" s="171">
        <f t="shared" ref="CW277:CW280" si="2218">IF(ISNUMBER(CZ277), $E277-CZ277,"")</f>
        <v>0</v>
      </c>
      <c r="CX277" s="171">
        <f t="shared" ref="CX277:CX280" si="2219">IF(ISNUMBER(DA277), $E277-DA277,"")</f>
        <v>531</v>
      </c>
      <c r="CY277" s="171">
        <f t="shared" ref="CY277:CY280" si="2220">IF(ISNUMBER(DB277), $E277-DB277,"")</f>
        <v>196</v>
      </c>
      <c r="CZ277" s="171">
        <f t="shared" ref="CZ277:CZ280" si="2221">IF(ISBLANK(DC277),"",(DC277/100)*$E277)</f>
        <v>5000</v>
      </c>
      <c r="DA277" s="172">
        <f t="shared" ref="DA277:DA280" si="2222">IF(ISNUMBER(CZ277), (DD277/100) * CZ277, "")</f>
        <v>4469</v>
      </c>
      <c r="DB277" s="172">
        <f t="shared" ref="DB277:DB280" si="2223">IF(ISNUMBER(CZ277),(DE277/100)*CZ277,"")</f>
        <v>4804</v>
      </c>
      <c r="DC277" s="124">
        <v>100</v>
      </c>
      <c r="DD277" s="124">
        <v>89.38</v>
      </c>
      <c r="DE277" s="124">
        <v>96.08</v>
      </c>
      <c r="DF277" s="29">
        <v>4.3056969907446643</v>
      </c>
      <c r="DG277" s="46">
        <f>IF(OR(ISBLANK(CT277), ISBLANK(DH277)), "", 100*((CT277-DH277)/DH277))</f>
        <v>4.8702299135350638E-2</v>
      </c>
      <c r="DH277" s="26">
        <f>MIN(H277,T277,AB277,AP277,BD277,BR277,CF277,CT277)</f>
        <v>13223632.462221419</v>
      </c>
      <c r="DI277" s="85" t="str">
        <f>IF(DH277=H277, $H$2, IF(DH277=T277, $T$2, IF(DH277=AB277, $AB$2, IF(DH277=AP277, $AP$2, IF(DH277=BD277, $BD$2, IF(DH277=BR277, $BR$2, IF(DH277=CF277, $CF$2, $CT$2)))))))</f>
        <v>RKSDDP (AllEnhancements + RQMC + Kmeans)</v>
      </c>
      <c r="DJ277" s="39">
        <f>IF(OR(ISBLANK(H277), ISBLANK(AP277)), "", IFERROR(((H277-AP277)/H277)*100, ""))</f>
        <v>8.7515842570899895</v>
      </c>
      <c r="DK277" s="20" t="str">
        <f>IF(OR(ISBLANK(AP277), ISBLANK(T277)), "", IFERROR(((T277-AP277)/T277)*100, ""))</f>
        <v/>
      </c>
      <c r="DL277" s="18">
        <f t="shared" si="2136"/>
        <v>0</v>
      </c>
    </row>
    <row r="278" spans="1:116" hidden="1" x14ac:dyDescent="0.25">
      <c r="A278" s="257"/>
      <c r="B278" s="257"/>
      <c r="C278" s="257"/>
      <c r="D278" s="257"/>
      <c r="E278" s="164">
        <f>4 * ($C$204*'Data for KPI'!$B$1)</f>
        <v>5000</v>
      </c>
      <c r="F278" s="88">
        <v>3</v>
      </c>
      <c r="G278" s="84"/>
      <c r="H278" s="127">
        <v>13793508.4239235</v>
      </c>
      <c r="I278" s="127">
        <v>13565333.583769999</v>
      </c>
      <c r="J278" s="127">
        <v>14021683.264077</v>
      </c>
      <c r="K278" s="171">
        <f t="shared" si="2186"/>
        <v>8</v>
      </c>
      <c r="L278" s="171">
        <f t="shared" si="2187"/>
        <v>523.17439999999988</v>
      </c>
      <c r="M278" s="171">
        <f t="shared" si="2188"/>
        <v>217.16479999999956</v>
      </c>
      <c r="N278" s="171">
        <f t="shared" si="2189"/>
        <v>4992</v>
      </c>
      <c r="O278" s="172">
        <f t="shared" si="2190"/>
        <v>4476.8256000000001</v>
      </c>
      <c r="P278" s="172">
        <f t="shared" si="2191"/>
        <v>4782.8352000000004</v>
      </c>
      <c r="Q278" s="123">
        <v>99.84</v>
      </c>
      <c r="R278" s="123">
        <v>89.68</v>
      </c>
      <c r="S278" s="123">
        <v>95.81</v>
      </c>
      <c r="T278" s="208"/>
      <c r="U278" s="208"/>
      <c r="V278" s="208"/>
      <c r="W278" s="14"/>
      <c r="X278" s="14"/>
      <c r="Y278" s="14"/>
      <c r="Z278" s="14"/>
      <c r="AA278" s="46" t="str">
        <f>IF(OR(ISBLANK(T278), ISBLANK(DH278)), "", 100*((T278-DH278)/DH278))</f>
        <v/>
      </c>
      <c r="AB278" s="103">
        <v>13179171.517270571</v>
      </c>
      <c r="AC278" s="43">
        <v>13004970.60160064</v>
      </c>
      <c r="AD278" s="43">
        <v>13353372.432940509</v>
      </c>
      <c r="AE278" s="171">
        <f t="shared" si="2192"/>
        <v>0</v>
      </c>
      <c r="AF278" s="171">
        <f t="shared" si="2193"/>
        <v>513.5</v>
      </c>
      <c r="AG278" s="171">
        <f t="shared" si="2194"/>
        <v>177.00000000000091</v>
      </c>
      <c r="AH278" s="171">
        <f t="shared" si="2195"/>
        <v>5000</v>
      </c>
      <c r="AI278" s="172">
        <f t="shared" si="2196"/>
        <v>4486.5</v>
      </c>
      <c r="AJ278" s="172">
        <f t="shared" si="2197"/>
        <v>4822.9999999999991</v>
      </c>
      <c r="AK278" s="34">
        <v>100</v>
      </c>
      <c r="AL278" s="34">
        <v>89.73</v>
      </c>
      <c r="AM278" s="34">
        <v>96.46</v>
      </c>
      <c r="AN278" s="29">
        <v>1.4209631893483334</v>
      </c>
      <c r="AO278" s="46">
        <f>IF(OR(ISBLANK(AB278), ISBLANK(DH278)), "", 100*((AB278-DH278)/DH278))</f>
        <v>7.8357945943275161E-3</v>
      </c>
      <c r="AP278" s="102">
        <v>13178138.90537459</v>
      </c>
      <c r="AQ278" s="32">
        <v>13003936.287232369</v>
      </c>
      <c r="AR278" s="32">
        <v>13352341.52351681</v>
      </c>
      <c r="AS278" s="171">
        <f t="shared" si="2198"/>
        <v>0</v>
      </c>
      <c r="AT278" s="171">
        <f t="shared" si="2199"/>
        <v>175</v>
      </c>
      <c r="AU278" s="171">
        <f t="shared" si="2200"/>
        <v>520.5</v>
      </c>
      <c r="AV278" s="171">
        <f t="shared" si="2201"/>
        <v>5000</v>
      </c>
      <c r="AW278" s="172">
        <f t="shared" si="2202"/>
        <v>4825</v>
      </c>
      <c r="AX278" s="172">
        <f t="shared" si="2203"/>
        <v>4479.5</v>
      </c>
      <c r="AY278" s="32">
        <v>100</v>
      </c>
      <c r="AZ278" s="32">
        <v>96.5</v>
      </c>
      <c r="BA278" s="32">
        <v>89.59</v>
      </c>
      <c r="BB278" s="33">
        <v>1.0960897481306442</v>
      </c>
      <c r="BC278" s="46">
        <f>IF(OR(ISBLANK(AP278), ISBLANK(DH278)), "", 100*((AP278-DH278)/DH278))</f>
        <v>0</v>
      </c>
      <c r="BD278" s="127">
        <v>164836013.11217919</v>
      </c>
      <c r="BE278" s="127">
        <v>162046722.6420261</v>
      </c>
      <c r="BF278" s="127">
        <v>167625303.58233231</v>
      </c>
      <c r="BG278" s="171">
        <f t="shared" si="2204"/>
        <v>1166</v>
      </c>
      <c r="BH278" s="171">
        <f t="shared" si="2182"/>
        <v>1479.2377999999999</v>
      </c>
      <c r="BI278" s="171">
        <f t="shared" si="2183"/>
        <v>1407.1586000000002</v>
      </c>
      <c r="BJ278" s="171">
        <f t="shared" si="2205"/>
        <v>3834</v>
      </c>
      <c r="BK278" s="172">
        <f t="shared" si="2206"/>
        <v>3520.7622000000001</v>
      </c>
      <c r="BL278" s="172">
        <f t="shared" si="2207"/>
        <v>3592.8413999999998</v>
      </c>
      <c r="BM278" s="122">
        <v>76.680000000000007</v>
      </c>
      <c r="BN278" s="122">
        <v>91.83</v>
      </c>
      <c r="BO278" s="122">
        <v>93.71</v>
      </c>
      <c r="BP278" s="28">
        <v>0.42416734633033459</v>
      </c>
      <c r="BQ278" s="46">
        <f>IF(OR(ISBLANK(BD278), ISBLANK(DH278)), "", 100*((BD278-DH278)/DH278))</f>
        <v>1150.8292278278554</v>
      </c>
      <c r="BR278" s="127">
        <v>13474334.80415735</v>
      </c>
      <c r="BS278" s="127">
        <v>13273252.20493749</v>
      </c>
      <c r="BT278" s="127">
        <v>13675417.40337722</v>
      </c>
      <c r="BU278" s="171">
        <f t="shared" si="2208"/>
        <v>4</v>
      </c>
      <c r="BV278" s="171">
        <f t="shared" si="2184"/>
        <v>515.59040000000005</v>
      </c>
      <c r="BW278" s="171">
        <f t="shared" si="2185"/>
        <v>193.84799999999996</v>
      </c>
      <c r="BX278" s="171">
        <f t="shared" si="2209"/>
        <v>4996</v>
      </c>
      <c r="BY278" s="172">
        <f t="shared" si="2210"/>
        <v>4484.4096</v>
      </c>
      <c r="BZ278" s="172">
        <f t="shared" si="2211"/>
        <v>4806.152</v>
      </c>
      <c r="CA278" s="122">
        <v>99.92</v>
      </c>
      <c r="CB278" s="122">
        <v>89.76</v>
      </c>
      <c r="CC278" s="122">
        <v>96.2</v>
      </c>
      <c r="CD278" s="28">
        <v>2.2231388020269653</v>
      </c>
      <c r="CE278" s="46">
        <f>IF(OR(ISBLANK(BR278), ISBLANK(DH278)), "", 100*((BR278-DH278)/DH278))</f>
        <v>2.2476307231968766</v>
      </c>
      <c r="CF278" s="128">
        <v>13178814.60260891</v>
      </c>
      <c r="CG278" s="128">
        <v>13004616.619251311</v>
      </c>
      <c r="CH278" s="128">
        <v>13353012.58596652</v>
      </c>
      <c r="CI278" s="171">
        <f t="shared" si="2212"/>
        <v>0</v>
      </c>
      <c r="CJ278" s="171">
        <f t="shared" si="2213"/>
        <v>510.5</v>
      </c>
      <c r="CK278" s="171">
        <f t="shared" si="2214"/>
        <v>169.5</v>
      </c>
      <c r="CL278" s="171">
        <f t="shared" si="2215"/>
        <v>5000</v>
      </c>
      <c r="CM278" s="172">
        <f t="shared" si="2216"/>
        <v>4489.5</v>
      </c>
      <c r="CN278" s="172">
        <f t="shared" si="2217"/>
        <v>4830.5</v>
      </c>
      <c r="CO278" s="124">
        <v>100</v>
      </c>
      <c r="CP278" s="124">
        <v>89.79</v>
      </c>
      <c r="CQ278" s="124">
        <v>96.61</v>
      </c>
      <c r="CR278" s="29">
        <v>1.4086485714675145</v>
      </c>
      <c r="CS278" s="46">
        <f>IF(OR(ISBLANK(CF278), ISBLANK(DH278)), "", 100*((CF278-DH278)/DH278))</f>
        <v>5.1274101690030422E-3</v>
      </c>
      <c r="CT278" s="127">
        <v>13188248.642679211</v>
      </c>
      <c r="CU278" s="127">
        <v>13014010.130205899</v>
      </c>
      <c r="CV278" s="127">
        <v>13362487.155152529</v>
      </c>
      <c r="CW278" s="171">
        <f t="shared" si="2218"/>
        <v>0</v>
      </c>
      <c r="CX278" s="171">
        <f t="shared" si="2219"/>
        <v>519.5</v>
      </c>
      <c r="CY278" s="171">
        <f t="shared" si="2220"/>
        <v>211.5</v>
      </c>
      <c r="CZ278" s="171">
        <f t="shared" si="2221"/>
        <v>5000</v>
      </c>
      <c r="DA278" s="172">
        <f t="shared" si="2222"/>
        <v>4480.5</v>
      </c>
      <c r="DB278" s="172">
        <f t="shared" si="2223"/>
        <v>4788.5</v>
      </c>
      <c r="DC278" s="122">
        <v>100</v>
      </c>
      <c r="DD278" s="122">
        <v>89.61</v>
      </c>
      <c r="DE278" s="122">
        <v>95.77</v>
      </c>
      <c r="DF278" s="28">
        <v>4.1922731950194985</v>
      </c>
      <c r="DG278" s="46">
        <f t="shared" ref="DG278:DG280" si="2224">IF(OR(ISBLANK(CT278), ISBLANK(DH278)), "", 100*((CT278-DH278)/DH278))</f>
        <v>7.6715971634638613E-2</v>
      </c>
      <c r="DH278" s="26">
        <f>MIN(H278,T278,AB278,AP278,BD278,BR278,CF278,CT278)</f>
        <v>13178138.90537459</v>
      </c>
      <c r="DI278" s="85" t="str">
        <f>IF(DH278=H278, $H$2, IF(DH278=T278, $T$2, IF(DH278=AB278, $AB$2, IF(DH278=AP278, $AP$2, IF(DH278=BD278, $BD$2, IF(DH278=BR278, $BR$2, IF(DH278=CF278, $CF$2, $CT$2)))))))</f>
        <v>RKSDDP++ (AllEnhancements + RQMC + Kmeans++)</v>
      </c>
      <c r="DJ278" s="39">
        <f>IF(OR(ISBLANK(H278), ISBLANK(AP278)), "", IFERROR(((H278-AP278)/H278)*100, ""))</f>
        <v>4.461298022493037</v>
      </c>
      <c r="DK278" s="20" t="str">
        <f>IF(OR(ISBLANK(AP278), ISBLANK(T278)), "", IFERROR(((T278-AP278)/T278)*100, ""))</f>
        <v/>
      </c>
      <c r="DL278" s="18">
        <f t="shared" si="2136"/>
        <v>0</v>
      </c>
    </row>
    <row r="279" spans="1:116" hidden="1" x14ac:dyDescent="0.25">
      <c r="A279" s="257"/>
      <c r="B279" s="257"/>
      <c r="C279" s="257"/>
      <c r="D279" s="257"/>
      <c r="E279" s="164">
        <f>4 * ($C$204*'Data for KPI'!$B$1)</f>
        <v>5000</v>
      </c>
      <c r="F279" s="88">
        <v>4</v>
      </c>
      <c r="G279" s="84">
        <v>17</v>
      </c>
      <c r="H279" s="128">
        <v>14096719.94793099</v>
      </c>
      <c r="I279" s="128">
        <v>13843356.438737599</v>
      </c>
      <c r="J279" s="128">
        <v>14350083.457124369</v>
      </c>
      <c r="K279" s="171">
        <f t="shared" si="2186"/>
        <v>12</v>
      </c>
      <c r="L279" s="171">
        <f t="shared" si="2187"/>
        <v>533.24600000000009</v>
      </c>
      <c r="M279" s="171">
        <f t="shared" si="2188"/>
        <v>233.96600000000035</v>
      </c>
      <c r="N279" s="171">
        <f t="shared" si="2189"/>
        <v>4988</v>
      </c>
      <c r="O279" s="172">
        <f t="shared" si="2190"/>
        <v>4466.7539999999999</v>
      </c>
      <c r="P279" s="172">
        <f t="shared" si="2191"/>
        <v>4766.0339999999997</v>
      </c>
      <c r="Q279" s="125">
        <v>99.76</v>
      </c>
      <c r="R279" s="125">
        <v>89.55</v>
      </c>
      <c r="S279" s="125">
        <v>95.55</v>
      </c>
      <c r="T279" s="208"/>
      <c r="U279" s="208"/>
      <c r="V279" s="208"/>
      <c r="W279" s="14"/>
      <c r="X279" s="14"/>
      <c r="Y279" s="14"/>
      <c r="Z279" s="14"/>
      <c r="AA279" s="46" t="str">
        <f>IF(OR(ISBLANK(T279), ISBLANK(DH279)), "", 100*((T279-DH279)/DH279))</f>
        <v/>
      </c>
      <c r="AB279" s="103">
        <v>13158640.854281049</v>
      </c>
      <c r="AC279" s="43">
        <v>12984280.456233229</v>
      </c>
      <c r="AD279" s="43">
        <v>13333001.25232888</v>
      </c>
      <c r="AE279" s="171">
        <f t="shared" si="2192"/>
        <v>0</v>
      </c>
      <c r="AF279" s="171">
        <f t="shared" si="2193"/>
        <v>525</v>
      </c>
      <c r="AG279" s="171">
        <f t="shared" si="2194"/>
        <v>195.5</v>
      </c>
      <c r="AH279" s="171">
        <f t="shared" si="2195"/>
        <v>5000</v>
      </c>
      <c r="AI279" s="172">
        <f t="shared" si="2196"/>
        <v>4475</v>
      </c>
      <c r="AJ279" s="172">
        <f t="shared" si="2197"/>
        <v>4804.5</v>
      </c>
      <c r="AK279" s="34">
        <v>100</v>
      </c>
      <c r="AL279" s="34">
        <v>89.5</v>
      </c>
      <c r="AM279" s="34">
        <v>96.09</v>
      </c>
      <c r="AN279" s="29">
        <v>1.4912141954467666</v>
      </c>
      <c r="AO279" s="46">
        <f>IF(OR(ISBLANK(AB279), ISBLANK(DH279)), "", 100*((AB279-DH279)/DH279))</f>
        <v>1.201270405614178E-2</v>
      </c>
      <c r="AP279" s="102">
        <v>13157060.33556045</v>
      </c>
      <c r="AQ279" s="42">
        <v>12982698.62516186</v>
      </c>
      <c r="AR279" s="42">
        <v>13331422.045959041</v>
      </c>
      <c r="AS279" s="171">
        <f t="shared" si="2198"/>
        <v>0</v>
      </c>
      <c r="AT279" s="171">
        <f t="shared" si="2199"/>
        <v>533.5</v>
      </c>
      <c r="AU279" s="171">
        <f t="shared" si="2200"/>
        <v>184</v>
      </c>
      <c r="AV279" s="171">
        <f t="shared" si="2201"/>
        <v>5000</v>
      </c>
      <c r="AW279" s="172">
        <f t="shared" si="2202"/>
        <v>4466.5</v>
      </c>
      <c r="AX279" s="172">
        <f t="shared" si="2203"/>
        <v>4816</v>
      </c>
      <c r="AY279" s="32">
        <v>100</v>
      </c>
      <c r="AZ279" s="32">
        <v>89.33</v>
      </c>
      <c r="BA279" s="32">
        <v>96.32</v>
      </c>
      <c r="BB279" s="28">
        <v>1.0266437652937248</v>
      </c>
      <c r="BC279" s="46">
        <f>IF(OR(ISBLANK(AP279), ISBLANK(DH279)), "", 100*((AP279-DH279)/DH279))</f>
        <v>0</v>
      </c>
      <c r="BD279" s="128">
        <v>143790956.17915401</v>
      </c>
      <c r="BE279" s="128">
        <v>141130869.8831771</v>
      </c>
      <c r="BF279" s="128">
        <v>146451042.47513089</v>
      </c>
      <c r="BG279" s="171">
        <f t="shared" si="2204"/>
        <v>1040.5000000000005</v>
      </c>
      <c r="BH279" s="171">
        <f t="shared" si="2182"/>
        <v>1363.9911500000003</v>
      </c>
      <c r="BI279" s="171">
        <f t="shared" si="2183"/>
        <v>1281.6335500000005</v>
      </c>
      <c r="BJ279" s="171">
        <f t="shared" si="2205"/>
        <v>3959.4999999999995</v>
      </c>
      <c r="BK279" s="172">
        <f t="shared" si="2206"/>
        <v>3636.0088499999997</v>
      </c>
      <c r="BL279" s="172">
        <f t="shared" si="2207"/>
        <v>3718.3664499999995</v>
      </c>
      <c r="BM279" s="124">
        <v>79.19</v>
      </c>
      <c r="BN279" s="124">
        <v>91.83</v>
      </c>
      <c r="BO279" s="124">
        <v>93.91</v>
      </c>
      <c r="BP279" s="29">
        <v>0.48773073020511054</v>
      </c>
      <c r="BQ279" s="46">
        <f>IF(OR(ISBLANK(BD279), ISBLANK(DH279)), "", 100*((BD279-DH279)/DH279))</f>
        <v>992.88057143373237</v>
      </c>
      <c r="BR279" s="128">
        <v>13161222.833970411</v>
      </c>
      <c r="BS279" s="128">
        <v>12986816.479615331</v>
      </c>
      <c r="BT279" s="128">
        <v>13335629.188325491</v>
      </c>
      <c r="BU279" s="171">
        <f t="shared" si="2208"/>
        <v>0</v>
      </c>
      <c r="BV279" s="171">
        <f t="shared" si="2184"/>
        <v>524</v>
      </c>
      <c r="BW279" s="171">
        <f t="shared" si="2185"/>
        <v>202.5</v>
      </c>
      <c r="BX279" s="171">
        <f t="shared" si="2209"/>
        <v>5000</v>
      </c>
      <c r="BY279" s="172">
        <f t="shared" si="2210"/>
        <v>4476</v>
      </c>
      <c r="BZ279" s="172">
        <f t="shared" si="2211"/>
        <v>4797.5</v>
      </c>
      <c r="CA279" s="124">
        <v>100</v>
      </c>
      <c r="CB279" s="124">
        <v>89.52</v>
      </c>
      <c r="CC279" s="124">
        <v>95.95</v>
      </c>
      <c r="CD279" s="29">
        <v>2.473885730214731</v>
      </c>
      <c r="CE279" s="46">
        <f>IF(OR(ISBLANK(BR279), ISBLANK(DH279)), "", 100*((BR279-DH279)/DH279))</f>
        <v>3.1636994159783258E-2</v>
      </c>
      <c r="CF279" s="127">
        <v>13158097.817563931</v>
      </c>
      <c r="CG279" s="127">
        <v>12983736.91266802</v>
      </c>
      <c r="CH279" s="127">
        <v>13332458.72245984</v>
      </c>
      <c r="CI279" s="171">
        <f t="shared" si="2212"/>
        <v>0</v>
      </c>
      <c r="CJ279" s="171">
        <f t="shared" si="2213"/>
        <v>531.5</v>
      </c>
      <c r="CK279" s="171">
        <f t="shared" si="2214"/>
        <v>189</v>
      </c>
      <c r="CL279" s="171">
        <f t="shared" si="2215"/>
        <v>5000</v>
      </c>
      <c r="CM279" s="172">
        <f t="shared" si="2216"/>
        <v>4468.5</v>
      </c>
      <c r="CN279" s="172">
        <f t="shared" si="2217"/>
        <v>4811</v>
      </c>
      <c r="CO279" s="122">
        <v>100</v>
      </c>
      <c r="CP279" s="122">
        <v>89.37</v>
      </c>
      <c r="CQ279" s="122">
        <v>96.22</v>
      </c>
      <c r="CR279" s="28">
        <v>1.5176773337808316</v>
      </c>
      <c r="CS279" s="46">
        <f>IF(OR(ISBLANK(CF279), ISBLANK(DH279)), "", 100*((CF279-DH279)/DH279))</f>
        <v>7.8853632727982955E-3</v>
      </c>
      <c r="CT279" s="128">
        <v>13162308.758151321</v>
      </c>
      <c r="CU279" s="128">
        <v>12987941.65081336</v>
      </c>
      <c r="CV279" s="128">
        <v>13336675.86548928</v>
      </c>
      <c r="CW279" s="171">
        <f t="shared" si="2218"/>
        <v>0</v>
      </c>
      <c r="CX279" s="171">
        <f t="shared" si="2219"/>
        <v>534.00000000000091</v>
      </c>
      <c r="CY279" s="171">
        <f t="shared" si="2220"/>
        <v>200</v>
      </c>
      <c r="CZ279" s="171">
        <f t="shared" si="2221"/>
        <v>5000</v>
      </c>
      <c r="DA279" s="172">
        <f t="shared" si="2222"/>
        <v>4465.9999999999991</v>
      </c>
      <c r="DB279" s="172">
        <f t="shared" si="2223"/>
        <v>4800</v>
      </c>
      <c r="DC279" s="124">
        <v>100</v>
      </c>
      <c r="DD279" s="124">
        <v>89.32</v>
      </c>
      <c r="DE279" s="124">
        <v>96</v>
      </c>
      <c r="DF279" s="29">
        <v>3.6166788082981833</v>
      </c>
      <c r="DG279" s="46">
        <f t="shared" si="2224"/>
        <v>3.9890541329244751E-2</v>
      </c>
      <c r="DH279" s="26">
        <f>MIN(H279,T279,AB279,AP279,BD279,BR279,CF279,CT279)</f>
        <v>13157060.33556045</v>
      </c>
      <c r="DI279" s="85" t="str">
        <f>IF(DH279=H279, $H$2, IF(DH279=T279, $T$2, IF(DH279=AB279, $AB$2, IF(DH279=AP279, $AP$2, IF(DH279=BD279, $BD$2, IF(DH279=BR279, $BR$2, IF(DH279=CF279, $CF$2, $CT$2)))))))</f>
        <v>RKSDDP++ (AllEnhancements + RQMC + Kmeans++)</v>
      </c>
      <c r="DJ279" s="39">
        <f>IF(OR(ISBLANK(H279), ISBLANK(AP279)), "", IFERROR(((H279-AP279)/H279)*100, ""))</f>
        <v>6.6658032211844827</v>
      </c>
      <c r="DK279" s="20" t="str">
        <f>IF(OR(ISBLANK(AP279), ISBLANK(T279)), "", IFERROR(((T279-AP279)/T279)*100, ""))</f>
        <v/>
      </c>
      <c r="DL279" s="18">
        <f t="shared" si="2136"/>
        <v>0</v>
      </c>
    </row>
    <row r="280" spans="1:116" hidden="1" x14ac:dyDescent="0.25">
      <c r="A280" s="257"/>
      <c r="B280" s="257"/>
      <c r="C280" s="257"/>
      <c r="D280" s="257"/>
      <c r="E280" s="164">
        <f>4 * ($C$204*'Data for KPI'!$B$1)</f>
        <v>5000</v>
      </c>
      <c r="F280" s="88">
        <v>5</v>
      </c>
      <c r="G280" s="84">
        <v>18</v>
      </c>
      <c r="H280" s="127">
        <v>14753273.42096694</v>
      </c>
      <c r="I280" s="127">
        <v>14455367.476661069</v>
      </c>
      <c r="J280" s="127">
        <v>15051179.365272811</v>
      </c>
      <c r="K280" s="171">
        <f t="shared" si="2186"/>
        <v>20.5</v>
      </c>
      <c r="L280" s="171">
        <f t="shared" si="2187"/>
        <v>538.86594999999943</v>
      </c>
      <c r="M280" s="171">
        <f t="shared" si="2188"/>
        <v>217.19024999999965</v>
      </c>
      <c r="N280" s="171">
        <f t="shared" si="2189"/>
        <v>4979.5</v>
      </c>
      <c r="O280" s="172">
        <f t="shared" si="2190"/>
        <v>4461.1340500000006</v>
      </c>
      <c r="P280" s="172">
        <f t="shared" si="2191"/>
        <v>4782.8097500000003</v>
      </c>
      <c r="Q280" s="123">
        <v>99.59</v>
      </c>
      <c r="R280" s="123">
        <v>89.59</v>
      </c>
      <c r="S280" s="123">
        <v>96.05</v>
      </c>
      <c r="T280" s="208"/>
      <c r="U280" s="208"/>
      <c r="V280" s="208"/>
      <c r="W280" s="14"/>
      <c r="X280" s="14"/>
      <c r="Y280" s="14"/>
      <c r="Z280" s="14"/>
      <c r="AA280" s="46" t="str">
        <f>IF(OR(ISBLANK(T280), ISBLANK(DH280)), "", 100*((T280-DH280)/DH280))</f>
        <v/>
      </c>
      <c r="AB280" s="103">
        <v>13137153.96111819</v>
      </c>
      <c r="AC280" s="43">
        <v>12963025.77010107</v>
      </c>
      <c r="AD280" s="43">
        <v>13311282.152135311</v>
      </c>
      <c r="AE280" s="171">
        <f t="shared" si="2192"/>
        <v>0</v>
      </c>
      <c r="AF280" s="171">
        <f t="shared" si="2193"/>
        <v>523</v>
      </c>
      <c r="AG280" s="171">
        <f t="shared" si="2194"/>
        <v>177.5</v>
      </c>
      <c r="AH280" s="171">
        <f t="shared" si="2195"/>
        <v>5000</v>
      </c>
      <c r="AI280" s="172">
        <f t="shared" si="2196"/>
        <v>4477</v>
      </c>
      <c r="AJ280" s="172">
        <f t="shared" si="2197"/>
        <v>4822.5</v>
      </c>
      <c r="AK280" s="34">
        <v>100</v>
      </c>
      <c r="AL280" s="34">
        <v>89.54</v>
      </c>
      <c r="AM280" s="34">
        <v>96.45</v>
      </c>
      <c r="AN280" s="29">
        <v>1.4644923963277894</v>
      </c>
      <c r="AO280" s="46">
        <f>IF(OR(ISBLANK(AB280), ISBLANK(DH280)), "", 100*((AB280-DH280)/DH280))</f>
        <v>3.1567689464304049E-3</v>
      </c>
      <c r="AP280" s="102">
        <v>13136739.264612511</v>
      </c>
      <c r="AQ280" s="42">
        <v>12962608.41648948</v>
      </c>
      <c r="AR280" s="42">
        <v>13310870.11273554</v>
      </c>
      <c r="AS280" s="171">
        <f t="shared" si="2198"/>
        <v>0</v>
      </c>
      <c r="AT280" s="171">
        <f t="shared" si="2199"/>
        <v>523</v>
      </c>
      <c r="AU280" s="171">
        <f t="shared" si="2200"/>
        <v>173</v>
      </c>
      <c r="AV280" s="171">
        <f t="shared" si="2201"/>
        <v>5000</v>
      </c>
      <c r="AW280" s="172">
        <f t="shared" si="2202"/>
        <v>4477</v>
      </c>
      <c r="AX280" s="172">
        <f t="shared" si="2203"/>
        <v>4827</v>
      </c>
      <c r="AY280" s="32">
        <v>100</v>
      </c>
      <c r="AZ280" s="32">
        <v>89.54</v>
      </c>
      <c r="BA280" s="32">
        <v>96.54</v>
      </c>
      <c r="BB280" s="28">
        <v>1.2055496832637209</v>
      </c>
      <c r="BC280" s="46">
        <f>IF(OR(ISBLANK(AP280), ISBLANK(DH280)), "", 100*((AP280-DH280)/DH280))</f>
        <v>0</v>
      </c>
      <c r="BD280" s="127">
        <v>71362220.308163747</v>
      </c>
      <c r="BE280" s="127">
        <v>69499596.473780394</v>
      </c>
      <c r="BF280" s="127">
        <v>73224844.142547101</v>
      </c>
      <c r="BG280" s="171">
        <f t="shared" si="2204"/>
        <v>537</v>
      </c>
      <c r="BH280" s="171">
        <f t="shared" si="2182"/>
        <v>940.90149999999994</v>
      </c>
      <c r="BI280" s="171">
        <f t="shared" si="2183"/>
        <v>769.96860000000015</v>
      </c>
      <c r="BJ280" s="171">
        <f t="shared" si="2205"/>
        <v>4463</v>
      </c>
      <c r="BK280" s="172">
        <f t="shared" si="2206"/>
        <v>4059.0985000000001</v>
      </c>
      <c r="BL280" s="172">
        <f t="shared" si="2207"/>
        <v>4230.0313999999998</v>
      </c>
      <c r="BM280" s="122">
        <v>89.26</v>
      </c>
      <c r="BN280" s="122">
        <v>90.95</v>
      </c>
      <c r="BO280" s="122">
        <v>94.78</v>
      </c>
      <c r="BP280" s="28">
        <v>0.51194382732997568</v>
      </c>
      <c r="BQ280" s="46">
        <f>IF(OR(ISBLANK(BD280), ISBLANK(DH280)), "", 100*((BD280-DH280)/DH280))</f>
        <v>443.22628219011619</v>
      </c>
      <c r="BR280" s="127">
        <v>13143513.814785169</v>
      </c>
      <c r="BS280" s="127">
        <v>12969390.6812237</v>
      </c>
      <c r="BT280" s="127">
        <v>13317636.94834663</v>
      </c>
      <c r="BU280" s="171">
        <f t="shared" si="2208"/>
        <v>0</v>
      </c>
      <c r="BV280" s="171">
        <f t="shared" si="2184"/>
        <v>522.5</v>
      </c>
      <c r="BW280" s="171">
        <f t="shared" si="2185"/>
        <v>185</v>
      </c>
      <c r="BX280" s="171">
        <f t="shared" si="2209"/>
        <v>5000</v>
      </c>
      <c r="BY280" s="172">
        <f t="shared" si="2210"/>
        <v>4477.5</v>
      </c>
      <c r="BZ280" s="172">
        <f t="shared" si="2211"/>
        <v>4815</v>
      </c>
      <c r="CA280" s="122">
        <v>100</v>
      </c>
      <c r="CB280" s="122">
        <v>89.55</v>
      </c>
      <c r="CC280" s="122">
        <v>96.3</v>
      </c>
      <c r="CD280" s="28">
        <v>1.3422122164486592</v>
      </c>
      <c r="CE280" s="46">
        <f>IF(OR(ISBLANK(BR280), ISBLANK(DH280)), "", 100*((BR280-DH280)/DH280))</f>
        <v>5.1569495566588477E-2</v>
      </c>
      <c r="CF280" s="128">
        <v>13138291.82652908</v>
      </c>
      <c r="CG280" s="128">
        <v>12964169.333216321</v>
      </c>
      <c r="CH280" s="128">
        <v>13312414.319841839</v>
      </c>
      <c r="CI280" s="171">
        <f t="shared" si="2212"/>
        <v>0</v>
      </c>
      <c r="CJ280" s="171">
        <f t="shared" si="2213"/>
        <v>524</v>
      </c>
      <c r="CK280" s="171">
        <f t="shared" si="2214"/>
        <v>184.5</v>
      </c>
      <c r="CL280" s="171">
        <f t="shared" si="2215"/>
        <v>5000</v>
      </c>
      <c r="CM280" s="172">
        <f t="shared" si="2216"/>
        <v>4476</v>
      </c>
      <c r="CN280" s="172">
        <f t="shared" si="2217"/>
        <v>4815.5</v>
      </c>
      <c r="CO280" s="124">
        <v>100</v>
      </c>
      <c r="CP280" s="124">
        <v>89.52</v>
      </c>
      <c r="CQ280" s="124">
        <v>96.31</v>
      </c>
      <c r="CR280" s="29">
        <v>1.6190362729158363</v>
      </c>
      <c r="CS280" s="46">
        <f>IF(OR(ISBLANK(CF280), ISBLANK(DH280)), "", 100*((CF280-DH280)/DH280))</f>
        <v>1.1818472493790819E-2</v>
      </c>
      <c r="CT280" s="127">
        <v>13143563.530763689</v>
      </c>
      <c r="CU280" s="127">
        <v>12969442.56362476</v>
      </c>
      <c r="CV280" s="127">
        <v>13317684.497902621</v>
      </c>
      <c r="CW280" s="171">
        <f t="shared" si="2218"/>
        <v>0</v>
      </c>
      <c r="CX280" s="171">
        <f t="shared" si="2219"/>
        <v>520.00000000000091</v>
      </c>
      <c r="CY280" s="171">
        <f t="shared" si="2220"/>
        <v>201</v>
      </c>
      <c r="CZ280" s="171">
        <f t="shared" si="2221"/>
        <v>5000</v>
      </c>
      <c r="DA280" s="172">
        <f t="shared" si="2222"/>
        <v>4479.9999999999991</v>
      </c>
      <c r="DB280" s="172">
        <f t="shared" si="2223"/>
        <v>4799</v>
      </c>
      <c r="DC280" s="122">
        <v>100</v>
      </c>
      <c r="DD280" s="122">
        <v>89.6</v>
      </c>
      <c r="DE280" s="122">
        <v>95.98</v>
      </c>
      <c r="DF280" s="28">
        <v>3.6994959014716562</v>
      </c>
      <c r="DG280" s="46">
        <f t="shared" si="2224"/>
        <v>5.194794548112637E-2</v>
      </c>
      <c r="DH280" s="26">
        <f>MIN(H280,T280,AB280,AP280,BD280,BR280,CF280,CT280)</f>
        <v>13136739.264612511</v>
      </c>
      <c r="DI280" s="85" t="str">
        <f>IF(DH280=H280, $H$2, IF(DH280=T280, $T$2, IF(DH280=AB280, $AB$2, IF(DH280=AP280, $AP$2, IF(DH280=BD280, $BD$2, IF(DH280=BR280, $BR$2, IF(DH280=CF280, $CF$2, $CT$2)))))))</f>
        <v>RKSDDP++ (AllEnhancements + RQMC + Kmeans++)</v>
      </c>
      <c r="DJ280" s="39">
        <f>IF(OR(ISBLANK(H280), ISBLANK(AP280)), "", IFERROR(((H280-AP280)/H280)*100, ""))</f>
        <v>10.95712192290191</v>
      </c>
      <c r="DK280" s="20" t="str">
        <f>IF(OR(ISBLANK(AP280), ISBLANK(T280)), "", IFERROR(((T280-AP280)/T280)*100, ""))</f>
        <v/>
      </c>
      <c r="DL280" s="18">
        <f t="shared" si="2136"/>
        <v>0</v>
      </c>
    </row>
    <row r="281" spans="1:116" x14ac:dyDescent="0.25">
      <c r="A281" s="257"/>
      <c r="B281" s="257"/>
      <c r="C281" s="258"/>
      <c r="D281" s="258"/>
      <c r="E281" s="164">
        <f>4 * ($C$204*'Data for KPI'!$B$1)</f>
        <v>5000</v>
      </c>
      <c r="F281" s="94" t="s">
        <v>23</v>
      </c>
      <c r="G281" s="94"/>
      <c r="H281" s="113">
        <f>AVERAGE(H276:H280)</f>
        <v>14183981.515900915</v>
      </c>
      <c r="I281" s="82">
        <f t="shared" ref="I281:DH281" si="2225">AVERAGE(I276:I280)</f>
        <v>13926909.597145218</v>
      </c>
      <c r="J281" s="82">
        <f t="shared" si="2225"/>
        <v>14441053.434656609</v>
      </c>
      <c r="K281" s="159">
        <f t="shared" si="2225"/>
        <v>12.8</v>
      </c>
      <c r="L281" s="159">
        <f t="shared" si="2225"/>
        <v>532.16728999999975</v>
      </c>
      <c r="M281" s="159">
        <f t="shared" si="2225"/>
        <v>220.16776999999985</v>
      </c>
      <c r="N281" s="159">
        <f t="shared" si="2225"/>
        <v>4987.2</v>
      </c>
      <c r="O281" s="159">
        <f t="shared" si="2225"/>
        <v>4467.8327100000006</v>
      </c>
      <c r="P281" s="159">
        <f t="shared" si="2225"/>
        <v>4779.83223</v>
      </c>
      <c r="Q281" s="106">
        <f t="shared" si="2225"/>
        <v>99.744</v>
      </c>
      <c r="R281" s="106">
        <f t="shared" si="2225"/>
        <v>89.586000000000013</v>
      </c>
      <c r="S281" s="106">
        <f t="shared" si="2225"/>
        <v>95.842000000000013</v>
      </c>
      <c r="T281" s="113" t="e">
        <f t="shared" si="2225"/>
        <v>#DIV/0!</v>
      </c>
      <c r="U281" s="113" t="e">
        <f t="shared" si="2225"/>
        <v>#DIV/0!</v>
      </c>
      <c r="V281" s="113" t="e">
        <f t="shared" si="2225"/>
        <v>#DIV/0!</v>
      </c>
      <c r="W281" s="82" t="e">
        <f t="shared" si="2225"/>
        <v>#DIV/0!</v>
      </c>
      <c r="X281" s="82" t="e">
        <f t="shared" si="2225"/>
        <v>#DIV/0!</v>
      </c>
      <c r="Y281" s="82" t="e">
        <f t="shared" si="2225"/>
        <v>#DIV/0!</v>
      </c>
      <c r="Z281" s="82" t="e">
        <f t="shared" si="2225"/>
        <v>#DIV/0!</v>
      </c>
      <c r="AA281" s="97" t="str">
        <f>IFERROR(AVERAGE(AA276:AA280), "")</f>
        <v/>
      </c>
      <c r="AB281" s="113">
        <f t="shared" si="2225"/>
        <v>13183493.906108668</v>
      </c>
      <c r="AC281" s="82">
        <f t="shared" si="2225"/>
        <v>13008811.838118184</v>
      </c>
      <c r="AD281" s="82">
        <f t="shared" si="2225"/>
        <v>13358175.974099157</v>
      </c>
      <c r="AE281" s="159">
        <f t="shared" si="2225"/>
        <v>0</v>
      </c>
      <c r="AF281" s="159">
        <f t="shared" si="2225"/>
        <v>522.5</v>
      </c>
      <c r="AG281" s="159">
        <f t="shared" si="2225"/>
        <v>187.30000000000018</v>
      </c>
      <c r="AH281" s="159">
        <f t="shared" si="2225"/>
        <v>5000</v>
      </c>
      <c r="AI281" s="159">
        <f t="shared" si="2225"/>
        <v>4477.5</v>
      </c>
      <c r="AJ281" s="159">
        <f t="shared" si="2225"/>
        <v>4812.7</v>
      </c>
      <c r="AK281" s="82">
        <f t="shared" si="2225"/>
        <v>100</v>
      </c>
      <c r="AL281" s="82">
        <f t="shared" si="2225"/>
        <v>89.55</v>
      </c>
      <c r="AM281" s="82">
        <f t="shared" si="2225"/>
        <v>96.254000000000005</v>
      </c>
      <c r="AN281" s="82">
        <f t="shared" si="2225"/>
        <v>1.4967318581603171</v>
      </c>
      <c r="AO281" s="225">
        <f>IFERROR(AVERAGE(AO276:AO280), "")</f>
        <v>9.757413890559001E-3</v>
      </c>
      <c r="AP281" s="113">
        <f t="shared" si="2225"/>
        <v>13182370.007461239</v>
      </c>
      <c r="AQ281" s="82">
        <f t="shared" si="2225"/>
        <v>13007685.921830827</v>
      </c>
      <c r="AR281" s="82">
        <f t="shared" si="2225"/>
        <v>13357054.09309165</v>
      </c>
      <c r="AS281" s="159">
        <f t="shared" si="2225"/>
        <v>0</v>
      </c>
      <c r="AT281" s="159">
        <f t="shared" si="2225"/>
        <v>456.30000000000018</v>
      </c>
      <c r="AU281" s="159">
        <f t="shared" si="2225"/>
        <v>249.30000000000018</v>
      </c>
      <c r="AV281" s="159">
        <f t="shared" si="2225"/>
        <v>5000</v>
      </c>
      <c r="AW281" s="159">
        <f t="shared" si="2225"/>
        <v>4543.7</v>
      </c>
      <c r="AX281" s="159">
        <f t="shared" si="2225"/>
        <v>4750.7</v>
      </c>
      <c r="AY281" s="82">
        <f t="shared" si="2225"/>
        <v>100</v>
      </c>
      <c r="AZ281" s="82">
        <f t="shared" si="2225"/>
        <v>90.873999999999995</v>
      </c>
      <c r="BA281" s="82">
        <f t="shared" si="2225"/>
        <v>95.01400000000001</v>
      </c>
      <c r="BB281" s="82">
        <f t="shared" si="2225"/>
        <v>1.100741625324767</v>
      </c>
      <c r="BC281" s="225">
        <f>IFERROR(AVERAGE(BC276:BC280), "")</f>
        <v>1.2362749537638354E-3</v>
      </c>
      <c r="BD281" s="113">
        <f t="shared" si="2225"/>
        <v>144381046.51693866</v>
      </c>
      <c r="BE281" s="82">
        <f t="shared" si="2225"/>
        <v>141804916.75155592</v>
      </c>
      <c r="BF281" s="82">
        <f t="shared" si="2225"/>
        <v>146957176.28232145</v>
      </c>
      <c r="BG281" s="159">
        <f t="shared" si="2225"/>
        <v>1028.5000000000002</v>
      </c>
      <c r="BH281" s="159">
        <f t="shared" si="2225"/>
        <v>1362.77232</v>
      </c>
      <c r="BI281" s="159">
        <f t="shared" si="2225"/>
        <v>1268.7392300000004</v>
      </c>
      <c r="BJ281" s="82">
        <f t="shared" si="2225"/>
        <v>3971.5</v>
      </c>
      <c r="BK281" s="82">
        <f t="shared" si="2225"/>
        <v>3637.22768</v>
      </c>
      <c r="BL281" s="82">
        <f t="shared" si="2225"/>
        <v>3731.2607699999994</v>
      </c>
      <c r="BM281" s="82">
        <f t="shared" si="2225"/>
        <v>79.429999999999993</v>
      </c>
      <c r="BN281" s="82">
        <f t="shared" si="2225"/>
        <v>91.6</v>
      </c>
      <c r="BO281" s="82">
        <f t="shared" si="2225"/>
        <v>93.911999999999992</v>
      </c>
      <c r="BP281" s="82">
        <f t="shared" si="2225"/>
        <v>0.58140087560690878</v>
      </c>
      <c r="BQ281" s="226">
        <f t="shared" si="2225"/>
        <v>994.64342916732312</v>
      </c>
      <c r="BR281" s="118">
        <f t="shared" si="2225"/>
        <v>13246020.262613336</v>
      </c>
      <c r="BS281" s="99">
        <f t="shared" si="2225"/>
        <v>13065945.524358902</v>
      </c>
      <c r="BT281" s="99">
        <f t="shared" si="2225"/>
        <v>13426095.000867764</v>
      </c>
      <c r="BU281" s="183">
        <f t="shared" si="2225"/>
        <v>0.8</v>
      </c>
      <c r="BV281" s="183">
        <f t="shared" si="2225"/>
        <v>520.81808000000024</v>
      </c>
      <c r="BW281" s="183">
        <f t="shared" si="2225"/>
        <v>194.7696</v>
      </c>
      <c r="BX281" s="183">
        <f t="shared" si="2225"/>
        <v>4999.2</v>
      </c>
      <c r="BY281" s="183">
        <f t="shared" si="2225"/>
        <v>4479.18192</v>
      </c>
      <c r="BZ281" s="183">
        <f t="shared" si="2225"/>
        <v>4805.2304000000004</v>
      </c>
      <c r="CA281" s="99">
        <f t="shared" si="2225"/>
        <v>99.984000000000009</v>
      </c>
      <c r="CB281" s="99">
        <f t="shared" si="2225"/>
        <v>89.597999999999999</v>
      </c>
      <c r="CC281" s="99">
        <f t="shared" si="2225"/>
        <v>96.12</v>
      </c>
      <c r="CD281" s="99">
        <f>IFERROR(AVERAGE(CD276:CD280),"")</f>
        <v>1.8861849237913142</v>
      </c>
      <c r="CE281" s="100">
        <f>IFERROR(AVERAGE(CE276:CE280), "")</f>
        <v>0.48422254335005588</v>
      </c>
      <c r="CF281" s="118">
        <f t="shared" si="2225"/>
        <v>13182923.630193211</v>
      </c>
      <c r="CG281" s="99">
        <f t="shared" si="2225"/>
        <v>13008246.78077429</v>
      </c>
      <c r="CH281" s="99">
        <f t="shared" si="2225"/>
        <v>13357600.479612136</v>
      </c>
      <c r="CI281" s="159">
        <f t="shared" si="2225"/>
        <v>0</v>
      </c>
      <c r="CJ281" s="159">
        <f t="shared" si="2225"/>
        <v>523.5</v>
      </c>
      <c r="CK281" s="159">
        <f t="shared" si="2225"/>
        <v>182.8</v>
      </c>
      <c r="CL281" s="159">
        <f t="shared" si="2225"/>
        <v>5000</v>
      </c>
      <c r="CM281" s="159">
        <f t="shared" si="2225"/>
        <v>4476.5</v>
      </c>
      <c r="CN281" s="159">
        <f t="shared" si="2225"/>
        <v>4817.2</v>
      </c>
      <c r="CO281" s="99">
        <f t="shared" si="2225"/>
        <v>100</v>
      </c>
      <c r="CP281" s="99">
        <f t="shared" si="2225"/>
        <v>89.53</v>
      </c>
      <c r="CQ281" s="99">
        <f t="shared" si="2225"/>
        <v>96.343999999999994</v>
      </c>
      <c r="CR281" s="99">
        <f t="shared" si="2225"/>
        <v>1.5380081492264144</v>
      </c>
      <c r="CS281" s="100">
        <f>IFERROR(AVERAGE(CS276:CS280), "")</f>
        <v>5.4501895807143319E-3</v>
      </c>
      <c r="CT281" s="118">
        <f t="shared" si="2225"/>
        <v>13189311.592690984</v>
      </c>
      <c r="CU281" s="99">
        <f t="shared" si="2225"/>
        <v>13014626.6269872</v>
      </c>
      <c r="CV281" s="99">
        <f t="shared" si="2225"/>
        <v>13363996.558394765</v>
      </c>
      <c r="CW281" s="159">
        <f t="shared" si="2225"/>
        <v>0</v>
      </c>
      <c r="CX281" s="159">
        <f t="shared" si="2225"/>
        <v>524.60000000000036</v>
      </c>
      <c r="CY281" s="159">
        <f t="shared" si="2225"/>
        <v>201.4</v>
      </c>
      <c r="CZ281" s="159">
        <f t="shared" si="2225"/>
        <v>5000</v>
      </c>
      <c r="DA281" s="159">
        <f t="shared" si="2225"/>
        <v>4475.3999999999996</v>
      </c>
      <c r="DB281" s="159">
        <f t="shared" si="2225"/>
        <v>4798.6000000000004</v>
      </c>
      <c r="DC281" s="99">
        <f t="shared" si="2225"/>
        <v>100</v>
      </c>
      <c r="DD281" s="99">
        <f t="shared" si="2225"/>
        <v>89.507999999999996</v>
      </c>
      <c r="DE281" s="99">
        <f t="shared" si="2225"/>
        <v>95.972000000000008</v>
      </c>
      <c r="DF281" s="99">
        <f t="shared" si="2225"/>
        <v>3.9377001509385314</v>
      </c>
      <c r="DG281" s="100">
        <f>IFERROR(AVERAGE(DG276:DG280), "")</f>
        <v>5.3897735483699617E-2</v>
      </c>
      <c r="DH281" s="118">
        <f t="shared" si="2225"/>
        <v>13182206.527005129</v>
      </c>
      <c r="DI281" s="99"/>
      <c r="DJ281" s="100">
        <f>IFERROR(AVERAGE(DJ276:DJ280), "")</f>
        <v>6.9915389190749764</v>
      </c>
      <c r="DK281" s="99" t="str">
        <f>IFERROR(AVERAGE(DK276:DK280), "")</f>
        <v/>
      </c>
      <c r="DL281" s="18">
        <f t="shared" si="2136"/>
        <v>1.2362749537638354E-3</v>
      </c>
    </row>
    <row r="282" spans="1:116" hidden="1" x14ac:dyDescent="0.25">
      <c r="A282" s="257"/>
      <c r="B282" s="257"/>
      <c r="C282" s="256">
        <v>15</v>
      </c>
      <c r="D282" s="256">
        <v>150</v>
      </c>
      <c r="E282" s="164">
        <f>4 * ($C$210*'Data for KPI'!$B$1)</f>
        <v>7500</v>
      </c>
      <c r="F282" s="88">
        <v>1</v>
      </c>
      <c r="G282" s="84">
        <v>14</v>
      </c>
      <c r="H282" s="128">
        <v>38833726.363460056</v>
      </c>
      <c r="I282" s="128">
        <v>38387969.306306593</v>
      </c>
      <c r="J282" s="128">
        <v>39279483.420613527</v>
      </c>
      <c r="K282" s="171">
        <f>E282-N282</f>
        <v>24</v>
      </c>
      <c r="L282" s="171">
        <f>E282-O282</f>
        <v>1265.0159999999996</v>
      </c>
      <c r="M282" s="171">
        <f>E282-P282</f>
        <v>305.84519999999975</v>
      </c>
      <c r="N282" s="171">
        <f>(Q282/100)*E282</f>
        <v>7476</v>
      </c>
      <c r="O282" s="172">
        <f>(R282/100)*N282</f>
        <v>6234.9840000000004</v>
      </c>
      <c r="P282" s="172">
        <f>(S282/100)*N282</f>
        <v>7194.1548000000003</v>
      </c>
      <c r="Q282" s="125">
        <v>99.68</v>
      </c>
      <c r="R282" s="125">
        <v>83.4</v>
      </c>
      <c r="S282" s="125">
        <v>96.23</v>
      </c>
      <c r="T282" s="208"/>
      <c r="U282" s="208"/>
      <c r="V282" s="208"/>
      <c r="W282" s="14"/>
      <c r="X282" s="14"/>
      <c r="Y282" s="14"/>
      <c r="Z282" s="14"/>
      <c r="AA282" s="46" t="str">
        <f>IF(OR(ISBLANK(T282), ISBLANK(DH282)), "", 100*((T282-DH282)/DH282))</f>
        <v/>
      </c>
      <c r="AB282" s="102">
        <v>37117535.614579491</v>
      </c>
      <c r="AC282" s="42">
        <v>36803949.153266147</v>
      </c>
      <c r="AD282" s="42">
        <v>37431122.075892828</v>
      </c>
      <c r="AE282" s="171">
        <f>$E282-AH282</f>
        <v>2.25</v>
      </c>
      <c r="AF282" s="171">
        <f>$E282-AI282</f>
        <v>1252.1249250000001</v>
      </c>
      <c r="AG282" s="171">
        <f>$E282-AJ282</f>
        <v>290.16359999999986</v>
      </c>
      <c r="AH282" s="171">
        <f>(AK282/100)*E282</f>
        <v>7497.75</v>
      </c>
      <c r="AI282" s="172">
        <f>(AL282/100)*AH282</f>
        <v>6247.8750749999999</v>
      </c>
      <c r="AJ282" s="172">
        <f>(AM282/100)*AH282</f>
        <v>7209.8364000000001</v>
      </c>
      <c r="AK282" s="32">
        <v>99.97</v>
      </c>
      <c r="AL282" s="32">
        <v>83.33</v>
      </c>
      <c r="AM282" s="32">
        <v>96.16</v>
      </c>
      <c r="AN282" s="28">
        <v>0.45815390905406139</v>
      </c>
      <c r="AO282" s="46">
        <f>IF(OR(ISBLANK(AB282), ISBLANK(DH282)), "", 100*((AB282-DH282)/DH282))</f>
        <v>7.0261382302224786E-3</v>
      </c>
      <c r="AP282" s="103">
        <v>37114927.868443407</v>
      </c>
      <c r="AQ282" s="43">
        <v>36801346.176738977</v>
      </c>
      <c r="AR282" s="43">
        <v>37428509.560147852</v>
      </c>
      <c r="AS282" s="171">
        <f>$E282-AV282</f>
        <v>2.25</v>
      </c>
      <c r="AT282" s="171">
        <f>$E282-AW282</f>
        <v>1245.3769499999999</v>
      </c>
      <c r="AU282" s="171">
        <f>$E282-AX282</f>
        <v>288.66404999999941</v>
      </c>
      <c r="AV282" s="171">
        <f>(AY282/100)*E282</f>
        <v>7497.75</v>
      </c>
      <c r="AW282" s="172">
        <f>(AZ282/100)*AV282</f>
        <v>6254.6230500000001</v>
      </c>
      <c r="AX282" s="172">
        <f>(BA282/100)*AV282</f>
        <v>7211.3359500000006</v>
      </c>
      <c r="AY282" s="34">
        <v>99.97</v>
      </c>
      <c r="AZ282" s="34">
        <v>83.42</v>
      </c>
      <c r="BA282" s="34">
        <v>96.18</v>
      </c>
      <c r="BB282" s="29">
        <v>0.57771019512390787</v>
      </c>
      <c r="BC282" s="46">
        <f>IF(OR(ISBLANK(AP282), ISBLANK(DH282)), "", 100*((AP282-DH282)/DH282))</f>
        <v>0</v>
      </c>
      <c r="BD282" s="128">
        <v>37130143.569467053</v>
      </c>
      <c r="BE282" s="128">
        <v>36816483.683781713</v>
      </c>
      <c r="BF282" s="128">
        <v>37443803.455152392</v>
      </c>
      <c r="BG282" s="171">
        <f>IF(BJ282=0, " ", $E282-BJ282)</f>
        <v>2.25</v>
      </c>
      <c r="BH282" s="171">
        <f t="shared" ref="BH282:BH286" si="2226">IF(BK282=0, " ", $E282-BK282)</f>
        <v>1238.6289749999996</v>
      </c>
      <c r="BI282" s="171">
        <f t="shared" ref="BI282:BI286" si="2227">IF(BL282=0, " ", $E282-BL282)</f>
        <v>347.89627500000006</v>
      </c>
      <c r="BJ282" s="171">
        <f>(BM282/100)*$E282</f>
        <v>7497.75</v>
      </c>
      <c r="BK282" s="172">
        <f>(BN282/100)*BJ282</f>
        <v>6261.3710250000004</v>
      </c>
      <c r="BL282" s="172">
        <f>(BO282/100)*BJ282</f>
        <v>7152.1037249999999</v>
      </c>
      <c r="BM282" s="124">
        <v>99.97</v>
      </c>
      <c r="BN282" s="124">
        <v>83.51</v>
      </c>
      <c r="BO282" s="124">
        <v>95.39</v>
      </c>
      <c r="BP282" s="29">
        <v>11.377911326744872</v>
      </c>
      <c r="BQ282" s="46">
        <f>IF(OR(ISBLANK(BD282), ISBLANK(DH282)), "", 100*((BD282-DH282)/DH282))</f>
        <v>4.099617565627197E-2</v>
      </c>
      <c r="BR282" s="128">
        <v>37120753.800813831</v>
      </c>
      <c r="BS282" s="128">
        <v>36807131.549832657</v>
      </c>
      <c r="BT282" s="128">
        <v>37434376.051795013</v>
      </c>
      <c r="BU282" s="171">
        <f t="shared" ref="BU282:BU283" si="2228">IF(BX282 = 0, " ", $E282-BX282)</f>
        <v>2.25</v>
      </c>
      <c r="BV282" s="171">
        <f t="shared" ref="BV282:BV283" si="2229">IF(BY282=0, " ", $E282-BY282)</f>
        <v>1245.3769499999999</v>
      </c>
      <c r="BW282" s="171">
        <f t="shared" ref="BW282:BW283" si="2230">IF(BZ282=0, " ", $E282-BZ282)</f>
        <v>290.91337500000009</v>
      </c>
      <c r="BX282" s="171">
        <f>IF(ISBLANK(CA282),"",(CA282/100)*$E282)</f>
        <v>7497.75</v>
      </c>
      <c r="BY282" s="173">
        <f>IF(ISBLANK(CB282), "", (CB282/100)*BX282)</f>
        <v>6254.6230500000001</v>
      </c>
      <c r="BZ282" s="172">
        <f>IF(ISBLANK(CC282),"",(CC282/100)*BX282)</f>
        <v>7209.0866249999999</v>
      </c>
      <c r="CA282" s="124">
        <v>99.97</v>
      </c>
      <c r="CB282" s="124">
        <v>83.42</v>
      </c>
      <c r="CC282" s="124">
        <v>96.15</v>
      </c>
      <c r="CD282" s="29">
        <v>0.70425000000000004</v>
      </c>
      <c r="CE282" s="46">
        <f>IF(OR(ISBLANK(BR282), ISBLANK(DH282)), "", 100*((BR282-DH282)/DH282))</f>
        <v>1.5697005773727263E-2</v>
      </c>
      <c r="CF282" s="127">
        <v>37115499.972331427</v>
      </c>
      <c r="CG282" s="127">
        <v>36801910.154868662</v>
      </c>
      <c r="CH282" s="127">
        <v>37429089.789794192</v>
      </c>
      <c r="CI282" s="171">
        <f>IF(ISNUMBER(CL282), $E282-CL282,"")</f>
        <v>2.25</v>
      </c>
      <c r="CJ282" s="171">
        <f>IF(ISNUMBER(CM282), $E282-CM282,"")</f>
        <v>1248.3760499999999</v>
      </c>
      <c r="CK282" s="171">
        <f>IF(ISNUMBER(CN282), $E282-CN282,"")</f>
        <v>282.66585000000032</v>
      </c>
      <c r="CL282" s="171">
        <f>IF(ISBLANK(CO282),"",(CO282/100)*$E282)</f>
        <v>7497.75</v>
      </c>
      <c r="CM282" s="172">
        <f>IF(ISNUMBER(CL282), (CP282/100) * CL282, "")</f>
        <v>6251.6239500000001</v>
      </c>
      <c r="CN282" s="172">
        <f>IF(ISNUMBER(CL282),(CQ282/100)*CL282,"")</f>
        <v>7217.3341499999997</v>
      </c>
      <c r="CO282" s="122">
        <v>99.97</v>
      </c>
      <c r="CP282" s="122">
        <v>83.38</v>
      </c>
      <c r="CQ282" s="122">
        <v>96.26</v>
      </c>
      <c r="CR282" s="28">
        <v>0.63532097261314258</v>
      </c>
      <c r="CS282" s="46">
        <f>IF(OR(ISBLANK(CF282), ISBLANK(DH282)), "", 100*((CF282-DH282)/DH282))</f>
        <v>1.5414387710728785E-3</v>
      </c>
      <c r="CT282" s="128">
        <v>37121754.228568479</v>
      </c>
      <c r="CU282" s="128">
        <v>36808121.93438784</v>
      </c>
      <c r="CV282" s="128">
        <v>37435386.522749119</v>
      </c>
      <c r="CW282" s="171">
        <f>IF(ISNUMBER(CZ282), $E282-CZ282,"")</f>
        <v>2.25</v>
      </c>
      <c r="CX282" s="171">
        <f>IF(ISNUMBER(DA282), $E282-DA282,"")</f>
        <v>1241.6280749999996</v>
      </c>
      <c r="CY282" s="171">
        <f>IF(ISNUMBER(DB282), $E282-DB282,"")</f>
        <v>344.14739999999983</v>
      </c>
      <c r="CZ282" s="171">
        <f>IF(ISBLANK(DC282),"",(DC282/100)*$E282)</f>
        <v>7497.75</v>
      </c>
      <c r="DA282" s="172">
        <f>IF(ISNUMBER(CZ282), (DD282/100) * CZ282, "")</f>
        <v>6258.3719250000004</v>
      </c>
      <c r="DB282" s="172">
        <f>IF(ISNUMBER(CZ282),(DE282/100)*CZ282,"")</f>
        <v>7155.8526000000002</v>
      </c>
      <c r="DC282" s="124">
        <v>99.97</v>
      </c>
      <c r="DD282" s="124">
        <v>83.47</v>
      </c>
      <c r="DE282" s="124">
        <v>95.44</v>
      </c>
      <c r="DF282" s="29">
        <v>3.2496570482488782</v>
      </c>
      <c r="DG282" s="46">
        <f>IF(OR(ISBLANK(CT282), ISBLANK(DH282)), "", 100*((CT282-DH282)/DH282))</f>
        <v>1.8392491962449277E-2</v>
      </c>
      <c r="DH282" s="26">
        <f>MIN(H282,T282,AB282,AP282,BD282,BR282,CF282,CT282)</f>
        <v>37114927.868443407</v>
      </c>
      <c r="DI282" s="85" t="str">
        <f>IF(DH282=H282, $H$2, IF(DH282=T282, $T$2, IF(DH282=AB282, $AB$2, IF(DH282=AP282, $AP$2, IF(DH282=BD282, $BD$2, IF(DH282=BR282, $BR$2, IF(DH282=CF282, $CF$2, $CT$2)))))))</f>
        <v>RKSDDP++ (AllEnhancements + RQMC + Kmeans++)</v>
      </c>
      <c r="DJ282" s="39">
        <f>IF(OR(ISBLANK(H282), ISBLANK(AP282)), "", IFERROR(((H282-AP282)/H282)*100, ""))</f>
        <v>4.4260457493307257</v>
      </c>
      <c r="DK282" s="20" t="str">
        <f>IF(OR(ISBLANK(AP282), ISBLANK(T282)), "", IFERROR(((T282-AP282)/T282)*100, ""))</f>
        <v/>
      </c>
      <c r="DL282" s="18">
        <f t="shared" si="2136"/>
        <v>0</v>
      </c>
    </row>
    <row r="283" spans="1:116" hidden="1" x14ac:dyDescent="0.25">
      <c r="A283" s="257"/>
      <c r="B283" s="257"/>
      <c r="C283" s="257"/>
      <c r="D283" s="257"/>
      <c r="E283" s="164">
        <f>4 * ($C$210*'Data for KPI'!$B$1)</f>
        <v>7500</v>
      </c>
      <c r="F283" s="88">
        <v>2</v>
      </c>
      <c r="G283" s="84">
        <v>17</v>
      </c>
      <c r="H283" s="127">
        <v>45028757.389851414</v>
      </c>
      <c r="I283" s="127">
        <v>44333923.183361173</v>
      </c>
      <c r="J283" s="127">
        <v>45723591.596341647</v>
      </c>
      <c r="K283" s="171">
        <f t="shared" ref="K283:K286" si="2231">E283-N283</f>
        <v>99.75</v>
      </c>
      <c r="L283" s="171">
        <f t="shared" ref="L283:L286" si="2232">E283-O283</f>
        <v>1338.5518499999998</v>
      </c>
      <c r="M283" s="171">
        <f t="shared" ref="M283:M286" si="2233">E283-P283</f>
        <v>403.160249999999</v>
      </c>
      <c r="N283" s="171">
        <f t="shared" ref="N283:N286" si="2234">(Q283/100)*E283</f>
        <v>7400.25</v>
      </c>
      <c r="O283" s="172">
        <f t="shared" ref="O283:O286" si="2235">(R283/100)*N283</f>
        <v>6161.4481500000002</v>
      </c>
      <c r="P283" s="172">
        <f t="shared" ref="P283:P286" si="2236">(S283/100)*N283</f>
        <v>7096.839750000001</v>
      </c>
      <c r="Q283" s="123">
        <v>98.67</v>
      </c>
      <c r="R283" s="123">
        <v>83.26</v>
      </c>
      <c r="S283" s="123">
        <v>95.9</v>
      </c>
      <c r="T283" s="208"/>
      <c r="U283" s="208"/>
      <c r="V283" s="208"/>
      <c r="W283" s="14"/>
      <c r="X283" s="14"/>
      <c r="Y283" s="14"/>
      <c r="Z283" s="14"/>
      <c r="AA283" s="46" t="str">
        <f>IF(OR(ISBLANK(T283), ISBLANK(DH283)), "", 100*((T283-DH283)/DH283))</f>
        <v/>
      </c>
      <c r="AB283" s="102">
        <v>37349679.205953479</v>
      </c>
      <c r="AC283" s="42">
        <v>37013447.036738068</v>
      </c>
      <c r="AD283" s="42">
        <v>37685911.37516889</v>
      </c>
      <c r="AE283" s="171">
        <f t="shared" ref="AE283:AE286" si="2237">$E283-AH283</f>
        <v>3.75</v>
      </c>
      <c r="AF283" s="171">
        <f t="shared" ref="AF283:AF286" si="2238">$E283-AI283</f>
        <v>1248.877125</v>
      </c>
      <c r="AG283" s="171">
        <f t="shared" ref="AG283:AG286" si="2239">$E283-AJ283</f>
        <v>291.60599999999977</v>
      </c>
      <c r="AH283" s="171">
        <f t="shared" ref="AH283:AH286" si="2240">(AK283/100)*E283</f>
        <v>7496.25</v>
      </c>
      <c r="AI283" s="172">
        <f t="shared" ref="AI283:AI286" si="2241">(AL283/100)*AH283</f>
        <v>6251.122875</v>
      </c>
      <c r="AJ283" s="172">
        <f t="shared" ref="AJ283:AJ286" si="2242">(AM283/100)*AH283</f>
        <v>7208.3940000000002</v>
      </c>
      <c r="AK283" s="32">
        <v>99.95</v>
      </c>
      <c r="AL283" s="32">
        <v>83.39</v>
      </c>
      <c r="AM283" s="32">
        <v>96.16</v>
      </c>
      <c r="AN283" s="28">
        <v>0.34342859199621562</v>
      </c>
      <c r="AO283" s="46">
        <f>IF(OR(ISBLANK(AB283), ISBLANK(DH283)), "", 100*((AB283-DH283)/DH283))</f>
        <v>1.5424936417578625E-2</v>
      </c>
      <c r="AP283" s="103">
        <v>37344814.35317947</v>
      </c>
      <c r="AQ283" s="43">
        <v>37008603.487185746</v>
      </c>
      <c r="AR283" s="43">
        <v>37681025.219173193</v>
      </c>
      <c r="AS283" s="171">
        <f t="shared" ref="AS283:AS286" si="2243">$E283-AV283</f>
        <v>3.75</v>
      </c>
      <c r="AT283" s="171">
        <f t="shared" ref="AT283:AT286" si="2244">$E283-AW283</f>
        <v>1248.1274999999996</v>
      </c>
      <c r="AU283" s="171">
        <f t="shared" ref="AU283:AU286" si="2245">$E283-AX283</f>
        <v>304.34962499999983</v>
      </c>
      <c r="AV283" s="171">
        <f t="shared" ref="AV283:AV286" si="2246">(AY283/100)*E283</f>
        <v>7496.25</v>
      </c>
      <c r="AW283" s="172">
        <f t="shared" ref="AW283:AW286" si="2247">(AZ283/100)*AV283</f>
        <v>6251.8725000000004</v>
      </c>
      <c r="AX283" s="172">
        <f t="shared" ref="AX283:AX286" si="2248">(BA283/100)*AV283</f>
        <v>7195.6503750000002</v>
      </c>
      <c r="AY283" s="34">
        <v>99.95</v>
      </c>
      <c r="AZ283" s="34">
        <v>83.4</v>
      </c>
      <c r="BA283" s="34">
        <v>95.99</v>
      </c>
      <c r="BB283" s="29">
        <v>0.7591370202226384</v>
      </c>
      <c r="BC283" s="46">
        <f>IF(OR(ISBLANK(AP283), ISBLANK(DH283)), "", 100*((AP283-DH283)/DH283))</f>
        <v>2.3977745305208665E-3</v>
      </c>
      <c r="BD283" s="127">
        <v>37740103.005479172</v>
      </c>
      <c r="BE283" s="127">
        <v>37368487.097443491</v>
      </c>
      <c r="BF283" s="127">
        <v>38111718.913514853</v>
      </c>
      <c r="BG283" s="171">
        <f t="shared" ref="BG283:BG286" si="2249">IF(BJ283=0, " ", $E283-BJ283)</f>
        <v>8.25</v>
      </c>
      <c r="BH283" s="171">
        <f t="shared" si="2226"/>
        <v>1249.6329749999995</v>
      </c>
      <c r="BI283" s="171">
        <f t="shared" si="2227"/>
        <v>369.35234999999921</v>
      </c>
      <c r="BJ283" s="171">
        <f t="shared" ref="BJ283:BJ286" si="2250">(BM283/100)*$E283</f>
        <v>7491.75</v>
      </c>
      <c r="BK283" s="172">
        <f t="shared" ref="BK283:BK286" si="2251">(BN283/100)*BJ283</f>
        <v>6250.3670250000005</v>
      </c>
      <c r="BL283" s="172">
        <f t="shared" ref="BL283:BL286" si="2252">(BO283/100)*BJ283</f>
        <v>7130.6476500000008</v>
      </c>
      <c r="BM283" s="122">
        <v>99.89</v>
      </c>
      <c r="BN283" s="122">
        <v>83.43</v>
      </c>
      <c r="BO283" s="122">
        <v>95.18</v>
      </c>
      <c r="BP283" s="28">
        <v>8.1227592151485677</v>
      </c>
      <c r="BQ283" s="46">
        <f>IF(OR(ISBLANK(BD283), ISBLANK(DH283)), "", 100*((BD283-DH283)/DH283))</f>
        <v>1.0609065321103375</v>
      </c>
      <c r="BR283" s="128">
        <v>37345538.965290777</v>
      </c>
      <c r="BS283" s="128">
        <v>37009257.428774454</v>
      </c>
      <c r="BT283" s="128">
        <v>37681820.501807123</v>
      </c>
      <c r="BU283" s="171">
        <f t="shared" si="2228"/>
        <v>3.75</v>
      </c>
      <c r="BV283" s="171">
        <f t="shared" si="2229"/>
        <v>1258.6222500000003</v>
      </c>
      <c r="BW283" s="171">
        <f t="shared" si="2230"/>
        <v>293.10524999999961</v>
      </c>
      <c r="BX283" s="171">
        <f>IF(ISBLANK(CA283),"",(CA283/100)*$E283)</f>
        <v>7496.25</v>
      </c>
      <c r="BY283" s="173">
        <f>IF(ISBLANK(CB283), "", (CB283/100)*BX283)</f>
        <v>6241.3777499999997</v>
      </c>
      <c r="BZ283" s="172">
        <f>IF(ISBLANK(CC283),"",(CC283/100)*BX283)</f>
        <v>7206.8947500000004</v>
      </c>
      <c r="CA283" s="124">
        <v>99.95</v>
      </c>
      <c r="CB283" s="124">
        <v>83.26</v>
      </c>
      <c r="CC283" s="124">
        <v>96.14</v>
      </c>
      <c r="CD283" s="29">
        <v>0.70940000000000003</v>
      </c>
      <c r="CE283" s="46">
        <f>IF(OR(ISBLANK(BR283), ISBLANK(DH283)), "", 100*((BR283-DH283)/DH283))</f>
        <v>4.3381496493240402E-3</v>
      </c>
      <c r="CF283" s="128">
        <v>37346732.98242671</v>
      </c>
      <c r="CG283" s="128">
        <v>37010462.468741678</v>
      </c>
      <c r="CH283" s="128">
        <v>37683003.496111743</v>
      </c>
      <c r="CI283" s="171">
        <f t="shared" ref="CI283:CI286" si="2253">IF(ISNUMBER(CL283), $E283-CL283,"")</f>
        <v>3.75</v>
      </c>
      <c r="CJ283" s="171">
        <f t="shared" ref="CJ283:CJ286" si="2254">IF(ISNUMBER(CM283), $E283-CM283,"")</f>
        <v>1253.3748750000004</v>
      </c>
      <c r="CK283" s="171">
        <f t="shared" ref="CK283:CK286" si="2255">IF(ISNUMBER(CN283), $E283-CN283,"")</f>
        <v>298.35262500000044</v>
      </c>
      <c r="CL283" s="171">
        <f t="shared" ref="CL283:CL286" si="2256">IF(ISBLANK(CO283),"",(CO283/100)*$E283)</f>
        <v>7496.25</v>
      </c>
      <c r="CM283" s="172">
        <f t="shared" ref="CM283:CM286" si="2257">IF(ISNUMBER(CL283), (CP283/100) * CL283, "")</f>
        <v>6246.6251249999996</v>
      </c>
      <c r="CN283" s="172">
        <f t="shared" ref="CN283:CN286" si="2258">IF(ISNUMBER(CL283),(CQ283/100)*CL283,"")</f>
        <v>7201.6473749999996</v>
      </c>
      <c r="CO283" s="124">
        <v>99.95</v>
      </c>
      <c r="CP283" s="124">
        <v>83.33</v>
      </c>
      <c r="CQ283" s="124">
        <v>96.07</v>
      </c>
      <c r="CR283" s="29">
        <v>0.56233910671244924</v>
      </c>
      <c r="CS283" s="46">
        <f>IF(OR(ISBLANK(CF283), ISBLANK(DH283)), "", 100*((CF283-DH283)/DH283))</f>
        <v>7.535503248352329E-3</v>
      </c>
      <c r="CT283" s="127">
        <v>37343918.930202663</v>
      </c>
      <c r="CU283" s="127">
        <v>37007639.635504387</v>
      </c>
      <c r="CV283" s="127">
        <v>37680198.224900924</v>
      </c>
      <c r="CW283" s="171">
        <f t="shared" ref="CW283:CW286" si="2259">IF(ISNUMBER(CZ283), $E283-CZ283,"")</f>
        <v>3.75</v>
      </c>
      <c r="CX283" s="171">
        <f t="shared" ref="CX283:CX286" si="2260">IF(ISNUMBER(DA283), $E283-DA283,"")</f>
        <v>1241.3808749999998</v>
      </c>
      <c r="CY283" s="171">
        <f t="shared" ref="CY283:CY286" si="2261">IF(ISNUMBER(DB283), $E283-DB283,"")</f>
        <v>322.34062499999982</v>
      </c>
      <c r="CZ283" s="171">
        <f t="shared" ref="CZ283:CZ286" si="2262">IF(ISBLANK(DC283),"",(DC283/100)*$E283)</f>
        <v>7496.25</v>
      </c>
      <c r="DA283" s="172">
        <f t="shared" ref="DA283:DA286" si="2263">IF(ISNUMBER(CZ283), (DD283/100) * CZ283, "")</f>
        <v>6258.6191250000002</v>
      </c>
      <c r="DB283" s="172">
        <f t="shared" ref="DB283:DB286" si="2264">IF(ISNUMBER(CZ283),(DE283/100)*CZ283,"")</f>
        <v>7177.6593750000002</v>
      </c>
      <c r="DC283" s="122">
        <v>99.95</v>
      </c>
      <c r="DD283" s="122">
        <v>83.49</v>
      </c>
      <c r="DE283" s="122">
        <v>95.75</v>
      </c>
      <c r="DF283" s="28">
        <v>3.4885228187154569</v>
      </c>
      <c r="DG283" s="46">
        <f>IF(OR(ISBLANK(CT283), ISBLANK(DH283)), "", 100*((CT283-DH283)/DH283))</f>
        <v>0</v>
      </c>
      <c r="DH283" s="26">
        <f>MIN(H283,T283,AB283,AP283,BD283,BR283,CF283,CT283)</f>
        <v>37343918.930202663</v>
      </c>
      <c r="DI283" s="85" t="str">
        <f>IF(DH283=H283, $H$2, IF(DH283=T283, $T$2, IF(DH283=AB283, $AB$2, IF(DH283=AP283, $AP$2, IF(DH283=BD283, $BD$2, IF(DH283=BR283, $BR$2, IF(DH283=CF283, $CF$2, $CT$2)))))))</f>
        <v>QKSDDP++ (AllEnhancements + QMC + Kmeans++)</v>
      </c>
      <c r="DJ283" s="39">
        <f>IF(OR(ISBLANK(H283), ISBLANK(AP283)), "", IFERROR(((H283-AP283)/H283)*100, ""))</f>
        <v>17.064523833393082</v>
      </c>
      <c r="DK283" s="20" t="str">
        <f>IF(OR(ISBLANK(AP283), ISBLANK(T283)), "", IFERROR(((T283-AP283)/T283)*100, ""))</f>
        <v/>
      </c>
      <c r="DL283" s="18">
        <f t="shared" si="2136"/>
        <v>0</v>
      </c>
    </row>
    <row r="284" spans="1:116" hidden="1" x14ac:dyDescent="0.25">
      <c r="A284" s="257"/>
      <c r="B284" s="257"/>
      <c r="C284" s="257"/>
      <c r="D284" s="257"/>
      <c r="E284" s="164">
        <f>4 * ($C$210*'Data for KPI'!$B$1)</f>
        <v>7500</v>
      </c>
      <c r="F284" s="88">
        <v>3</v>
      </c>
      <c r="G284" s="84">
        <v>13</v>
      </c>
      <c r="H284" s="128">
        <v>39515555.672071896</v>
      </c>
      <c r="I284" s="128">
        <v>39022906.566378087</v>
      </c>
      <c r="J284" s="128">
        <v>40008204.777765699</v>
      </c>
      <c r="K284" s="171">
        <f t="shared" si="2231"/>
        <v>24</v>
      </c>
      <c r="L284" s="171">
        <f t="shared" si="2232"/>
        <v>1241.8404</v>
      </c>
      <c r="M284" s="171">
        <f t="shared" si="2233"/>
        <v>324.53520000000026</v>
      </c>
      <c r="N284" s="171">
        <f t="shared" si="2234"/>
        <v>7476</v>
      </c>
      <c r="O284" s="172">
        <f t="shared" si="2235"/>
        <v>6258.1596</v>
      </c>
      <c r="P284" s="172">
        <f t="shared" si="2236"/>
        <v>7175.4647999999997</v>
      </c>
      <c r="Q284" s="125">
        <v>99.68</v>
      </c>
      <c r="R284" s="125">
        <v>83.71</v>
      </c>
      <c r="S284" s="125">
        <v>95.98</v>
      </c>
      <c r="T284" s="208"/>
      <c r="U284" s="208"/>
      <c r="V284" s="208"/>
      <c r="W284" s="14"/>
      <c r="X284" s="14"/>
      <c r="Y284" s="14"/>
      <c r="Z284" s="14"/>
      <c r="AA284" s="46" t="str">
        <f>IF(OR(ISBLANK(T284), ISBLANK(DH284)), "", 100*((T284-DH284)/DH284))</f>
        <v/>
      </c>
      <c r="AB284" s="103">
        <v>38523306.77723629</v>
      </c>
      <c r="AC284" s="43">
        <v>38093311.973443262</v>
      </c>
      <c r="AD284" s="43">
        <v>38953301.581029318</v>
      </c>
      <c r="AE284" s="171">
        <f t="shared" si="2237"/>
        <v>11.25</v>
      </c>
      <c r="AF284" s="171">
        <f t="shared" si="2238"/>
        <v>1222.1808750000009</v>
      </c>
      <c r="AG284" s="171">
        <f t="shared" si="2239"/>
        <v>312.29774999999972</v>
      </c>
      <c r="AH284" s="171">
        <f t="shared" si="2240"/>
        <v>7488.75</v>
      </c>
      <c r="AI284" s="172">
        <f t="shared" si="2241"/>
        <v>6277.8191249999991</v>
      </c>
      <c r="AJ284" s="172">
        <f t="shared" si="2242"/>
        <v>7187.7022500000003</v>
      </c>
      <c r="AK284" s="34">
        <v>99.85</v>
      </c>
      <c r="AL284" s="34">
        <v>83.83</v>
      </c>
      <c r="AM284" s="34">
        <v>95.98</v>
      </c>
      <c r="AN284" s="29">
        <v>0.6207976321201526</v>
      </c>
      <c r="AO284" s="46">
        <f>IF(OR(ISBLANK(AB284), ISBLANK(DH284)), "", 100*((AB284-DH284)/DH284))</f>
        <v>3.4405568688120385E-2</v>
      </c>
      <c r="AP284" s="102">
        <v>38510057.173063777</v>
      </c>
      <c r="AQ284" s="42">
        <v>38080141.499296509</v>
      </c>
      <c r="AR284" s="42">
        <v>38939972.846831061</v>
      </c>
      <c r="AS284" s="171">
        <f t="shared" si="2243"/>
        <v>11.25</v>
      </c>
      <c r="AT284" s="171">
        <f t="shared" si="2244"/>
        <v>1242.4004999999997</v>
      </c>
      <c r="AU284" s="171">
        <f t="shared" si="2245"/>
        <v>299.56687499999953</v>
      </c>
      <c r="AV284" s="171">
        <f t="shared" si="2246"/>
        <v>7488.75</v>
      </c>
      <c r="AW284" s="172">
        <f t="shared" si="2247"/>
        <v>6257.5995000000003</v>
      </c>
      <c r="AX284" s="172">
        <f t="shared" si="2248"/>
        <v>7200.4331250000005</v>
      </c>
      <c r="AY284" s="32">
        <v>99.85</v>
      </c>
      <c r="AZ284" s="32">
        <v>83.56</v>
      </c>
      <c r="BA284" s="32">
        <v>96.15</v>
      </c>
      <c r="BB284" s="28">
        <v>0.78755185406479222</v>
      </c>
      <c r="BC284" s="46">
        <f>IF(OR(ISBLANK(AP284), ISBLANK(DH284)), "", 100*((AP284-DH284)/DH284))</f>
        <v>0</v>
      </c>
      <c r="BD284" s="128">
        <v>38518632.415800743</v>
      </c>
      <c r="BE284" s="128">
        <v>38088675.094420142</v>
      </c>
      <c r="BF284" s="128">
        <v>38948589.737181351</v>
      </c>
      <c r="BG284" s="171">
        <f t="shared" si="2249"/>
        <v>11.25</v>
      </c>
      <c r="BH284" s="171">
        <f t="shared" si="2226"/>
        <v>1233.4139999999989</v>
      </c>
      <c r="BI284" s="171">
        <f t="shared" si="2227"/>
        <v>383.44087499999932</v>
      </c>
      <c r="BJ284" s="171">
        <f t="shared" si="2250"/>
        <v>7488.75</v>
      </c>
      <c r="BK284" s="172">
        <f t="shared" si="2251"/>
        <v>6266.5860000000011</v>
      </c>
      <c r="BL284" s="172">
        <f t="shared" si="2252"/>
        <v>7116.5591250000007</v>
      </c>
      <c r="BM284" s="124">
        <v>99.85</v>
      </c>
      <c r="BN284" s="124">
        <v>83.68</v>
      </c>
      <c r="BO284" s="124">
        <v>95.03</v>
      </c>
      <c r="BP284" s="29">
        <v>19.490602928539239</v>
      </c>
      <c r="BQ284" s="46">
        <f>IF(OR(ISBLANK(BD284), ISBLANK(DH284)), "", 100*((BD284-DH284)/DH284))</f>
        <v>2.2267540913866655E-2</v>
      </c>
      <c r="BR284" s="128">
        <v>38522869.563266382</v>
      </c>
      <c r="BS284" s="128">
        <v>38092907.088878803</v>
      </c>
      <c r="BT284" s="128">
        <v>38952832.037653968</v>
      </c>
      <c r="BU284" s="171">
        <f t="shared" ref="BU284:BU286" si="2265">IF(BX284 = 0, " ", $E284-BX284)</f>
        <v>11.25</v>
      </c>
      <c r="BV284" s="171">
        <f t="shared" ref="BV284:BV286" si="2266">IF(BY284=0, " ", $E284-BY284)</f>
        <v>1216.9387499999993</v>
      </c>
      <c r="BW284" s="171">
        <f t="shared" ref="BW284:BW286" si="2267">IF(BZ284=0, " ", $E284-BZ284)</f>
        <v>308.55337499999951</v>
      </c>
      <c r="BX284" s="171">
        <f t="shared" ref="BX284:BX286" si="2268">IF(ISBLANK(CA284),"",(CA284/100)*$E284)</f>
        <v>7488.75</v>
      </c>
      <c r="BY284" s="172">
        <f t="shared" ref="BY284:BY286" si="2269">(CB284/100)*BX284</f>
        <v>6283.0612500000007</v>
      </c>
      <c r="BZ284" s="172">
        <f t="shared" ref="BZ284:BZ286" si="2270">(CC284/100)*BX284</f>
        <v>7191.4466250000005</v>
      </c>
      <c r="CA284" s="124">
        <v>99.85</v>
      </c>
      <c r="CB284" s="124">
        <v>83.9</v>
      </c>
      <c r="CC284" s="124">
        <v>96.03</v>
      </c>
      <c r="CD284" s="29">
        <v>0.97825502565438116</v>
      </c>
      <c r="CE284" s="46">
        <f>IF(OR(ISBLANK(BR284), ISBLANK(DH284)), "", 100*((BR284-DH284)/DH284))</f>
        <v>3.3270244562415195E-2</v>
      </c>
      <c r="CF284" s="127">
        <v>38516605.095711596</v>
      </c>
      <c r="CG284" s="127">
        <v>38086653.799563743</v>
      </c>
      <c r="CH284" s="127">
        <v>38946556.391859449</v>
      </c>
      <c r="CI284" s="171">
        <f t="shared" si="2253"/>
        <v>11.25</v>
      </c>
      <c r="CJ284" s="171">
        <f t="shared" si="2254"/>
        <v>1228.171875</v>
      </c>
      <c r="CK284" s="171">
        <f t="shared" si="2255"/>
        <v>346.74600000000009</v>
      </c>
      <c r="CL284" s="171">
        <f t="shared" si="2256"/>
        <v>7488.75</v>
      </c>
      <c r="CM284" s="172">
        <f t="shared" si="2257"/>
        <v>6271.828125</v>
      </c>
      <c r="CN284" s="172">
        <f t="shared" si="2258"/>
        <v>7153.2539999999999</v>
      </c>
      <c r="CO284" s="122">
        <v>99.85</v>
      </c>
      <c r="CP284" s="122">
        <v>83.75</v>
      </c>
      <c r="CQ284" s="122">
        <v>95.52</v>
      </c>
      <c r="CR284" s="28">
        <v>0.57449649920448087</v>
      </c>
      <c r="CS284" s="46">
        <f>IF(OR(ISBLANK(CF284), ISBLANK(DH284)), "", 100*((CF284-DH284)/DH284))</f>
        <v>1.7003149640605907E-2</v>
      </c>
      <c r="CT284" s="128">
        <v>38512087.945973471</v>
      </c>
      <c r="CU284" s="128">
        <v>38082168.043611273</v>
      </c>
      <c r="CV284" s="128">
        <v>38942007.848335668</v>
      </c>
      <c r="CW284" s="171">
        <f t="shared" si="2259"/>
        <v>11.25</v>
      </c>
      <c r="CX284" s="171">
        <f t="shared" si="2260"/>
        <v>1235.6606249999995</v>
      </c>
      <c r="CY284" s="171">
        <f t="shared" si="2261"/>
        <v>326.52637499999946</v>
      </c>
      <c r="CZ284" s="171">
        <f t="shared" si="2262"/>
        <v>7488.75</v>
      </c>
      <c r="DA284" s="172">
        <f t="shared" si="2263"/>
        <v>6264.3393750000005</v>
      </c>
      <c r="DB284" s="172">
        <f t="shared" si="2264"/>
        <v>7173.4736250000005</v>
      </c>
      <c r="DC284" s="124">
        <v>99.85</v>
      </c>
      <c r="DD284" s="124">
        <v>83.65</v>
      </c>
      <c r="DE284" s="124">
        <v>95.79</v>
      </c>
      <c r="DF284" s="29">
        <v>3.193512898410114</v>
      </c>
      <c r="DG284" s="46">
        <f t="shared" ref="DG284:DG286" si="2271">IF(OR(ISBLANK(CT284), ISBLANK(DH284)), "", 100*((CT284-DH284)/DH284))</f>
        <v>5.2733572961659045E-3</v>
      </c>
      <c r="DH284" s="26">
        <f>MIN(H284,T284,AB284,AP284,BD284,BR284,CF284,CT284)</f>
        <v>38510057.173063777</v>
      </c>
      <c r="DI284" s="85" t="str">
        <f>IF(DH284=H284, $H$2, IF(DH284=T284, $T$2, IF(DH284=AB284, $AB$2, IF(DH284=AP284, $AP$2, IF(DH284=BD284, $BD$2, IF(DH284=BR284, $BR$2, IF(DH284=CF284, $CF$2, $CT$2)))))))</f>
        <v>RKSDDP++ (AllEnhancements + RQMC + Kmeans++)</v>
      </c>
      <c r="DJ284" s="39">
        <f>IF(OR(ISBLANK(H284), ISBLANK(AP284)), "", IFERROR(((H284-AP284)/H284)*100, ""))</f>
        <v>2.5445637342226912</v>
      </c>
      <c r="DK284" s="20" t="str">
        <f>IF(OR(ISBLANK(AP284), ISBLANK(T284)), "", IFERROR(((T284-AP284)/T284)*100, ""))</f>
        <v/>
      </c>
      <c r="DL284" s="18">
        <f t="shared" si="2136"/>
        <v>0</v>
      </c>
    </row>
    <row r="285" spans="1:116" hidden="1" x14ac:dyDescent="0.25">
      <c r="A285" s="257"/>
      <c r="B285" s="257"/>
      <c r="C285" s="257"/>
      <c r="D285" s="257"/>
      <c r="E285" s="164">
        <f>4 * ($C$210*'Data for KPI'!$B$1)</f>
        <v>7500</v>
      </c>
      <c r="F285" s="88">
        <v>4</v>
      </c>
      <c r="G285" s="84">
        <v>15</v>
      </c>
      <c r="H285" s="127">
        <v>41552710.359723777</v>
      </c>
      <c r="I285" s="127">
        <v>40969954.819406264</v>
      </c>
      <c r="J285" s="127">
        <v>42135465.900041312</v>
      </c>
      <c r="K285" s="171">
        <f t="shared" si="2231"/>
        <v>53.249999999999091</v>
      </c>
      <c r="L285" s="171">
        <f t="shared" si="2232"/>
        <v>1290.8998499999998</v>
      </c>
      <c r="M285" s="171">
        <f t="shared" si="2233"/>
        <v>368.99219999999877</v>
      </c>
      <c r="N285" s="171">
        <f t="shared" si="2234"/>
        <v>7446.7500000000009</v>
      </c>
      <c r="O285" s="172">
        <f t="shared" si="2235"/>
        <v>6209.1001500000002</v>
      </c>
      <c r="P285" s="172">
        <f t="shared" si="2236"/>
        <v>7131.0078000000012</v>
      </c>
      <c r="Q285" s="123">
        <v>99.29</v>
      </c>
      <c r="R285" s="123">
        <v>83.38</v>
      </c>
      <c r="S285" s="123">
        <v>95.76</v>
      </c>
      <c r="T285" s="208"/>
      <c r="U285" s="208"/>
      <c r="V285" s="208"/>
      <c r="W285" s="14"/>
      <c r="X285" s="14"/>
      <c r="Y285" s="14"/>
      <c r="Z285" s="14"/>
      <c r="AA285" s="46" t="str">
        <f>IF(OR(ISBLANK(T285), ISBLANK(DH285)), "", 100*((T285-DH285)/DH285))</f>
        <v/>
      </c>
      <c r="AB285" s="103">
        <v>37886846.554731317</v>
      </c>
      <c r="AC285" s="43">
        <v>37501552.784454018</v>
      </c>
      <c r="AD285" s="43">
        <v>38272140.325008631</v>
      </c>
      <c r="AE285" s="171">
        <f t="shared" si="2237"/>
        <v>7.4999999999990905</v>
      </c>
      <c r="AF285" s="171">
        <f t="shared" si="2238"/>
        <v>1249.0072499999987</v>
      </c>
      <c r="AG285" s="171">
        <f t="shared" si="2239"/>
        <v>306.45074999999906</v>
      </c>
      <c r="AH285" s="171">
        <f t="shared" si="2240"/>
        <v>7492.5000000000009</v>
      </c>
      <c r="AI285" s="172">
        <f t="shared" si="2241"/>
        <v>6250.9927500000013</v>
      </c>
      <c r="AJ285" s="172">
        <f t="shared" si="2242"/>
        <v>7193.5492500000009</v>
      </c>
      <c r="AK285" s="34">
        <v>99.9</v>
      </c>
      <c r="AL285" s="34">
        <v>83.43</v>
      </c>
      <c r="AM285" s="34">
        <v>96.01</v>
      </c>
      <c r="AN285" s="29">
        <v>0.40567976457158139</v>
      </c>
      <c r="AO285" s="46">
        <f>IF(OR(ISBLANK(AB285), ISBLANK(DH285)), "", 100*((AB285-DH285)/DH285))</f>
        <v>0</v>
      </c>
      <c r="AP285" s="102">
        <v>37892694.437904783</v>
      </c>
      <c r="AQ285" s="42">
        <v>37507359.822176494</v>
      </c>
      <c r="AR285" s="42">
        <v>38278029.053633071</v>
      </c>
      <c r="AS285" s="171">
        <f t="shared" si="2243"/>
        <v>7.4999999999990905</v>
      </c>
      <c r="AT285" s="171">
        <f t="shared" si="2244"/>
        <v>1255.7504999999992</v>
      </c>
      <c r="AU285" s="171">
        <f t="shared" si="2245"/>
        <v>301.20599999999922</v>
      </c>
      <c r="AV285" s="171">
        <f t="shared" si="2246"/>
        <v>7492.5000000000009</v>
      </c>
      <c r="AW285" s="172">
        <f t="shared" si="2247"/>
        <v>6244.2495000000008</v>
      </c>
      <c r="AX285" s="172">
        <f t="shared" si="2248"/>
        <v>7198.7940000000008</v>
      </c>
      <c r="AY285" s="32">
        <v>99.9</v>
      </c>
      <c r="AZ285" s="32">
        <v>83.34</v>
      </c>
      <c r="BA285" s="32">
        <v>96.08</v>
      </c>
      <c r="BB285" s="28">
        <v>0.70235729297912342</v>
      </c>
      <c r="BC285" s="46">
        <f>IF(OR(ISBLANK(AP285), ISBLANK(DH285)), "", 100*((AP285-DH285)/DH285))</f>
        <v>1.5435127769258599E-2</v>
      </c>
      <c r="BD285" s="127">
        <v>37903970.96535299</v>
      </c>
      <c r="BE285" s="127">
        <v>37518522.595864654</v>
      </c>
      <c r="BF285" s="127">
        <v>38289419.334841333</v>
      </c>
      <c r="BG285" s="171">
        <f t="shared" si="2249"/>
        <v>7.4999999999990905</v>
      </c>
      <c r="BH285" s="171">
        <f t="shared" si="2226"/>
        <v>1248.2579999999989</v>
      </c>
      <c r="BI285" s="171">
        <f t="shared" si="2227"/>
        <v>388.86824999999953</v>
      </c>
      <c r="BJ285" s="171">
        <f t="shared" si="2250"/>
        <v>7492.5000000000009</v>
      </c>
      <c r="BK285" s="172">
        <f t="shared" si="2251"/>
        <v>6251.7420000000011</v>
      </c>
      <c r="BL285" s="172">
        <f t="shared" si="2252"/>
        <v>7111.1317500000005</v>
      </c>
      <c r="BM285" s="122">
        <v>99.9</v>
      </c>
      <c r="BN285" s="122">
        <v>83.44</v>
      </c>
      <c r="BO285" s="122">
        <v>94.91</v>
      </c>
      <c r="BP285" s="28">
        <v>6.573931883803148</v>
      </c>
      <c r="BQ285" s="46">
        <f>IF(OR(ISBLANK(BD285), ISBLANK(DH285)), "", 100*((BD285-DH285)/DH285))</f>
        <v>4.5198828033721293E-2</v>
      </c>
      <c r="BR285" s="127">
        <v>37892149.502939902</v>
      </c>
      <c r="BS285" s="127">
        <v>37506822.518616714</v>
      </c>
      <c r="BT285" s="127">
        <v>38277476.487263098</v>
      </c>
      <c r="BU285" s="171">
        <f t="shared" si="2265"/>
        <v>7.4999999999990905</v>
      </c>
      <c r="BV285" s="171">
        <f t="shared" si="2266"/>
        <v>1247.5087499999991</v>
      </c>
      <c r="BW285" s="171">
        <f t="shared" si="2267"/>
        <v>307.19999999999982</v>
      </c>
      <c r="BX285" s="171">
        <f t="shared" si="2268"/>
        <v>7492.5000000000009</v>
      </c>
      <c r="BY285" s="172">
        <f t="shared" si="2269"/>
        <v>6252.4912500000009</v>
      </c>
      <c r="BZ285" s="172">
        <f t="shared" si="2270"/>
        <v>7192.8</v>
      </c>
      <c r="CA285" s="122">
        <v>99.9</v>
      </c>
      <c r="CB285" s="122">
        <v>83.45</v>
      </c>
      <c r="CC285" s="122">
        <v>96</v>
      </c>
      <c r="CD285" s="28">
        <v>0.68936523124110771</v>
      </c>
      <c r="CE285" s="46">
        <f>IF(OR(ISBLANK(BR285), ISBLANK(DH285)), "", 100*((BR285-DH285)/DH285))</f>
        <v>1.3996805463671266E-2</v>
      </c>
      <c r="CF285" s="128">
        <v>37887022.905572377</v>
      </c>
      <c r="CG285" s="128">
        <v>37501698.899491422</v>
      </c>
      <c r="CH285" s="128">
        <v>38272346.911653347</v>
      </c>
      <c r="CI285" s="171">
        <f t="shared" si="2253"/>
        <v>7.4999999999990905</v>
      </c>
      <c r="CJ285" s="171">
        <f t="shared" si="2254"/>
        <v>1253.5027499999997</v>
      </c>
      <c r="CK285" s="171">
        <f t="shared" si="2255"/>
        <v>306.45074999999906</v>
      </c>
      <c r="CL285" s="171">
        <f t="shared" si="2256"/>
        <v>7492.5000000000009</v>
      </c>
      <c r="CM285" s="172">
        <f t="shared" si="2257"/>
        <v>6246.4972500000003</v>
      </c>
      <c r="CN285" s="172">
        <f t="shared" si="2258"/>
        <v>7193.5492500000009</v>
      </c>
      <c r="CO285" s="124">
        <v>99.9</v>
      </c>
      <c r="CP285" s="124">
        <v>83.37</v>
      </c>
      <c r="CQ285" s="124">
        <v>96.01</v>
      </c>
      <c r="CR285" s="29">
        <v>0.69163204601120121</v>
      </c>
      <c r="CS285" s="46">
        <f>IF(OR(ISBLANK(CF285), ISBLANK(DH285)), "", 100*((CF285-DH285)/DH285))</f>
        <v>4.6546719269845925E-4</v>
      </c>
      <c r="CT285" s="127">
        <v>37895520.018285707</v>
      </c>
      <c r="CU285" s="127">
        <v>37510126.548431247</v>
      </c>
      <c r="CV285" s="127">
        <v>38280913.488140173</v>
      </c>
      <c r="CW285" s="171">
        <f t="shared" si="2259"/>
        <v>7.4999999999990905</v>
      </c>
      <c r="CX285" s="171">
        <f t="shared" si="2260"/>
        <v>1241.5147499999994</v>
      </c>
      <c r="CY285" s="171">
        <f t="shared" si="2261"/>
        <v>345.4117499999993</v>
      </c>
      <c r="CZ285" s="171">
        <f t="shared" si="2262"/>
        <v>7492.5000000000009</v>
      </c>
      <c r="DA285" s="172">
        <f t="shared" si="2263"/>
        <v>6258.4852500000006</v>
      </c>
      <c r="DB285" s="172">
        <f t="shared" si="2264"/>
        <v>7154.5882500000007</v>
      </c>
      <c r="DC285" s="122">
        <v>99.9</v>
      </c>
      <c r="DD285" s="122">
        <v>83.53</v>
      </c>
      <c r="DE285" s="122">
        <v>95.49</v>
      </c>
      <c r="DF285" s="28">
        <v>3.2668139137349348</v>
      </c>
      <c r="DG285" s="46">
        <f t="shared" si="2271"/>
        <v>2.2893073304108575E-2</v>
      </c>
      <c r="DH285" s="26">
        <f>MIN(H285,T285,AB285,AP285,BD285,BR285,CF285,CT285)</f>
        <v>37886846.554731317</v>
      </c>
      <c r="DI285" s="85" t="str">
        <f>IF(DH285=H285, $H$2, IF(DH285=T285, $T$2, IF(DH285=AB285, $AB$2, IF(DH285=AP285, $AP$2, IF(DH285=BD285, $BD$2, IF(DH285=BR285, $BR$2, IF(DH285=CF285, $CF$2, $CT$2)))))))</f>
        <v>RNSDDP (AllEnhancements + RQMC + NoScenarioReduction)</v>
      </c>
      <c r="DJ285" s="39">
        <f>IF(OR(ISBLANK(H285), ISBLANK(AP285)), "", IFERROR(((H285-AP285)/H285)*100, ""))</f>
        <v>8.8081280141152369</v>
      </c>
      <c r="DK285" s="20" t="str">
        <f>IF(OR(ISBLANK(AP285), ISBLANK(T285)), "", IFERROR(((T285-AP285)/T285)*100, ""))</f>
        <v/>
      </c>
      <c r="DL285" s="18">
        <f t="shared" si="2136"/>
        <v>0</v>
      </c>
    </row>
    <row r="286" spans="1:116" hidden="1" x14ac:dyDescent="0.25">
      <c r="A286" s="257"/>
      <c r="B286" s="257"/>
      <c r="C286" s="257"/>
      <c r="D286" s="257"/>
      <c r="E286" s="164">
        <f>4 * ($C$210*'Data for KPI'!$B$1)</f>
        <v>7500</v>
      </c>
      <c r="F286" s="88">
        <v>5</v>
      </c>
      <c r="G286" s="84">
        <v>19</v>
      </c>
      <c r="H286" s="128">
        <v>39542672.784583263</v>
      </c>
      <c r="I286" s="128">
        <v>39064892.628652468</v>
      </c>
      <c r="J286" s="128">
        <v>40020452.940514058</v>
      </c>
      <c r="K286" s="171">
        <f t="shared" si="2231"/>
        <v>33</v>
      </c>
      <c r="L286" s="171">
        <f t="shared" si="2232"/>
        <v>1250.1209999999992</v>
      </c>
      <c r="M286" s="171">
        <f t="shared" si="2233"/>
        <v>328.69319999999971</v>
      </c>
      <c r="N286" s="171">
        <f t="shared" si="2234"/>
        <v>7467</v>
      </c>
      <c r="O286" s="172">
        <f t="shared" si="2235"/>
        <v>6249.8790000000008</v>
      </c>
      <c r="P286" s="172">
        <f t="shared" si="2236"/>
        <v>7171.3068000000003</v>
      </c>
      <c r="Q286" s="125">
        <v>99.56</v>
      </c>
      <c r="R286" s="125">
        <v>83.7</v>
      </c>
      <c r="S286" s="125">
        <v>96.04</v>
      </c>
      <c r="T286" s="208"/>
      <c r="U286" s="208"/>
      <c r="V286" s="208"/>
      <c r="W286" s="14"/>
      <c r="X286" s="14"/>
      <c r="Y286" s="14"/>
      <c r="Z286" s="14"/>
      <c r="AA286" s="46" t="str">
        <f>IF(OR(ISBLANK(T286), ISBLANK(DH286)), "", 100*((T286-DH286)/DH286))</f>
        <v/>
      </c>
      <c r="AB286" s="104">
        <v>37107922.350871012</v>
      </c>
      <c r="AC286" s="56">
        <v>36792796.386456817</v>
      </c>
      <c r="AD286" s="56">
        <v>37423048.315285198</v>
      </c>
      <c r="AE286" s="171">
        <f t="shared" si="2237"/>
        <v>2.25</v>
      </c>
      <c r="AF286" s="171">
        <f t="shared" si="2238"/>
        <v>1221.3841500000008</v>
      </c>
      <c r="AG286" s="171">
        <f t="shared" si="2239"/>
        <v>287.91427500000009</v>
      </c>
      <c r="AH286" s="171">
        <f t="shared" si="2240"/>
        <v>7497.75</v>
      </c>
      <c r="AI286" s="172">
        <f t="shared" si="2241"/>
        <v>6278.6158499999992</v>
      </c>
      <c r="AJ286" s="172">
        <f t="shared" si="2242"/>
        <v>7212.0857249999999</v>
      </c>
      <c r="AK286" s="41">
        <v>99.97</v>
      </c>
      <c r="AL286" s="41">
        <v>83.74</v>
      </c>
      <c r="AM286" s="41">
        <v>96.19</v>
      </c>
      <c r="AN286" s="31">
        <v>0.42342966144544086</v>
      </c>
      <c r="AO286" s="46">
        <f>IF(OR(ISBLANK(AB286), ISBLANK(DH286)), "", 100*((AB286-DH286)/DH286))</f>
        <v>3.7835062683466794E-3</v>
      </c>
      <c r="AP286" s="102">
        <v>37117705.82007236</v>
      </c>
      <c r="AQ286" s="42">
        <v>36801768.012873322</v>
      </c>
      <c r="AR286" s="42">
        <v>37433643.627271399</v>
      </c>
      <c r="AS286" s="171">
        <f t="shared" si="2243"/>
        <v>2.25</v>
      </c>
      <c r="AT286" s="171">
        <f t="shared" si="2244"/>
        <v>1222.1339250000001</v>
      </c>
      <c r="AU286" s="171">
        <f t="shared" si="2245"/>
        <v>284.16540000000077</v>
      </c>
      <c r="AV286" s="171">
        <f t="shared" si="2246"/>
        <v>7497.75</v>
      </c>
      <c r="AW286" s="172">
        <f t="shared" si="2247"/>
        <v>6277.8660749999999</v>
      </c>
      <c r="AX286" s="172">
        <f t="shared" si="2248"/>
        <v>7215.8345999999992</v>
      </c>
      <c r="AY286" s="32">
        <v>99.97</v>
      </c>
      <c r="AZ286" s="32">
        <v>83.73</v>
      </c>
      <c r="BA286" s="32">
        <v>96.24</v>
      </c>
      <c r="BB286" s="28">
        <v>0.65326584064138971</v>
      </c>
      <c r="BC286" s="46">
        <f>IF(OR(ISBLANK(AP286), ISBLANK(DH286)), "", 100*((AP286-DH286)/DH286))</f>
        <v>3.0149410742892305E-2</v>
      </c>
      <c r="BD286" s="127">
        <v>37107297.374447033</v>
      </c>
      <c r="BE286" s="127">
        <v>36792131.540116154</v>
      </c>
      <c r="BF286" s="127">
        <v>37422463.208777897</v>
      </c>
      <c r="BG286" s="171">
        <f t="shared" si="2249"/>
        <v>2.25</v>
      </c>
      <c r="BH286" s="171">
        <f t="shared" si="2226"/>
        <v>1221.3841500000008</v>
      </c>
      <c r="BI286" s="171">
        <f t="shared" si="2227"/>
        <v>329.90167500000098</v>
      </c>
      <c r="BJ286" s="171">
        <f t="shared" si="2250"/>
        <v>7497.75</v>
      </c>
      <c r="BK286" s="172">
        <f t="shared" si="2251"/>
        <v>6278.6158499999992</v>
      </c>
      <c r="BL286" s="172">
        <f t="shared" si="2252"/>
        <v>7170.098324999999</v>
      </c>
      <c r="BM286" s="122">
        <v>99.97</v>
      </c>
      <c r="BN286" s="122">
        <v>83.74</v>
      </c>
      <c r="BO286" s="122">
        <v>95.63</v>
      </c>
      <c r="BP286" s="28">
        <v>5.4095633062253921</v>
      </c>
      <c r="BQ286" s="46">
        <f>IF(OR(ISBLANK(BD286), ISBLANK(DH286)), "", 100*((BD286-DH286)/DH286))</f>
        <v>2.0992296222673221E-3</v>
      </c>
      <c r="BR286" s="128">
        <v>37116450.039694078</v>
      </c>
      <c r="BS286" s="128">
        <v>36801210.985801853</v>
      </c>
      <c r="BT286" s="128">
        <v>37431689.093586303</v>
      </c>
      <c r="BU286" s="171">
        <f t="shared" si="2265"/>
        <v>2.25</v>
      </c>
      <c r="BV286" s="171">
        <f t="shared" si="2266"/>
        <v>1213.8863999999994</v>
      </c>
      <c r="BW286" s="171">
        <f t="shared" si="2267"/>
        <v>293.16269999999986</v>
      </c>
      <c r="BX286" s="171">
        <f t="shared" si="2268"/>
        <v>7497.75</v>
      </c>
      <c r="BY286" s="172">
        <f t="shared" si="2269"/>
        <v>6286.1136000000006</v>
      </c>
      <c r="BZ286" s="172">
        <f t="shared" si="2270"/>
        <v>7206.8373000000001</v>
      </c>
      <c r="CA286" s="124">
        <v>99.97</v>
      </c>
      <c r="CB286" s="124">
        <v>83.84</v>
      </c>
      <c r="CC286" s="124">
        <v>96.12</v>
      </c>
      <c r="CD286" s="29">
        <v>0.79875166919484331</v>
      </c>
      <c r="CE286" s="46">
        <f>IF(OR(ISBLANK(BR286), ISBLANK(DH286)), "", 100*((BR286-DH286)/DH286))</f>
        <v>2.676515258115256E-2</v>
      </c>
      <c r="CF286" s="127">
        <v>37106518.423420496</v>
      </c>
      <c r="CG286" s="127">
        <v>36791396.509378843</v>
      </c>
      <c r="CH286" s="127">
        <v>37421640.337462157</v>
      </c>
      <c r="CI286" s="171">
        <f t="shared" si="2253"/>
        <v>2.25</v>
      </c>
      <c r="CJ286" s="171">
        <f t="shared" si="2254"/>
        <v>1227.3823499999999</v>
      </c>
      <c r="CK286" s="171">
        <f t="shared" si="2255"/>
        <v>279.66675000000032</v>
      </c>
      <c r="CL286" s="171">
        <f t="shared" si="2256"/>
        <v>7497.75</v>
      </c>
      <c r="CM286" s="172">
        <f t="shared" si="2257"/>
        <v>6272.6176500000001</v>
      </c>
      <c r="CN286" s="172">
        <f t="shared" si="2258"/>
        <v>7220.3332499999997</v>
      </c>
      <c r="CO286" s="122">
        <v>99.97</v>
      </c>
      <c r="CP286" s="122">
        <v>83.66</v>
      </c>
      <c r="CQ286" s="122">
        <v>96.3</v>
      </c>
      <c r="CR286" s="28">
        <v>0.71903462272666696</v>
      </c>
      <c r="CS286" s="46">
        <f>IF(OR(ISBLANK(CF286), ISBLANK(DH286)), "", 100*((CF286-DH286)/DH286))</f>
        <v>0</v>
      </c>
      <c r="CT286" s="128">
        <v>37119361.826390967</v>
      </c>
      <c r="CU286" s="128">
        <v>36804111.411381043</v>
      </c>
      <c r="CV286" s="128">
        <v>37434612.241400898</v>
      </c>
      <c r="CW286" s="171">
        <f t="shared" si="2259"/>
        <v>2.25</v>
      </c>
      <c r="CX286" s="171">
        <f t="shared" si="2260"/>
        <v>1205.6388749999996</v>
      </c>
      <c r="CY286" s="171">
        <f t="shared" si="2261"/>
        <v>328.40212499999961</v>
      </c>
      <c r="CZ286" s="171">
        <f t="shared" si="2262"/>
        <v>7497.75</v>
      </c>
      <c r="DA286" s="172">
        <f t="shared" si="2263"/>
        <v>6294.3611250000004</v>
      </c>
      <c r="DB286" s="172">
        <f t="shared" si="2264"/>
        <v>7171.5978750000004</v>
      </c>
      <c r="DC286" s="124">
        <v>99.97</v>
      </c>
      <c r="DD286" s="124">
        <v>83.95</v>
      </c>
      <c r="DE286" s="124">
        <v>95.65</v>
      </c>
      <c r="DF286" s="29">
        <v>3.0628140941512045</v>
      </c>
      <c r="DG286" s="46">
        <f t="shared" si="2271"/>
        <v>3.4612255517790978E-2</v>
      </c>
      <c r="DH286" s="26">
        <f>MIN(H286,T286,AB286,AP286,BD286,BR286,CF286,CT286)</f>
        <v>37106518.423420496</v>
      </c>
      <c r="DI286" s="85" t="str">
        <f>IF(DH286=H286, $H$2, IF(DH286=T286, $T$2, IF(DH286=AB286, $AB$2, IF(DH286=AP286, $AP$2, IF(DH286=BD286, $BD$2, IF(DH286=BR286, $BR$2, IF(DH286=CF286, $CF$2, $CT$2)))))))</f>
        <v>RKSDDP (AllEnhancements + RQMC + Kmeans)</v>
      </c>
      <c r="DJ286" s="39">
        <f>IF(OR(ISBLANK(H286), ISBLANK(AP286)), "", IFERROR(((H286-AP286)/H286)*100, ""))</f>
        <v>6.1325317530289425</v>
      </c>
      <c r="DK286" s="20" t="str">
        <f>IF(OR(ISBLANK(AP286), ISBLANK(T286)), "", IFERROR(((T286-AP286)/T286)*100, ""))</f>
        <v/>
      </c>
      <c r="DL286" s="18">
        <f t="shared" si="2136"/>
        <v>0</v>
      </c>
    </row>
    <row r="287" spans="1:116" x14ac:dyDescent="0.25">
      <c r="A287" s="257"/>
      <c r="B287" s="257"/>
      <c r="C287" s="258"/>
      <c r="D287" s="258"/>
      <c r="E287" s="164">
        <f>4 * ($C$210*'Data for KPI'!$B$1)</f>
        <v>7500</v>
      </c>
      <c r="F287" s="94" t="s">
        <v>23</v>
      </c>
      <c r="G287" s="94"/>
      <c r="H287" s="113">
        <f>AVERAGE(H282:H286)</f>
        <v>40894684.513938084</v>
      </c>
      <c r="I287" s="82">
        <f t="shared" ref="I287:DH287" si="2272">AVERAGE(I282:I286)</f>
        <v>40355929.300820924</v>
      </c>
      <c r="J287" s="82">
        <f t="shared" si="2272"/>
        <v>41433439.727055244</v>
      </c>
      <c r="K287" s="159">
        <f t="shared" si="2272"/>
        <v>46.79999999999982</v>
      </c>
      <c r="L287" s="159">
        <f t="shared" si="2272"/>
        <v>1277.2858199999996</v>
      </c>
      <c r="M287" s="159">
        <f t="shared" si="2272"/>
        <v>346.24520999999947</v>
      </c>
      <c r="N287" s="159">
        <f t="shared" si="2272"/>
        <v>7453.2</v>
      </c>
      <c r="O287" s="159">
        <f t="shared" si="2272"/>
        <v>6222.7141799999999</v>
      </c>
      <c r="P287" s="159">
        <f t="shared" si="2272"/>
        <v>7153.7547900000009</v>
      </c>
      <c r="Q287" s="106">
        <f t="shared" si="2272"/>
        <v>99.376000000000005</v>
      </c>
      <c r="R287" s="106">
        <f t="shared" si="2272"/>
        <v>83.49</v>
      </c>
      <c r="S287" s="106">
        <f t="shared" si="2272"/>
        <v>95.981999999999999</v>
      </c>
      <c r="T287" s="113" t="e">
        <f t="shared" si="2272"/>
        <v>#DIV/0!</v>
      </c>
      <c r="U287" s="113" t="e">
        <f t="shared" si="2272"/>
        <v>#DIV/0!</v>
      </c>
      <c r="V287" s="113" t="e">
        <f t="shared" si="2272"/>
        <v>#DIV/0!</v>
      </c>
      <c r="W287" s="82" t="e">
        <f t="shared" si="2272"/>
        <v>#DIV/0!</v>
      </c>
      <c r="X287" s="82" t="e">
        <f t="shared" si="2272"/>
        <v>#DIV/0!</v>
      </c>
      <c r="Y287" s="82" t="e">
        <f t="shared" si="2272"/>
        <v>#DIV/0!</v>
      </c>
      <c r="Z287" s="82" t="e">
        <f t="shared" si="2272"/>
        <v>#DIV/0!</v>
      </c>
      <c r="AA287" s="97" t="str">
        <f>IFERROR(AVERAGE(AA282:AA286), "")</f>
        <v/>
      </c>
      <c r="AB287" s="113">
        <f t="shared" si="2272"/>
        <v>37597058.100674316</v>
      </c>
      <c r="AC287" s="82">
        <f t="shared" si="2272"/>
        <v>37241011.466871664</v>
      </c>
      <c r="AD287" s="82">
        <f t="shared" si="2272"/>
        <v>37953104.734476976</v>
      </c>
      <c r="AE287" s="159">
        <f t="shared" si="2272"/>
        <v>5.3999999999998183</v>
      </c>
      <c r="AF287" s="159">
        <f t="shared" si="2272"/>
        <v>1238.7148650000001</v>
      </c>
      <c r="AG287" s="159">
        <f t="shared" si="2272"/>
        <v>297.68647499999969</v>
      </c>
      <c r="AH287" s="159">
        <f t="shared" si="2272"/>
        <v>7494.6</v>
      </c>
      <c r="AI287" s="159">
        <f t="shared" si="2272"/>
        <v>6261.2851350000001</v>
      </c>
      <c r="AJ287" s="159">
        <f t="shared" si="2272"/>
        <v>7202.3135250000005</v>
      </c>
      <c r="AK287" s="82">
        <f t="shared" si="2272"/>
        <v>99.927999999999997</v>
      </c>
      <c r="AL287" s="82">
        <f t="shared" si="2272"/>
        <v>83.544000000000011</v>
      </c>
      <c r="AM287" s="82">
        <f t="shared" si="2272"/>
        <v>96.1</v>
      </c>
      <c r="AN287" s="82">
        <f>IFERROR(AVERAGE(AN282:AN286),"")</f>
        <v>0.45029791183749035</v>
      </c>
      <c r="AO287" s="225">
        <f>IFERROR(AVERAGE(AO282:AO286), "")</f>
        <v>1.2128029920853631E-2</v>
      </c>
      <c r="AP287" s="113">
        <f t="shared" si="2272"/>
        <v>37596039.930532761</v>
      </c>
      <c r="AQ287" s="82">
        <f t="shared" si="2272"/>
        <v>37239843.799654208</v>
      </c>
      <c r="AR287" s="82">
        <f t="shared" si="2272"/>
        <v>37952236.061411306</v>
      </c>
      <c r="AS287" s="159">
        <f t="shared" si="2272"/>
        <v>5.3999999999998183</v>
      </c>
      <c r="AT287" s="159">
        <f t="shared" si="2272"/>
        <v>1242.7578749999998</v>
      </c>
      <c r="AU287" s="159">
        <f t="shared" si="2272"/>
        <v>295.59038999999973</v>
      </c>
      <c r="AV287" s="159">
        <f t="shared" si="2272"/>
        <v>7494.6</v>
      </c>
      <c r="AW287" s="159">
        <f t="shared" si="2272"/>
        <v>6257.2421249999998</v>
      </c>
      <c r="AX287" s="159">
        <f t="shared" si="2272"/>
        <v>7204.4096100000006</v>
      </c>
      <c r="AY287" s="82">
        <f t="shared" si="2272"/>
        <v>99.927999999999997</v>
      </c>
      <c r="AZ287" s="82">
        <f t="shared" si="2272"/>
        <v>83.490000000000009</v>
      </c>
      <c r="BA287" s="82">
        <f t="shared" si="2272"/>
        <v>96.128000000000014</v>
      </c>
      <c r="BB287" s="82">
        <f>IFERROR(AVERAGE(BB282:BB286),"")</f>
        <v>0.69600444060637023</v>
      </c>
      <c r="BC287" s="225">
        <f>IFERROR(AVERAGE(BC282:BC286), "")</f>
        <v>9.5964626085343532E-3</v>
      </c>
      <c r="BD287" s="113">
        <f t="shared" si="2272"/>
        <v>37680029.466109395</v>
      </c>
      <c r="BE287" s="82">
        <f t="shared" si="2272"/>
        <v>37316860.002325229</v>
      </c>
      <c r="BF287" s="82">
        <f t="shared" si="2272"/>
        <v>38043198.929893568</v>
      </c>
      <c r="BG287" s="159">
        <f t="shared" si="2272"/>
        <v>6.2999999999998177</v>
      </c>
      <c r="BH287" s="159">
        <f t="shared" si="2272"/>
        <v>1238.2636199999995</v>
      </c>
      <c r="BI287" s="159">
        <f t="shared" si="2272"/>
        <v>363.89188499999983</v>
      </c>
      <c r="BJ287" s="82">
        <f t="shared" si="2272"/>
        <v>7493.7</v>
      </c>
      <c r="BK287" s="82">
        <f t="shared" si="2272"/>
        <v>6261.7363800000003</v>
      </c>
      <c r="BL287" s="82">
        <f t="shared" si="2272"/>
        <v>7136.108115</v>
      </c>
      <c r="BM287" s="82">
        <f t="shared" si="2272"/>
        <v>99.916000000000011</v>
      </c>
      <c r="BN287" s="82">
        <f t="shared" si="2272"/>
        <v>83.56</v>
      </c>
      <c r="BO287" s="82">
        <f t="shared" si="2272"/>
        <v>95.227999999999994</v>
      </c>
      <c r="BP287" s="82">
        <f t="shared" si="2272"/>
        <v>10.194953732092245</v>
      </c>
      <c r="BQ287" s="226">
        <f t="shared" si="2272"/>
        <v>0.23429366126729292</v>
      </c>
      <c r="BR287" s="118">
        <f t="shared" si="2272"/>
        <v>37599552.374400988</v>
      </c>
      <c r="BS287" s="99">
        <f t="shared" si="2272"/>
        <v>37243465.914380893</v>
      </c>
      <c r="BT287" s="99">
        <f t="shared" si="2272"/>
        <v>37955638.834421098</v>
      </c>
      <c r="BU287" s="183">
        <f t="shared" si="2272"/>
        <v>5.3999999999998183</v>
      </c>
      <c r="BV287" s="183">
        <f t="shared" si="2272"/>
        <v>1236.4666199999997</v>
      </c>
      <c r="BW287" s="183">
        <f t="shared" si="2272"/>
        <v>298.5869399999998</v>
      </c>
      <c r="BX287" s="183">
        <f t="shared" si="2272"/>
        <v>7494.6</v>
      </c>
      <c r="BY287" s="183">
        <f t="shared" si="2272"/>
        <v>6263.5333799999999</v>
      </c>
      <c r="BZ287" s="183">
        <f t="shared" si="2272"/>
        <v>7201.4130600000008</v>
      </c>
      <c r="CA287" s="99">
        <f t="shared" si="2272"/>
        <v>99.927999999999997</v>
      </c>
      <c r="CB287" s="99">
        <f t="shared" si="2272"/>
        <v>83.573999999999998</v>
      </c>
      <c r="CC287" s="99">
        <f t="shared" si="2272"/>
        <v>96.088000000000008</v>
      </c>
      <c r="CD287" s="99">
        <f>IFERROR(AVERAGE(CD282:CD286),"")</f>
        <v>0.77600438521806647</v>
      </c>
      <c r="CE287" s="100">
        <f>IFERROR(AVERAGE(CE282:CE286), "")</f>
        <v>1.8813471606058063E-2</v>
      </c>
      <c r="CF287" s="118">
        <f t="shared" si="2272"/>
        <v>37594475.87589252</v>
      </c>
      <c r="CG287" s="99">
        <f t="shared" si="2272"/>
        <v>37238424.36640887</v>
      </c>
      <c r="CH287" s="99">
        <f t="shared" si="2272"/>
        <v>37950527.38537617</v>
      </c>
      <c r="CI287" s="159">
        <f t="shared" si="2272"/>
        <v>5.3999999999998183</v>
      </c>
      <c r="CJ287" s="159">
        <f t="shared" si="2272"/>
        <v>1242.16158</v>
      </c>
      <c r="CK287" s="159">
        <f t="shared" si="2272"/>
        <v>302.77639500000004</v>
      </c>
      <c r="CL287" s="159">
        <f t="shared" si="2272"/>
        <v>7494.6</v>
      </c>
      <c r="CM287" s="159">
        <f t="shared" si="2272"/>
        <v>6257.83842</v>
      </c>
      <c r="CN287" s="159">
        <f t="shared" si="2272"/>
        <v>7197.223605000001</v>
      </c>
      <c r="CO287" s="99">
        <f t="shared" si="2272"/>
        <v>99.927999999999997</v>
      </c>
      <c r="CP287" s="99">
        <f t="shared" si="2272"/>
        <v>83.498000000000005</v>
      </c>
      <c r="CQ287" s="99">
        <f t="shared" si="2272"/>
        <v>96.031999999999996</v>
      </c>
      <c r="CR287" s="99">
        <f t="shared" si="2272"/>
        <v>0.63656464945358815</v>
      </c>
      <c r="CS287" s="100">
        <f>IFERROR(AVERAGE(CS282:CS286), "")</f>
        <v>5.3091117705459144E-3</v>
      </c>
      <c r="CT287" s="118">
        <f t="shared" si="2272"/>
        <v>37598528.589884259</v>
      </c>
      <c r="CU287" s="99">
        <f t="shared" si="2272"/>
        <v>37242433.514663152</v>
      </c>
      <c r="CV287" s="99">
        <f t="shared" si="2272"/>
        <v>37954623.665105358</v>
      </c>
      <c r="CW287" s="159">
        <f t="shared" si="2272"/>
        <v>5.3999999999998183</v>
      </c>
      <c r="CX287" s="159">
        <f t="shared" si="2272"/>
        <v>1233.1646399999995</v>
      </c>
      <c r="CY287" s="159">
        <f t="shared" si="2272"/>
        <v>333.36565499999961</v>
      </c>
      <c r="CZ287" s="159">
        <f t="shared" si="2272"/>
        <v>7494.6</v>
      </c>
      <c r="DA287" s="159">
        <f t="shared" si="2272"/>
        <v>6266.83536</v>
      </c>
      <c r="DB287" s="159">
        <f t="shared" si="2272"/>
        <v>7166.6343450000004</v>
      </c>
      <c r="DC287" s="99">
        <f t="shared" si="2272"/>
        <v>99.927999999999997</v>
      </c>
      <c r="DD287" s="99">
        <f t="shared" si="2272"/>
        <v>83.617999999999995</v>
      </c>
      <c r="DE287" s="99">
        <f t="shared" si="2272"/>
        <v>95.623999999999995</v>
      </c>
      <c r="DF287" s="99">
        <f t="shared" si="2272"/>
        <v>3.252264154652118</v>
      </c>
      <c r="DG287" s="100">
        <f>IFERROR(AVERAGE(DG282:DG286), "")</f>
        <v>1.623423561610295E-2</v>
      </c>
      <c r="DH287" s="118">
        <f t="shared" si="2272"/>
        <v>37592453.789972328</v>
      </c>
      <c r="DI287" s="99"/>
      <c r="DJ287" s="100">
        <f>IFERROR(AVERAGE(DJ282:DJ286), "")</f>
        <v>7.7951586168181368</v>
      </c>
      <c r="DK287" s="99" t="str">
        <f>IFERROR(AVERAGE(DK282:DK286), "")</f>
        <v/>
      </c>
      <c r="DL287" s="18">
        <f t="shared" si="2136"/>
        <v>5.3091117705459144E-3</v>
      </c>
    </row>
    <row r="288" spans="1:116" hidden="1" x14ac:dyDescent="0.25">
      <c r="A288" s="257"/>
      <c r="B288" s="257"/>
      <c r="C288" s="256">
        <v>20</v>
      </c>
      <c r="D288" s="256">
        <v>150</v>
      </c>
      <c r="E288" s="164">
        <f>4 * ($C$216*'Data for KPI'!$B$1)</f>
        <v>10000</v>
      </c>
      <c r="F288" s="87">
        <v>1</v>
      </c>
      <c r="G288" s="83">
        <v>29</v>
      </c>
      <c r="H288" s="127">
        <v>75811692.985971138</v>
      </c>
      <c r="I288" s="127">
        <v>75010945.302911445</v>
      </c>
      <c r="J288" s="127">
        <v>76612440.66903083</v>
      </c>
      <c r="K288" s="171">
        <f>E288-N288</f>
        <v>65</v>
      </c>
      <c r="L288" s="171">
        <f>E288-O288</f>
        <v>2094.7205000000004</v>
      </c>
      <c r="M288" s="171">
        <f>E288-P288</f>
        <v>378.94599999999991</v>
      </c>
      <c r="N288" s="171">
        <f>(Q288/100)*E288</f>
        <v>9935</v>
      </c>
      <c r="O288" s="172">
        <f>(R288/100)*N288</f>
        <v>7905.2794999999996</v>
      </c>
      <c r="P288" s="172">
        <f>(S288/100)*N288</f>
        <v>9621.0540000000001</v>
      </c>
      <c r="Q288" s="123">
        <v>99.35</v>
      </c>
      <c r="R288" s="123">
        <v>79.569999999999993</v>
      </c>
      <c r="S288" s="123">
        <v>96.84</v>
      </c>
      <c r="T288" s="208"/>
      <c r="U288" s="208"/>
      <c r="V288" s="208"/>
      <c r="W288" s="14"/>
      <c r="X288" s="14"/>
      <c r="Y288" s="14"/>
      <c r="Z288" s="14"/>
      <c r="AA288" s="46" t="str">
        <f>IF(OR(ISBLANK(T288), ISBLANK(DH288)), "", 100*((T288-DH288)/DH288))</f>
        <v/>
      </c>
      <c r="AB288" s="104">
        <v>73379013.136763796</v>
      </c>
      <c r="AC288" s="56">
        <v>72673689.966753408</v>
      </c>
      <c r="AD288" s="56">
        <v>74084336.306774184</v>
      </c>
      <c r="AE288" s="171">
        <f>$E288-AH288</f>
        <v>34</v>
      </c>
      <c r="AF288" s="171">
        <f>$E288-AI288</f>
        <v>2065.0707999999995</v>
      </c>
      <c r="AG288" s="171">
        <f>$E288-AJ288</f>
        <v>358.89160000000084</v>
      </c>
      <c r="AH288" s="171">
        <f>(AK288/100)*E288</f>
        <v>9966</v>
      </c>
      <c r="AI288" s="172">
        <f>(AL288/100)*AH288</f>
        <v>7934.9292000000005</v>
      </c>
      <c r="AJ288" s="172">
        <f>(AM288/100)*AH288</f>
        <v>9641.1083999999992</v>
      </c>
      <c r="AK288" s="41">
        <v>99.66</v>
      </c>
      <c r="AL288" s="41">
        <v>79.62</v>
      </c>
      <c r="AM288" s="41">
        <v>96.74</v>
      </c>
      <c r="AN288" s="31">
        <v>0.26796907551193483</v>
      </c>
      <c r="AO288" s="46">
        <f>IF(OR(ISBLANK(AB288), ISBLANK(DH288)), "", 100*((AB288-DH288)/DH288))</f>
        <v>2.3228506439472887E-3</v>
      </c>
      <c r="AP288" s="102">
        <v>73377308.691476345</v>
      </c>
      <c r="AQ288" s="42">
        <v>72671979.621608913</v>
      </c>
      <c r="AR288" s="42">
        <v>74082637.761343777</v>
      </c>
      <c r="AS288" s="171">
        <f>$E288-AV288</f>
        <v>34</v>
      </c>
      <c r="AT288" s="171">
        <f>$E288-AW288</f>
        <v>2067.0640000000003</v>
      </c>
      <c r="AU288" s="171">
        <f>$E288-AX288</f>
        <v>357.89500000000044</v>
      </c>
      <c r="AV288" s="171">
        <f>(AY288/100)*E288</f>
        <v>9966</v>
      </c>
      <c r="AW288" s="172">
        <f>(AZ288/100)*AV288</f>
        <v>7932.9359999999997</v>
      </c>
      <c r="AX288" s="172">
        <f>(BA288/100)*AV288</f>
        <v>9642.1049999999996</v>
      </c>
      <c r="AY288" s="32">
        <v>99.66</v>
      </c>
      <c r="AZ288" s="32">
        <v>79.599999999999994</v>
      </c>
      <c r="BA288" s="32">
        <v>96.75</v>
      </c>
      <c r="BB288" s="28">
        <v>0.32869063755859074</v>
      </c>
      <c r="BC288" s="46">
        <f>IF(OR(ISBLANK(AP288), ISBLANK(DH288)), "", 100*((AP288-DH288)/DH288))</f>
        <v>0</v>
      </c>
      <c r="BD288" s="128">
        <v>73407596.844800979</v>
      </c>
      <c r="BE288" s="128">
        <v>72702067.960198507</v>
      </c>
      <c r="BF288" s="128">
        <v>74113125.729403451</v>
      </c>
      <c r="BG288" s="171">
        <f>IF(BJ288=0, " ", $E288-BJ288)</f>
        <v>34</v>
      </c>
      <c r="BH288" s="171">
        <f t="shared" ref="BH288:BH292" si="2273">IF(BK288=0, " ", $E288-BK288)</f>
        <v>2067.0640000000003</v>
      </c>
      <c r="BI288" s="171">
        <f t="shared" ref="BI288:BI292" si="2274">IF(BL288=0, " ", $E288-BL288)</f>
        <v>564.1911999999993</v>
      </c>
      <c r="BJ288" s="171">
        <f>(BM288/100)*$E288</f>
        <v>9966</v>
      </c>
      <c r="BK288" s="172">
        <f>(BN288/100)*BJ288</f>
        <v>7932.9359999999997</v>
      </c>
      <c r="BL288" s="172">
        <f>(BO288/100)*BJ288</f>
        <v>9435.8088000000007</v>
      </c>
      <c r="BM288" s="124">
        <v>99.66</v>
      </c>
      <c r="BN288" s="124">
        <v>79.599999999999994</v>
      </c>
      <c r="BO288" s="124">
        <v>94.68</v>
      </c>
      <c r="BP288" s="29">
        <v>5.9267660114322371</v>
      </c>
      <c r="BQ288" s="46">
        <f>IF(OR(ISBLANK(BD288), ISBLANK(DH288)), "", 100*((BD288-DH288)/DH288))</f>
        <v>4.1277274766214164E-2</v>
      </c>
      <c r="BR288" s="127">
        <v>73398870.105499476</v>
      </c>
      <c r="BS288" s="127">
        <v>72693441.648340121</v>
      </c>
      <c r="BT288" s="127">
        <v>74104298.562658831</v>
      </c>
      <c r="BU288" s="171">
        <f>IF(BX288 = 0, " ", $E288-BX288)</f>
        <v>34</v>
      </c>
      <c r="BV288" s="171">
        <f t="shared" ref="BV288:BV292" si="2275">IF(BY288=0, " ", $E288-BY288)</f>
        <v>2062.0809999999992</v>
      </c>
      <c r="BW288" s="171">
        <f t="shared" ref="BW288:BW292" si="2276">IF(BZ288=0, " ", $E288-BZ288)</f>
        <v>355.90179999999964</v>
      </c>
      <c r="BX288" s="171">
        <f>IF(ISBLANK(CA288),"",(CA288/100)*$E288)</f>
        <v>9966</v>
      </c>
      <c r="BY288" s="172">
        <f>(CB288/100)*BX288</f>
        <v>7937.9190000000008</v>
      </c>
      <c r="BZ288" s="172">
        <f>(CC288/100)*BX288</f>
        <v>9644.0982000000004</v>
      </c>
      <c r="CA288" s="122">
        <v>99.66</v>
      </c>
      <c r="CB288" s="122">
        <v>79.650000000000006</v>
      </c>
      <c r="CC288" s="122">
        <v>96.77</v>
      </c>
      <c r="CD288" s="28">
        <v>0.56171441444446146</v>
      </c>
      <c r="CE288" s="46">
        <f>IF(OR(ISBLANK(BR288), ISBLANK(DH288)), "", 100*((BR288-DH288)/DH288))</f>
        <v>2.9384307502730404E-2</v>
      </c>
      <c r="CF288" s="128">
        <v>73381544.985082299</v>
      </c>
      <c r="CG288" s="128">
        <v>72676223.054378748</v>
      </c>
      <c r="CH288" s="128">
        <v>74086866.915785849</v>
      </c>
      <c r="CI288" s="171">
        <f>IF(ISNUMBER(CL288), $E288-CL288,"")</f>
        <v>34</v>
      </c>
      <c r="CJ288" s="171">
        <f>IF(ISNUMBER(CM288), $E288-CM288,"")</f>
        <v>2066.0673999999999</v>
      </c>
      <c r="CK288" s="171">
        <f>IF(ISNUMBER(CN288), $E288-CN288,"")</f>
        <v>358.89160000000084</v>
      </c>
      <c r="CL288" s="171">
        <f>IF(ISBLANK(CO288),"",(CO288/100)*$E288)</f>
        <v>9966</v>
      </c>
      <c r="CM288" s="172">
        <f>IF(ISNUMBER(CL288), (CP288/100) * CL288, "")</f>
        <v>7933.9326000000001</v>
      </c>
      <c r="CN288" s="172">
        <f>IF(ISNUMBER(CL288),(CQ288/100)*CL288,"")</f>
        <v>9641.1083999999992</v>
      </c>
      <c r="CO288" s="124">
        <v>99.66</v>
      </c>
      <c r="CP288" s="124">
        <v>79.61</v>
      </c>
      <c r="CQ288" s="124">
        <v>96.74</v>
      </c>
      <c r="CR288" s="29">
        <v>0.38490000000000002</v>
      </c>
      <c r="CS288" s="46">
        <f>IF(OR(ISBLANK(CF288), ISBLANK(DH288)), "", 100*((CF288-DH288)/DH288))</f>
        <v>5.7733019669138552E-3</v>
      </c>
      <c r="CT288" s="127">
        <v>73418817.672851756</v>
      </c>
      <c r="CU288" s="127">
        <v>72713303.938956141</v>
      </c>
      <c r="CV288" s="127">
        <v>74124331.406747371</v>
      </c>
      <c r="CW288" s="171">
        <f>IF(ISNUMBER(CZ288), $E288-CZ288,"")</f>
        <v>34</v>
      </c>
      <c r="CX288" s="171">
        <f>IF(ISNUMBER(DA288), $E288-DA288,"")</f>
        <v>2061.0844000000006</v>
      </c>
      <c r="CY288" s="171">
        <f>IF(ISNUMBER(DB288), $E288-DB288,"")</f>
        <v>589.10620000000017</v>
      </c>
      <c r="CZ288" s="171">
        <f>IF(ISBLANK(DC288),"",(DC288/100)*$E288)</f>
        <v>9966</v>
      </c>
      <c r="DA288" s="172">
        <f>IF(ISNUMBER(CZ288), (DD288/100) * CZ288, "")</f>
        <v>7938.9155999999994</v>
      </c>
      <c r="DB288" s="172">
        <f>IF(ISNUMBER(CZ288),(DE288/100)*CZ288,"")</f>
        <v>9410.8937999999998</v>
      </c>
      <c r="DC288" s="122">
        <v>99.66</v>
      </c>
      <c r="DD288" s="122">
        <v>79.66</v>
      </c>
      <c r="DE288" s="122">
        <v>94.43</v>
      </c>
      <c r="DF288" s="28">
        <v>2.754087393680869</v>
      </c>
      <c r="DG288" s="46">
        <f>IF(OR(ISBLANK(CT288), ISBLANK(DH288)), "", 100*((CT288-DH288)/DH288))</f>
        <v>5.6569233889376645E-2</v>
      </c>
      <c r="DH288" s="26">
        <f>MIN(H288,T288,AB288,AP288,BD288,BR288,CF288,CT288)</f>
        <v>73377308.691476345</v>
      </c>
      <c r="DI288" s="85" t="str">
        <f>IF(DH288=H288, $H$2, IF(DH288=T288, $T$2, IF(DH288=AB288, $AB$2, IF(DH288=AP288, $AP$2, IF(DH288=BD288, $BD$2, IF(DH288=BR288, $BR$2, IF(DH288=CF288, $CF$2, $CT$2)))))))</f>
        <v>RKSDDP++ (AllEnhancements + RQMC + Kmeans++)</v>
      </c>
      <c r="DJ288" s="39">
        <f>IF(OR(ISBLANK(H288), ISBLANK(AP288)), "", IFERROR(((H288-AP288)/H288)*100, ""))</f>
        <v>3.2110934324409204</v>
      </c>
      <c r="DK288" s="20" t="str">
        <f>IF(OR(ISBLANK(AP288), ISBLANK(T288)), "", IFERROR(((T288-AP288)/T288)*100, ""))</f>
        <v/>
      </c>
      <c r="DL288" s="18">
        <f t="shared" si="2136"/>
        <v>0</v>
      </c>
    </row>
    <row r="289" spans="1:116" hidden="1" x14ac:dyDescent="0.25">
      <c r="A289" s="257"/>
      <c r="B289" s="257"/>
      <c r="C289" s="257"/>
      <c r="D289" s="257"/>
      <c r="E289" s="164">
        <f>4 * ($C$216*'Data for KPI'!$B$1)</f>
        <v>10000</v>
      </c>
      <c r="F289" s="87">
        <v>2</v>
      </c>
      <c r="G289" s="83">
        <v>12</v>
      </c>
      <c r="H289" s="128">
        <v>79237753.523490533</v>
      </c>
      <c r="I289" s="128">
        <v>78340771.821249023</v>
      </c>
      <c r="J289" s="128">
        <v>80134735.225732043</v>
      </c>
      <c r="K289" s="171">
        <f t="shared" ref="K289:K292" si="2277">E289-N289</f>
        <v>106</v>
      </c>
      <c r="L289" s="171">
        <f t="shared" ref="L289:L292" si="2278">E289-O289</f>
        <v>2143.1746000000012</v>
      </c>
      <c r="M289" s="171">
        <f t="shared" ref="M289:M292" si="2279">E289-P289</f>
        <v>424.58680000000095</v>
      </c>
      <c r="N289" s="171">
        <f t="shared" ref="N289:N292" si="2280">(Q289/100)*E289</f>
        <v>9894</v>
      </c>
      <c r="O289" s="172">
        <f t="shared" ref="O289:O292" si="2281">(R289/100)*N289</f>
        <v>7856.8253999999988</v>
      </c>
      <c r="P289" s="172">
        <f t="shared" ref="P289:P292" si="2282">(S289/100)*N289</f>
        <v>9575.4131999999991</v>
      </c>
      <c r="Q289" s="125">
        <v>98.94</v>
      </c>
      <c r="R289" s="125">
        <v>79.41</v>
      </c>
      <c r="S289" s="125">
        <v>96.78</v>
      </c>
      <c r="T289" s="208"/>
      <c r="U289" s="208"/>
      <c r="V289" s="208"/>
      <c r="W289" s="14"/>
      <c r="X289" s="14"/>
      <c r="Y289" s="14"/>
      <c r="Z289" s="14"/>
      <c r="AA289" s="46" t="str">
        <f>IF(OR(ISBLANK(T289), ISBLANK(DH289)), "", 100*((T289-DH289)/DH289))</f>
        <v/>
      </c>
      <c r="AB289" s="26">
        <v>73878715.939342573</v>
      </c>
      <c r="AC289" s="80">
        <v>73156330.88119404</v>
      </c>
      <c r="AD289" s="80">
        <v>74601100.997491106</v>
      </c>
      <c r="AE289" s="171">
        <f t="shared" ref="AE289:AE292" si="2283">$E289-AH289</f>
        <v>38</v>
      </c>
      <c r="AF289" s="171">
        <f t="shared" ref="AF289:AF292" si="2284">$E289-AI289</f>
        <v>2074.2328000000007</v>
      </c>
      <c r="AG289" s="171">
        <f t="shared" ref="AG289:AG292" si="2285">$E289-AJ289</f>
        <v>369.73459999999977</v>
      </c>
      <c r="AH289" s="171">
        <f t="shared" ref="AH289:AH292" si="2286">(AK289/100)*E289</f>
        <v>9962</v>
      </c>
      <c r="AI289" s="172">
        <f t="shared" ref="AI289:AI292" si="2287">(AL289/100)*AH289</f>
        <v>7925.7671999999993</v>
      </c>
      <c r="AJ289" s="172">
        <f t="shared" ref="AJ289:AJ292" si="2288">(AM289/100)*AH289</f>
        <v>9630.2654000000002</v>
      </c>
      <c r="AK289" s="84">
        <v>99.62</v>
      </c>
      <c r="AL289" s="84">
        <v>79.56</v>
      </c>
      <c r="AM289" s="84">
        <v>96.67</v>
      </c>
      <c r="AN289" s="84">
        <v>0.35975815461471944</v>
      </c>
      <c r="AO289" s="46">
        <f>IF(OR(ISBLANK(AB289), ISBLANK(DH289)), "", 100*((AB289-DH289)/DH289))</f>
        <v>4.4014401739517414E-3</v>
      </c>
      <c r="AP289" s="116">
        <v>73875464.35497576</v>
      </c>
      <c r="AQ289" s="61">
        <v>73153139.926308304</v>
      </c>
      <c r="AR289" s="61">
        <v>74597788.783643216</v>
      </c>
      <c r="AS289" s="171">
        <f t="shared" ref="AS289:AS292" si="2289">$E289-AV289</f>
        <v>38</v>
      </c>
      <c r="AT289" s="171">
        <f t="shared" ref="AT289:AT292" si="2290">$E289-AW289</f>
        <v>2073.2366000000002</v>
      </c>
      <c r="AU289" s="171">
        <f t="shared" ref="AU289:AU292" si="2291">$E289-AX289</f>
        <v>361.76499999999942</v>
      </c>
      <c r="AV289" s="171">
        <f t="shared" ref="AV289:AV292" si="2292">(AY289/100)*E289</f>
        <v>9962</v>
      </c>
      <c r="AW289" s="172">
        <f t="shared" ref="AW289:AW292" si="2293">(AZ289/100)*AV289</f>
        <v>7926.7633999999998</v>
      </c>
      <c r="AX289" s="172">
        <f t="shared" ref="AX289:AX292" si="2294">(BA289/100)*AV289</f>
        <v>9638.2350000000006</v>
      </c>
      <c r="AY289" s="63">
        <v>99.62</v>
      </c>
      <c r="AZ289" s="63">
        <v>79.569999999999993</v>
      </c>
      <c r="BA289" s="63">
        <v>96.75</v>
      </c>
      <c r="BB289" s="66">
        <v>0.32789634234109954</v>
      </c>
      <c r="BC289" s="46">
        <f>IF(OR(ISBLANK(AP289), ISBLANK(DH289)), "", 100*((AP289-DH289)/DH289))</f>
        <v>0</v>
      </c>
      <c r="BD289" s="127">
        <v>73911922.07548584</v>
      </c>
      <c r="BE289" s="127">
        <v>73189421.879710793</v>
      </c>
      <c r="BF289" s="127">
        <v>74634422.271260887</v>
      </c>
      <c r="BG289" s="171">
        <f t="shared" ref="BG289:BG292" si="2295">IF(BJ289=0, " ", $E289-BJ289)</f>
        <v>38</v>
      </c>
      <c r="BH289" s="171">
        <f t="shared" si="2273"/>
        <v>2071.2441999999992</v>
      </c>
      <c r="BI289" s="171">
        <f t="shared" si="2274"/>
        <v>630.73899999999958</v>
      </c>
      <c r="BJ289" s="171">
        <f t="shared" ref="BJ289:BJ292" si="2296">(BM289/100)*$E289</f>
        <v>9962</v>
      </c>
      <c r="BK289" s="172">
        <f t="shared" ref="BK289:BK292" si="2297">(BN289/100)*BJ289</f>
        <v>7928.7558000000008</v>
      </c>
      <c r="BL289" s="172">
        <f t="shared" ref="BL289:BL292" si="2298">(BO289/100)*BJ289</f>
        <v>9369.2610000000004</v>
      </c>
      <c r="BM289" s="122">
        <v>99.62</v>
      </c>
      <c r="BN289" s="122">
        <v>79.59</v>
      </c>
      <c r="BO289" s="122">
        <v>94.05</v>
      </c>
      <c r="BP289" s="28">
        <v>5.7285229021998108</v>
      </c>
      <c r="BQ289" s="46">
        <f>IF(OR(ISBLANK(BD289), ISBLANK(DH289)), "", 100*((BD289-DH289)/DH289))</f>
        <v>4.9350242097835159E-2</v>
      </c>
      <c r="BR289" s="128">
        <v>73899484.499645606</v>
      </c>
      <c r="BS289" s="128">
        <v>73176587.780853957</v>
      </c>
      <c r="BT289" s="128">
        <v>74622381.218437254</v>
      </c>
      <c r="BU289" s="171">
        <f t="shared" ref="BU289:BU292" si="2299">IF(BX289 = 0, " ", $E289-BX289)</f>
        <v>38</v>
      </c>
      <c r="BV289" s="171">
        <f t="shared" si="2275"/>
        <v>2074.2328000000007</v>
      </c>
      <c r="BW289" s="171">
        <f t="shared" si="2276"/>
        <v>400.61679999999978</v>
      </c>
      <c r="BX289" s="171">
        <f t="shared" ref="BX289:BX292" si="2300">IF(ISBLANK(CA289),"",(CA289/100)*$E289)</f>
        <v>9962</v>
      </c>
      <c r="BY289" s="172">
        <f t="shared" ref="BY289:BY292" si="2301">(CB289/100)*BX289</f>
        <v>7925.7671999999993</v>
      </c>
      <c r="BZ289" s="172">
        <f t="shared" ref="BZ289:BZ292" si="2302">(CC289/100)*BX289</f>
        <v>9599.3832000000002</v>
      </c>
      <c r="CA289" s="124">
        <v>99.62</v>
      </c>
      <c r="CB289" s="124">
        <v>79.56</v>
      </c>
      <c r="CC289" s="124">
        <v>96.36</v>
      </c>
      <c r="CD289" s="29">
        <v>0.52225064718829639</v>
      </c>
      <c r="CE289" s="46">
        <f>IF(OR(ISBLANK(BR289), ISBLANK(DH289)), "", 100*((BR289-DH289)/DH289))</f>
        <v>3.2514373858183218E-2</v>
      </c>
      <c r="CF289" s="128">
        <v>73881198.352665856</v>
      </c>
      <c r="CG289" s="128">
        <v>73158814.160587072</v>
      </c>
      <c r="CH289" s="128">
        <v>74603582.544744641</v>
      </c>
      <c r="CI289" s="171">
        <f t="shared" ref="CI289:CI292" si="2303">IF(ISNUMBER(CL289), $E289-CL289,"")</f>
        <v>38</v>
      </c>
      <c r="CJ289" s="171">
        <f t="shared" ref="CJ289:CJ292" si="2304">IF(ISNUMBER(CM289), $E289-CM289,"")</f>
        <v>2076.2251999999989</v>
      </c>
      <c r="CK289" s="171">
        <f t="shared" ref="CK289:CK292" si="2305">IF(ISNUMBER(CN289), $E289-CN289,"")</f>
        <v>373.71939999999995</v>
      </c>
      <c r="CL289" s="171">
        <f t="shared" ref="CL289:CL292" si="2306">IF(ISBLANK(CO289),"",(CO289/100)*$E289)</f>
        <v>9962</v>
      </c>
      <c r="CM289" s="172">
        <f t="shared" ref="CM289:CM292" si="2307">IF(ISNUMBER(CL289), (CP289/100) * CL289, "")</f>
        <v>7923.7748000000011</v>
      </c>
      <c r="CN289" s="172">
        <f t="shared" ref="CN289:CN292" si="2308">IF(ISNUMBER(CL289),(CQ289/100)*CL289,"")</f>
        <v>9626.2806</v>
      </c>
      <c r="CO289" s="124">
        <v>99.62</v>
      </c>
      <c r="CP289" s="124">
        <v>79.540000000000006</v>
      </c>
      <c r="CQ289" s="124">
        <v>96.63</v>
      </c>
      <c r="CR289" s="29">
        <v>0.37946621311718254</v>
      </c>
      <c r="CS289" s="46">
        <f>IF(OR(ISBLANK(CF289), ISBLANK(DH289)), "", 100*((CF289-DH289)/DH289))</f>
        <v>7.7617078148494827E-3</v>
      </c>
      <c r="CT289" s="128">
        <v>73898164.81128709</v>
      </c>
      <c r="CU289" s="128">
        <v>73175731.637265727</v>
      </c>
      <c r="CV289" s="128">
        <v>74620597.985308453</v>
      </c>
      <c r="CW289" s="171">
        <f t="shared" ref="CW289:CW292" si="2309">IF(ISNUMBER(CZ289), $E289-CZ289,"")</f>
        <v>38</v>
      </c>
      <c r="CX289" s="171">
        <f t="shared" ref="CX289:CX292" si="2310">IF(ISNUMBER(DA289), $E289-DA289,"")</f>
        <v>2072.2404000000006</v>
      </c>
      <c r="CY289" s="171">
        <f t="shared" ref="CY289:CY292" si="2311">IF(ISNUMBER(DB289), $E289-DB289,"")</f>
        <v>576.94419999999991</v>
      </c>
      <c r="CZ289" s="171">
        <f t="shared" ref="CZ289:CZ292" si="2312">IF(ISBLANK(DC289),"",(DC289/100)*$E289)</f>
        <v>9962</v>
      </c>
      <c r="DA289" s="172">
        <f t="shared" ref="DA289:DA292" si="2313">IF(ISNUMBER(CZ289), (DD289/100) * CZ289, "")</f>
        <v>7927.7595999999994</v>
      </c>
      <c r="DB289" s="172">
        <f t="shared" ref="DB289:DB292" si="2314">IF(ISNUMBER(CZ289),(DE289/100)*CZ289,"")</f>
        <v>9423.0558000000001</v>
      </c>
      <c r="DC289" s="124">
        <v>99.62</v>
      </c>
      <c r="DD289" s="124">
        <v>79.58</v>
      </c>
      <c r="DE289" s="124">
        <v>94.59</v>
      </c>
      <c r="DF289" s="29">
        <v>2.8421455315731219</v>
      </c>
      <c r="DG289" s="46">
        <f>IF(OR(ISBLANK(CT289), ISBLANK(DH289)), "", 100*((CT289-DH289)/DH289))</f>
        <v>3.0728004906004015E-2</v>
      </c>
      <c r="DH289" s="26">
        <f>MIN(H289,T289,AB289,AP289,BD289,BR289,CF289,CT289)</f>
        <v>73875464.35497576</v>
      </c>
      <c r="DI289" s="85" t="str">
        <f>IF(DH289=H289, $H$2, IF(DH289=T289, $T$2, IF(DH289=AB289, $AB$2, IF(DH289=AP289, $AP$2, IF(DH289=BD289, $BD$2, IF(DH289=BR289, $BR$2, IF(DH289=CF289, $CF$2, $CT$2)))))))</f>
        <v>RKSDDP++ (AllEnhancements + RQMC + Kmeans++)</v>
      </c>
      <c r="DJ289" s="39">
        <f>IF(OR(ISBLANK(H289), ISBLANK(AP289)), "", IFERROR(((H289-AP289)/H289)*100, ""))</f>
        <v>6.7673412357975149</v>
      </c>
      <c r="DK289" s="20" t="str">
        <f>IF(OR(ISBLANK(AP289), ISBLANK(T289)), "", IFERROR(((T289-AP289)/T289)*100, ""))</f>
        <v/>
      </c>
      <c r="DL289" s="18">
        <f t="shared" si="2136"/>
        <v>0</v>
      </c>
    </row>
    <row r="290" spans="1:116" hidden="1" x14ac:dyDescent="0.25">
      <c r="A290" s="257"/>
      <c r="B290" s="257"/>
      <c r="C290" s="257"/>
      <c r="D290" s="257"/>
      <c r="E290" s="164">
        <f>4 * ($C$216*'Data for KPI'!$B$1)</f>
        <v>10000</v>
      </c>
      <c r="F290" s="87">
        <v>3</v>
      </c>
      <c r="G290" s="83">
        <v>14</v>
      </c>
      <c r="H290" s="127">
        <v>78293812.581527978</v>
      </c>
      <c r="I290" s="127">
        <v>77410259.544620186</v>
      </c>
      <c r="J290" s="127">
        <v>79177365.61843577</v>
      </c>
      <c r="K290" s="171">
        <f t="shared" si="2277"/>
        <v>100</v>
      </c>
      <c r="L290" s="171">
        <f t="shared" si="2278"/>
        <v>2130.4900000000007</v>
      </c>
      <c r="M290" s="171">
        <f t="shared" si="2279"/>
        <v>416.80000000000109</v>
      </c>
      <c r="N290" s="171">
        <f t="shared" si="2280"/>
        <v>9900</v>
      </c>
      <c r="O290" s="172">
        <f t="shared" si="2281"/>
        <v>7869.5099999999993</v>
      </c>
      <c r="P290" s="172">
        <f t="shared" si="2282"/>
        <v>9583.1999999999989</v>
      </c>
      <c r="Q290" s="123">
        <v>99</v>
      </c>
      <c r="R290" s="123">
        <v>79.489999999999995</v>
      </c>
      <c r="S290" s="123">
        <v>96.8</v>
      </c>
      <c r="T290" s="208"/>
      <c r="U290" s="208"/>
      <c r="V290" s="208"/>
      <c r="W290" s="14"/>
      <c r="X290" s="14"/>
      <c r="Y290" s="14"/>
      <c r="Z290" s="14"/>
      <c r="AA290" s="46" t="str">
        <f>IF(OR(ISBLANK(T290), ISBLANK(DH290)), "", 100*((T290-DH290)/DH290))</f>
        <v/>
      </c>
      <c r="AB290" s="26">
        <v>72669829.718570456</v>
      </c>
      <c r="AC290" s="80">
        <v>71989108.32509844</v>
      </c>
      <c r="AD290" s="80">
        <v>73350551.112042472</v>
      </c>
      <c r="AE290" s="171">
        <f t="shared" si="2283"/>
        <v>29</v>
      </c>
      <c r="AF290" s="171">
        <f t="shared" si="2284"/>
        <v>2058.0984999999991</v>
      </c>
      <c r="AG290" s="171">
        <f t="shared" si="2285"/>
        <v>354.0546000000013</v>
      </c>
      <c r="AH290" s="171">
        <f t="shared" si="2286"/>
        <v>9971</v>
      </c>
      <c r="AI290" s="172">
        <f t="shared" si="2287"/>
        <v>7941.9015000000009</v>
      </c>
      <c r="AJ290" s="172">
        <f t="shared" si="2288"/>
        <v>9645.9453999999987</v>
      </c>
      <c r="AK290" s="84">
        <v>99.71</v>
      </c>
      <c r="AL290" s="84">
        <v>79.650000000000006</v>
      </c>
      <c r="AM290" s="84">
        <v>96.74</v>
      </c>
      <c r="AN290" s="84">
        <v>0.26351688832633496</v>
      </c>
      <c r="AO290" s="46">
        <f>IF(OR(ISBLANK(AB290), ISBLANK(DH290)), "", 100*((AB290-DH290)/DH290))</f>
        <v>0</v>
      </c>
      <c r="AP290" s="115">
        <v>72675039.829293117</v>
      </c>
      <c r="AQ290" s="62">
        <v>71994317.770502493</v>
      </c>
      <c r="AR290" s="62">
        <v>73355761.888083741</v>
      </c>
      <c r="AS290" s="171">
        <f t="shared" si="2289"/>
        <v>29</v>
      </c>
      <c r="AT290" s="171">
        <f t="shared" si="2290"/>
        <v>2053.1129999999994</v>
      </c>
      <c r="AU290" s="171">
        <f t="shared" si="2291"/>
        <v>358.04299999999967</v>
      </c>
      <c r="AV290" s="171">
        <f t="shared" si="2292"/>
        <v>9971</v>
      </c>
      <c r="AW290" s="172">
        <f t="shared" si="2293"/>
        <v>7946.8870000000006</v>
      </c>
      <c r="AX290" s="172">
        <f t="shared" si="2294"/>
        <v>9641.9570000000003</v>
      </c>
      <c r="AY290" s="64">
        <v>99.71</v>
      </c>
      <c r="AZ290" s="64">
        <v>79.7</v>
      </c>
      <c r="BA290" s="64">
        <v>96.7</v>
      </c>
      <c r="BB290" s="67">
        <v>0.53936382367464331</v>
      </c>
      <c r="BC290" s="46">
        <f>IF(OR(ISBLANK(AP290), ISBLANK(DH290)), "", 100*((AP290-DH290)/DH290))</f>
        <v>7.1695650627478999E-3</v>
      </c>
      <c r="BD290" s="128">
        <v>72726701.332251251</v>
      </c>
      <c r="BE290" s="128">
        <v>72045491.408834696</v>
      </c>
      <c r="BF290" s="128">
        <v>73407911.255667806</v>
      </c>
      <c r="BG290" s="171">
        <f t="shared" si="2295"/>
        <v>30</v>
      </c>
      <c r="BH290" s="171">
        <f t="shared" si="2273"/>
        <v>2056.9010000000007</v>
      </c>
      <c r="BI290" s="171">
        <f t="shared" si="2274"/>
        <v>660.10399999999936</v>
      </c>
      <c r="BJ290" s="171">
        <f t="shared" si="2296"/>
        <v>9970</v>
      </c>
      <c r="BK290" s="172">
        <f t="shared" si="2297"/>
        <v>7943.0989999999993</v>
      </c>
      <c r="BL290" s="172">
        <f t="shared" si="2298"/>
        <v>9339.8960000000006</v>
      </c>
      <c r="BM290" s="124">
        <v>99.7</v>
      </c>
      <c r="BN290" s="124">
        <v>79.67</v>
      </c>
      <c r="BO290" s="124">
        <v>93.68</v>
      </c>
      <c r="BP290" s="29">
        <v>6.0684575388584845</v>
      </c>
      <c r="BQ290" s="46">
        <f>IF(OR(ISBLANK(BD290), ISBLANK(DH290)), "", 100*((BD290-DH290)/DH290))</f>
        <v>7.8260282019432817E-2</v>
      </c>
      <c r="BR290" s="127">
        <v>72682935.362635821</v>
      </c>
      <c r="BS290" s="127">
        <v>72002119.130259857</v>
      </c>
      <c r="BT290" s="127">
        <v>73363751.595011786</v>
      </c>
      <c r="BU290" s="171">
        <f t="shared" si="2299"/>
        <v>29</v>
      </c>
      <c r="BV290" s="171">
        <f t="shared" si="2275"/>
        <v>2048.1275000000005</v>
      </c>
      <c r="BW290" s="171">
        <f t="shared" si="2276"/>
        <v>400.91829999999936</v>
      </c>
      <c r="BX290" s="171">
        <f t="shared" si="2300"/>
        <v>9971</v>
      </c>
      <c r="BY290" s="172">
        <f t="shared" si="2301"/>
        <v>7951.8724999999995</v>
      </c>
      <c r="BZ290" s="172">
        <f t="shared" si="2302"/>
        <v>9599.0817000000006</v>
      </c>
      <c r="CA290" s="122">
        <v>99.71</v>
      </c>
      <c r="CB290" s="122">
        <v>79.75</v>
      </c>
      <c r="CC290" s="122">
        <v>96.27</v>
      </c>
      <c r="CD290" s="28">
        <v>0.38357331309675047</v>
      </c>
      <c r="CE290" s="46">
        <f>IF(OR(ISBLANK(BR290), ISBLANK(DH290)), "", 100*((BR290-DH290)/DH290))</f>
        <v>1.8034504987997933E-2</v>
      </c>
      <c r="CF290" s="128">
        <v>72674439.18745257</v>
      </c>
      <c r="CG290" s="128">
        <v>71993757.642134249</v>
      </c>
      <c r="CH290" s="128">
        <v>73355120.73277089</v>
      </c>
      <c r="CI290" s="171">
        <f t="shared" si="2303"/>
        <v>29</v>
      </c>
      <c r="CJ290" s="171">
        <f t="shared" si="2304"/>
        <v>2056.1043</v>
      </c>
      <c r="CK290" s="171">
        <f t="shared" si="2305"/>
        <v>358.04299999999967</v>
      </c>
      <c r="CL290" s="171">
        <f t="shared" si="2306"/>
        <v>9971</v>
      </c>
      <c r="CM290" s="172">
        <f t="shared" si="2307"/>
        <v>7943.8957</v>
      </c>
      <c r="CN290" s="172">
        <f t="shared" si="2308"/>
        <v>9641.9570000000003</v>
      </c>
      <c r="CO290" s="124">
        <v>99.71</v>
      </c>
      <c r="CP290" s="124">
        <v>79.67</v>
      </c>
      <c r="CQ290" s="124">
        <v>96.7</v>
      </c>
      <c r="CR290" s="29">
        <v>0.57322607341315013</v>
      </c>
      <c r="CS290" s="46">
        <f>IF(OR(ISBLANK(CF290), ISBLANK(DH290)), "", 100*((CF290-DH290)/DH290))</f>
        <v>6.343029700172486E-3</v>
      </c>
      <c r="CT290" s="127">
        <v>114697189.6415754</v>
      </c>
      <c r="CU290" s="127">
        <v>113117470.9312567</v>
      </c>
      <c r="CV290" s="127">
        <v>116276908.3518941</v>
      </c>
      <c r="CW290" s="171">
        <f t="shared" si="2309"/>
        <v>511</v>
      </c>
      <c r="CX290" s="171">
        <f t="shared" si="2310"/>
        <v>2498.9454999999998</v>
      </c>
      <c r="CY290" s="171">
        <f t="shared" si="2311"/>
        <v>1063.2597999999998</v>
      </c>
      <c r="CZ290" s="171">
        <f t="shared" si="2312"/>
        <v>9489</v>
      </c>
      <c r="DA290" s="172">
        <f t="shared" si="2313"/>
        <v>7501.0545000000002</v>
      </c>
      <c r="DB290" s="172">
        <f t="shared" si="2314"/>
        <v>8936.7402000000002</v>
      </c>
      <c r="DC290" s="122">
        <v>94.89</v>
      </c>
      <c r="DD290" s="122">
        <v>79.05</v>
      </c>
      <c r="DE290" s="122">
        <v>94.18</v>
      </c>
      <c r="DF290" s="28">
        <v>3.01157136205669</v>
      </c>
      <c r="DG290" s="46">
        <f t="shared" ref="DG290:DG292" si="2315">IF(OR(ISBLANK(CT290), ISBLANK(DH290)), "", 100*((CT290-DH290)/DH290))</f>
        <v>57.833299026246422</v>
      </c>
      <c r="DH290" s="26">
        <f>MIN(H290,T290,AB290,AP290,BD290,BR290,CF290,CT290)</f>
        <v>72669829.718570456</v>
      </c>
      <c r="DI290" s="85" t="str">
        <f>IF(DH290=H290, $H$2, IF(DH290=T290, $T$2, IF(DH290=AB290, $AB$2, IF(DH290=AP290, $AP$2, IF(DH290=BD290, $BD$2, IF(DH290=BR290, $BR$2, IF(DH290=CF290, $CF$2, $CT$2)))))))</f>
        <v>RNSDDP (AllEnhancements + RQMC + NoScenarioReduction)</v>
      </c>
      <c r="DJ290" s="39">
        <f>IF(OR(ISBLANK(H290), ISBLANK(AP290)), "", IFERROR(((H290-AP290)/H290)*100, ""))</f>
        <v>7.1765220864471093</v>
      </c>
      <c r="DK290" s="20" t="str">
        <f>IF(OR(ISBLANK(AP290), ISBLANK(T290)), "", IFERROR(((T290-AP290)/T290)*100, ""))</f>
        <v/>
      </c>
      <c r="DL290" s="18">
        <f t="shared" si="2136"/>
        <v>0</v>
      </c>
    </row>
    <row r="291" spans="1:116" hidden="1" x14ac:dyDescent="0.25">
      <c r="A291" s="257"/>
      <c r="B291" s="257"/>
      <c r="C291" s="257"/>
      <c r="D291" s="257"/>
      <c r="E291" s="164">
        <f>4 * ($C$216*'Data for KPI'!$B$1)</f>
        <v>10000</v>
      </c>
      <c r="F291" s="87">
        <v>4</v>
      </c>
      <c r="G291" s="83">
        <v>11</v>
      </c>
      <c r="H291" s="128">
        <v>77888504.707934231</v>
      </c>
      <c r="I291" s="128">
        <v>77029596.814135864</v>
      </c>
      <c r="J291" s="128">
        <v>78747412.601732597</v>
      </c>
      <c r="K291" s="171">
        <f t="shared" si="2277"/>
        <v>94</v>
      </c>
      <c r="L291" s="171">
        <f t="shared" si="2278"/>
        <v>2142.5608000000011</v>
      </c>
      <c r="M291" s="171">
        <f t="shared" si="2279"/>
        <v>431.79460000000108</v>
      </c>
      <c r="N291" s="171">
        <f t="shared" si="2280"/>
        <v>9906</v>
      </c>
      <c r="O291" s="172">
        <f t="shared" si="2281"/>
        <v>7857.4391999999989</v>
      </c>
      <c r="P291" s="172">
        <f t="shared" si="2282"/>
        <v>9568.2053999999989</v>
      </c>
      <c r="Q291" s="125">
        <v>99.06</v>
      </c>
      <c r="R291" s="125">
        <v>79.319999999999993</v>
      </c>
      <c r="S291" s="125">
        <v>96.59</v>
      </c>
      <c r="T291" s="208"/>
      <c r="U291" s="208"/>
      <c r="V291" s="208"/>
      <c r="W291" s="14"/>
      <c r="X291" s="14"/>
      <c r="Y291" s="14"/>
      <c r="Z291" s="14"/>
      <c r="AA291" s="46" t="str">
        <f>IF(OR(ISBLANK(T291), ISBLANK(DH291)), "", 100*((T291-DH291)/DH291))</f>
        <v/>
      </c>
      <c r="AB291" s="26">
        <v>72590376.550971344</v>
      </c>
      <c r="AC291" s="80">
        <v>71925184.131094947</v>
      </c>
      <c r="AD291" s="80">
        <v>73255568.970847741</v>
      </c>
      <c r="AE291" s="171">
        <f t="shared" si="2283"/>
        <v>28</v>
      </c>
      <c r="AF291" s="171">
        <f t="shared" si="2284"/>
        <v>2081.2348000000011</v>
      </c>
      <c r="AG291" s="171">
        <f t="shared" si="2285"/>
        <v>368.04520000000048</v>
      </c>
      <c r="AH291" s="171">
        <f t="shared" si="2286"/>
        <v>9972</v>
      </c>
      <c r="AI291" s="172">
        <f t="shared" si="2287"/>
        <v>7918.7651999999989</v>
      </c>
      <c r="AJ291" s="172">
        <f t="shared" si="2288"/>
        <v>9631.9547999999995</v>
      </c>
      <c r="AK291" s="84">
        <v>99.72</v>
      </c>
      <c r="AL291" s="84">
        <v>79.41</v>
      </c>
      <c r="AM291" s="84">
        <v>96.59</v>
      </c>
      <c r="AN291" s="84">
        <v>0.25531745727352312</v>
      </c>
      <c r="AO291" s="46">
        <f>IF(OR(ISBLANK(AB291), ISBLANK(DH291)), "", 100*((AB291-DH291)/DH291))</f>
        <v>2.3003208124006743E-3</v>
      </c>
      <c r="AP291" s="116">
        <v>72588706.777841881</v>
      </c>
      <c r="AQ291" s="61">
        <v>71923466.588370681</v>
      </c>
      <c r="AR291" s="61">
        <v>73253946.967313081</v>
      </c>
      <c r="AS291" s="171">
        <f t="shared" si="2289"/>
        <v>28</v>
      </c>
      <c r="AT291" s="171">
        <f t="shared" si="2290"/>
        <v>2081.2348000000011</v>
      </c>
      <c r="AU291" s="171">
        <f t="shared" si="2291"/>
        <v>371.03679999999986</v>
      </c>
      <c r="AV291" s="171">
        <f t="shared" si="2292"/>
        <v>9972</v>
      </c>
      <c r="AW291" s="172">
        <f t="shared" si="2293"/>
        <v>7918.7651999999989</v>
      </c>
      <c r="AX291" s="172">
        <f t="shared" si="2294"/>
        <v>9628.9632000000001</v>
      </c>
      <c r="AY291" s="63">
        <v>99.72</v>
      </c>
      <c r="AZ291" s="63">
        <v>79.41</v>
      </c>
      <c r="BA291" s="63">
        <v>96.56</v>
      </c>
      <c r="BB291" s="66">
        <v>0.56540294286618553</v>
      </c>
      <c r="BC291" s="46">
        <f>IF(OR(ISBLANK(AP291), ISBLANK(DH291)), "", 100*((AP291-DH291)/DH291))</f>
        <v>0</v>
      </c>
      <c r="BD291" s="127">
        <v>72629388.205716729</v>
      </c>
      <c r="BE291" s="127">
        <v>71963898.482911631</v>
      </c>
      <c r="BF291" s="127">
        <v>73294877.928521827</v>
      </c>
      <c r="BG291" s="171">
        <f t="shared" si="2295"/>
        <v>28</v>
      </c>
      <c r="BH291" s="171">
        <f t="shared" si="2273"/>
        <v>2079.2403999999988</v>
      </c>
      <c r="BI291" s="171">
        <f t="shared" si="2274"/>
        <v>551.53000000000065</v>
      </c>
      <c r="BJ291" s="171">
        <f t="shared" si="2296"/>
        <v>9972</v>
      </c>
      <c r="BK291" s="172">
        <f t="shared" si="2297"/>
        <v>7920.7596000000012</v>
      </c>
      <c r="BL291" s="172">
        <f t="shared" si="2298"/>
        <v>9448.4699999999993</v>
      </c>
      <c r="BM291" s="122">
        <v>99.72</v>
      </c>
      <c r="BN291" s="122">
        <v>79.430000000000007</v>
      </c>
      <c r="BO291" s="122">
        <v>94.75</v>
      </c>
      <c r="BP291" s="28">
        <v>5.9898183983654025</v>
      </c>
      <c r="BQ291" s="46">
        <f>IF(OR(ISBLANK(BD291), ISBLANK(DH291)), "", 100*((BD291-DH291)/DH291))</f>
        <v>5.6043742450673444E-2</v>
      </c>
      <c r="BR291" s="128">
        <v>72613117.645299315</v>
      </c>
      <c r="BS291" s="128">
        <v>71947704.615102515</v>
      </c>
      <c r="BT291" s="128">
        <v>73278530.675496116</v>
      </c>
      <c r="BU291" s="171">
        <f t="shared" si="2299"/>
        <v>28</v>
      </c>
      <c r="BV291" s="171">
        <f t="shared" si="2275"/>
        <v>2076.2488000000003</v>
      </c>
      <c r="BW291" s="171">
        <f t="shared" si="2276"/>
        <v>378.01720000000023</v>
      </c>
      <c r="BX291" s="171">
        <f t="shared" si="2300"/>
        <v>9972</v>
      </c>
      <c r="BY291" s="172">
        <f t="shared" si="2301"/>
        <v>7923.7511999999997</v>
      </c>
      <c r="BZ291" s="172">
        <f t="shared" si="2302"/>
        <v>9621.9827999999998</v>
      </c>
      <c r="CA291" s="124">
        <v>99.72</v>
      </c>
      <c r="CB291" s="124">
        <v>79.459999999999994</v>
      </c>
      <c r="CC291" s="124">
        <v>96.49</v>
      </c>
      <c r="CD291" s="29">
        <v>0.30451183289612183</v>
      </c>
      <c r="CE291" s="46">
        <f>IF(OR(ISBLANK(BR291), ISBLANK(DH291)), "", 100*((BR291-DH291)/DH291))</f>
        <v>3.3629015505323885E-2</v>
      </c>
      <c r="CF291" s="127">
        <v>72590391.607261837</v>
      </c>
      <c r="CG291" s="127">
        <v>71925231.710698411</v>
      </c>
      <c r="CH291" s="127">
        <v>73255551.503825262</v>
      </c>
      <c r="CI291" s="171">
        <f t="shared" si="2303"/>
        <v>28</v>
      </c>
      <c r="CJ291" s="171">
        <f t="shared" si="2304"/>
        <v>2081.2348000000011</v>
      </c>
      <c r="CK291" s="171">
        <f t="shared" si="2305"/>
        <v>383.00320000000102</v>
      </c>
      <c r="CL291" s="171">
        <f t="shared" si="2306"/>
        <v>9972</v>
      </c>
      <c r="CM291" s="172">
        <f t="shared" si="2307"/>
        <v>7918.7651999999989</v>
      </c>
      <c r="CN291" s="172">
        <f t="shared" si="2308"/>
        <v>9616.996799999999</v>
      </c>
      <c r="CO291" s="122">
        <v>99.72</v>
      </c>
      <c r="CP291" s="122">
        <v>79.41</v>
      </c>
      <c r="CQ291" s="122">
        <v>96.44</v>
      </c>
      <c r="CR291" s="28">
        <v>0.36247208673576115</v>
      </c>
      <c r="CS291" s="46">
        <f>IF(OR(ISBLANK(CF291), ISBLANK(DH291)), "", 100*((CF291-DH291)/DH291))</f>
        <v>2.3210627310279001E-3</v>
      </c>
      <c r="CT291" s="128">
        <v>88866225.643996343</v>
      </c>
      <c r="CU291" s="128">
        <v>87747967.435111225</v>
      </c>
      <c r="CV291" s="128">
        <v>89984483.852881461</v>
      </c>
      <c r="CW291" s="171">
        <f t="shared" si="2309"/>
        <v>226</v>
      </c>
      <c r="CX291" s="171">
        <f t="shared" si="2310"/>
        <v>2268.7660000000005</v>
      </c>
      <c r="CY291" s="171">
        <f t="shared" si="2311"/>
        <v>765.52479999999923</v>
      </c>
      <c r="CZ291" s="171">
        <f t="shared" si="2312"/>
        <v>9774</v>
      </c>
      <c r="DA291" s="172">
        <f t="shared" si="2313"/>
        <v>7731.2339999999995</v>
      </c>
      <c r="DB291" s="172">
        <f t="shared" si="2314"/>
        <v>9234.4752000000008</v>
      </c>
      <c r="DC291" s="124">
        <v>97.74</v>
      </c>
      <c r="DD291" s="124">
        <v>79.099999999999994</v>
      </c>
      <c r="DE291" s="124">
        <v>94.48</v>
      </c>
      <c r="DF291" s="29">
        <v>3.0813187693184427</v>
      </c>
      <c r="DG291" s="46">
        <f t="shared" si="2315"/>
        <v>22.424313076649643</v>
      </c>
      <c r="DH291" s="26">
        <f>MIN(H291,T291,AB291,AP291,BD291,BR291,CF291,CT291)</f>
        <v>72588706.777841881</v>
      </c>
      <c r="DI291" s="85" t="str">
        <f>IF(DH291=H291, $H$2, IF(DH291=T291, $T$2, IF(DH291=AB291, $AB$2, IF(DH291=AP291, $AP$2, IF(DH291=BD291, $BD$2, IF(DH291=BR291, $BR$2, IF(DH291=CF291, $CF$2, $CT$2)))))))</f>
        <v>RKSDDP++ (AllEnhancements + RQMC + Kmeans++)</v>
      </c>
      <c r="DJ291" s="39">
        <f>IF(OR(ISBLANK(H291), ISBLANK(AP291)), "", IFERROR(((H291-AP291)/H291)*100, ""))</f>
        <v>6.8043390356067244</v>
      </c>
      <c r="DK291" s="20" t="str">
        <f>IF(OR(ISBLANK(AP291), ISBLANK(T291)), "", IFERROR(((T291-AP291)/T291)*100, ""))</f>
        <v/>
      </c>
      <c r="DL291" s="18">
        <f t="shared" si="2136"/>
        <v>0</v>
      </c>
    </row>
    <row r="292" spans="1:116" hidden="1" x14ac:dyDescent="0.25">
      <c r="A292" s="257"/>
      <c r="B292" s="257"/>
      <c r="C292" s="257"/>
      <c r="D292" s="257"/>
      <c r="E292" s="164">
        <f>4 * ($C$216*'Data for KPI'!$B$1)</f>
        <v>10000</v>
      </c>
      <c r="F292" s="87">
        <v>5</v>
      </c>
      <c r="G292" s="83">
        <v>21</v>
      </c>
      <c r="H292" s="127">
        <v>78912313.271891788</v>
      </c>
      <c r="I292" s="127">
        <v>78007236.706948847</v>
      </c>
      <c r="J292" s="127">
        <v>79817389.836834729</v>
      </c>
      <c r="K292" s="171">
        <f t="shared" si="2277"/>
        <v>91</v>
      </c>
      <c r="L292" s="171">
        <f t="shared" si="2278"/>
        <v>2094.599799999999</v>
      </c>
      <c r="M292" s="171">
        <f t="shared" si="2279"/>
        <v>413.04249999999956</v>
      </c>
      <c r="N292" s="171">
        <f t="shared" si="2280"/>
        <v>9909</v>
      </c>
      <c r="O292" s="172">
        <f t="shared" si="2281"/>
        <v>7905.400200000001</v>
      </c>
      <c r="P292" s="172">
        <f t="shared" si="2282"/>
        <v>9586.9575000000004</v>
      </c>
      <c r="Q292" s="123">
        <v>99.09</v>
      </c>
      <c r="R292" s="123">
        <v>79.78</v>
      </c>
      <c r="S292" s="123">
        <v>96.75</v>
      </c>
      <c r="T292" s="208"/>
      <c r="U292" s="208"/>
      <c r="V292" s="208"/>
      <c r="W292" s="14"/>
      <c r="X292" s="14"/>
      <c r="Y292" s="14"/>
      <c r="Z292" s="14"/>
      <c r="AA292" s="46" t="str">
        <f>IF(OR(ISBLANK(T292), ISBLANK(DH292)), "", 100*((T292-DH292)/DH292))</f>
        <v/>
      </c>
      <c r="AB292" s="26">
        <v>76010829.667719305</v>
      </c>
      <c r="AC292" s="80">
        <v>75195079.279974252</v>
      </c>
      <c r="AD292" s="80">
        <v>76826580.055464357</v>
      </c>
      <c r="AE292" s="171">
        <f t="shared" si="2283"/>
        <v>53</v>
      </c>
      <c r="AF292" s="171">
        <f t="shared" si="2284"/>
        <v>2044.3893999999991</v>
      </c>
      <c r="AG292" s="171">
        <f t="shared" si="2285"/>
        <v>414.07610000000022</v>
      </c>
      <c r="AH292" s="171">
        <f t="shared" si="2286"/>
        <v>9947</v>
      </c>
      <c r="AI292" s="172">
        <f t="shared" si="2287"/>
        <v>7955.6106000000009</v>
      </c>
      <c r="AJ292" s="172">
        <f t="shared" si="2288"/>
        <v>9585.9238999999998</v>
      </c>
      <c r="AK292" s="84">
        <v>99.47</v>
      </c>
      <c r="AL292" s="84">
        <v>79.98</v>
      </c>
      <c r="AM292" s="84">
        <v>96.37</v>
      </c>
      <c r="AN292" s="84">
        <v>0.38543291900728044</v>
      </c>
      <c r="AO292" s="46">
        <f>IF(OR(ISBLANK(AB292), ISBLANK(DH292)), "", 100*((AB292-DH292)/DH292))</f>
        <v>1.0135814189961578E-2</v>
      </c>
      <c r="AP292" s="115">
        <v>76003126.132075995</v>
      </c>
      <c r="AQ292" s="62">
        <v>75187391.707168788</v>
      </c>
      <c r="AR292" s="62">
        <v>76818860.556983203</v>
      </c>
      <c r="AS292" s="171">
        <f t="shared" si="2289"/>
        <v>53</v>
      </c>
      <c r="AT292" s="171">
        <f t="shared" si="2290"/>
        <v>2063.2886999999992</v>
      </c>
      <c r="AU292" s="171">
        <f t="shared" si="2291"/>
        <v>413.08140000000094</v>
      </c>
      <c r="AV292" s="171">
        <f t="shared" si="2292"/>
        <v>9947</v>
      </c>
      <c r="AW292" s="172">
        <f t="shared" si="2293"/>
        <v>7936.7113000000008</v>
      </c>
      <c r="AX292" s="172">
        <f t="shared" si="2294"/>
        <v>9586.9185999999991</v>
      </c>
      <c r="AY292" s="64">
        <v>99.47</v>
      </c>
      <c r="AZ292" s="64">
        <v>79.790000000000006</v>
      </c>
      <c r="BA292" s="64">
        <v>96.38</v>
      </c>
      <c r="BB292" s="67">
        <v>0.47148140107482384</v>
      </c>
      <c r="BC292" s="46">
        <f>IF(OR(ISBLANK(AP292), ISBLANK(DH292)), "", 100*((AP292-DH292)/DH292))</f>
        <v>0</v>
      </c>
      <c r="BD292" s="128">
        <v>76011069.942380682</v>
      </c>
      <c r="BE292" s="128">
        <v>75195399.409151614</v>
      </c>
      <c r="BF292" s="128">
        <v>76826740.47560975</v>
      </c>
      <c r="BG292" s="171">
        <f t="shared" si="2295"/>
        <v>53</v>
      </c>
      <c r="BH292" s="171">
        <f t="shared" si="2273"/>
        <v>2054.3364000000001</v>
      </c>
      <c r="BI292" s="171">
        <f t="shared" si="2274"/>
        <v>577.20689999999922</v>
      </c>
      <c r="BJ292" s="171">
        <f t="shared" si="2296"/>
        <v>9947</v>
      </c>
      <c r="BK292" s="172">
        <f t="shared" si="2297"/>
        <v>7945.6635999999999</v>
      </c>
      <c r="BL292" s="172">
        <f t="shared" si="2298"/>
        <v>9422.7931000000008</v>
      </c>
      <c r="BM292" s="124">
        <v>99.47</v>
      </c>
      <c r="BN292" s="124">
        <v>79.88</v>
      </c>
      <c r="BO292" s="124">
        <v>94.73</v>
      </c>
      <c r="BP292" s="29">
        <v>6.0864577619394105</v>
      </c>
      <c r="BQ292" s="46">
        <f>IF(OR(ISBLANK(BD292), ISBLANK(DH292)), "", 100*((BD292-DH292)/DH292))</f>
        <v>1.0451952056395559E-2</v>
      </c>
      <c r="BR292" s="127">
        <v>76371241.000740156</v>
      </c>
      <c r="BS292" s="127">
        <v>75540958.915458888</v>
      </c>
      <c r="BT292" s="127">
        <v>77201523.086021423</v>
      </c>
      <c r="BU292" s="171">
        <f t="shared" si="2299"/>
        <v>58</v>
      </c>
      <c r="BV292" s="171">
        <f t="shared" si="2275"/>
        <v>2055.3478000000005</v>
      </c>
      <c r="BW292" s="171">
        <f t="shared" si="2276"/>
        <v>405.97000000000116</v>
      </c>
      <c r="BX292" s="171">
        <f t="shared" si="2300"/>
        <v>9942</v>
      </c>
      <c r="BY292" s="172">
        <f t="shared" si="2301"/>
        <v>7944.6521999999995</v>
      </c>
      <c r="BZ292" s="172">
        <f t="shared" si="2302"/>
        <v>9594.0299999999988</v>
      </c>
      <c r="CA292" s="122">
        <v>99.42</v>
      </c>
      <c r="CB292" s="122">
        <v>79.91</v>
      </c>
      <c r="CC292" s="122">
        <v>96.5</v>
      </c>
      <c r="CD292" s="28">
        <v>0.45557617023676261</v>
      </c>
      <c r="CE292" s="46">
        <f>IF(OR(ISBLANK(BR292), ISBLANK(DH292)), "", 100*((BR292-DH292)/DH292))</f>
        <v>0.48434174671244601</v>
      </c>
      <c r="CF292" s="128"/>
      <c r="CG292" s="128"/>
      <c r="CH292" s="128"/>
      <c r="CI292" s="171" t="str">
        <f t="shared" si="2303"/>
        <v/>
      </c>
      <c r="CJ292" s="171" t="str">
        <f t="shared" si="2304"/>
        <v/>
      </c>
      <c r="CK292" s="171" t="str">
        <f t="shared" si="2305"/>
        <v/>
      </c>
      <c r="CL292" s="171" t="str">
        <f t="shared" si="2306"/>
        <v/>
      </c>
      <c r="CM292" s="172" t="str">
        <f t="shared" si="2307"/>
        <v/>
      </c>
      <c r="CN292" s="172" t="str">
        <f t="shared" si="2308"/>
        <v/>
      </c>
      <c r="CO292" s="124"/>
      <c r="CP292" s="124"/>
      <c r="CQ292" s="124"/>
      <c r="CR292" s="29"/>
      <c r="CS292" s="46" t="str">
        <f>IF(OR(ISBLANK(CF292), ISBLANK(DH292)), "", 100*((CF292-DH292)/DH292))</f>
        <v/>
      </c>
      <c r="CT292" s="127">
        <v>91242454.263828024</v>
      </c>
      <c r="CU292" s="127">
        <v>90056244.162432984</v>
      </c>
      <c r="CV292" s="127">
        <v>92428664.365223065</v>
      </c>
      <c r="CW292" s="171">
        <f t="shared" si="2309"/>
        <v>237</v>
      </c>
      <c r="CX292" s="171">
        <f t="shared" si="2310"/>
        <v>2250.1306000000004</v>
      </c>
      <c r="CY292" s="171">
        <f t="shared" si="2311"/>
        <v>788.60950000000048</v>
      </c>
      <c r="CZ292" s="171">
        <f t="shared" si="2312"/>
        <v>9763</v>
      </c>
      <c r="DA292" s="172">
        <f t="shared" si="2313"/>
        <v>7749.8693999999996</v>
      </c>
      <c r="DB292" s="172">
        <f t="shared" si="2314"/>
        <v>9211.3904999999995</v>
      </c>
      <c r="DC292" s="122">
        <v>97.63</v>
      </c>
      <c r="DD292" s="122">
        <v>79.38</v>
      </c>
      <c r="DE292" s="122">
        <v>94.35</v>
      </c>
      <c r="DF292" s="28">
        <v>2.6507441997935097</v>
      </c>
      <c r="DG292" s="46">
        <f t="shared" si="2315"/>
        <v>20.050922780820322</v>
      </c>
      <c r="DH292" s="26">
        <f>MIN(H292,T292,AB292,AP292,BD292,BR292,CF292,CT292)</f>
        <v>76003126.132075995</v>
      </c>
      <c r="DI292" s="85" t="str">
        <f>IF(DH292=H292, $H$2, IF(DH292=T292, $T$2, IF(DH292=AB292, $AB$2, IF(DH292=AP292, $AP$2, IF(DH292=BD292, $BD$2, IF(DH292=BR292, $BR$2, IF(DH292=CF292, $CF$2, $CT$2)))))))</f>
        <v>RKSDDP++ (AllEnhancements + RQMC + Kmeans++)</v>
      </c>
      <c r="DJ292" s="39">
        <f>IF(OR(ISBLANK(H292), ISBLANK(AP292)), "", IFERROR(((H292-AP292)/H292)*100, ""))</f>
        <v>3.6866073483262491</v>
      </c>
      <c r="DK292" s="20" t="str">
        <f>IF(OR(ISBLANK(AP292), ISBLANK(T292)), "", IFERROR(((T292-AP292)/T292)*100, ""))</f>
        <v/>
      </c>
      <c r="DL292" s="18">
        <f t="shared" si="2136"/>
        <v>0</v>
      </c>
    </row>
    <row r="293" spans="1:116" x14ac:dyDescent="0.25">
      <c r="A293" s="258"/>
      <c r="B293" s="258"/>
      <c r="C293" s="258"/>
      <c r="D293" s="258"/>
      <c r="E293" s="164">
        <f>4 * ($C$216*'Data for KPI'!$B$1)</f>
        <v>10000</v>
      </c>
      <c r="F293" s="94" t="s">
        <v>23</v>
      </c>
      <c r="G293" s="94"/>
      <c r="H293" s="113">
        <f>AVERAGE(H288:H292)</f>
        <v>78028815.414163128</v>
      </c>
      <c r="I293" s="82">
        <f t="shared" ref="I293:DH293" si="2316">AVERAGE(I288:I292)</f>
        <v>77159762.037973076</v>
      </c>
      <c r="J293" s="82">
        <f t="shared" si="2316"/>
        <v>78897868.790353194</v>
      </c>
      <c r="K293" s="159">
        <f t="shared" si="2316"/>
        <v>91.2</v>
      </c>
      <c r="L293" s="159">
        <f t="shared" si="2316"/>
        <v>2121.1091400000005</v>
      </c>
      <c r="M293" s="159">
        <f t="shared" si="2316"/>
        <v>413.0339800000005</v>
      </c>
      <c r="N293" s="159">
        <f t="shared" si="2316"/>
        <v>9908.7999999999993</v>
      </c>
      <c r="O293" s="159">
        <f t="shared" si="2316"/>
        <v>7878.8908599999995</v>
      </c>
      <c r="P293" s="159">
        <f t="shared" si="2316"/>
        <v>9586.966019999998</v>
      </c>
      <c r="Q293" s="106">
        <f t="shared" si="2316"/>
        <v>99.087999999999994</v>
      </c>
      <c r="R293" s="106">
        <f t="shared" si="2316"/>
        <v>79.513999999999982</v>
      </c>
      <c r="S293" s="106">
        <f t="shared" si="2316"/>
        <v>96.751999999999995</v>
      </c>
      <c r="T293" s="113" t="e">
        <f t="shared" si="2316"/>
        <v>#DIV/0!</v>
      </c>
      <c r="U293" s="113" t="e">
        <f t="shared" si="2316"/>
        <v>#DIV/0!</v>
      </c>
      <c r="V293" s="113" t="e">
        <f t="shared" si="2316"/>
        <v>#DIV/0!</v>
      </c>
      <c r="W293" s="82" t="e">
        <f t="shared" si="2316"/>
        <v>#DIV/0!</v>
      </c>
      <c r="X293" s="82" t="e">
        <f t="shared" si="2316"/>
        <v>#DIV/0!</v>
      </c>
      <c r="Y293" s="82" t="e">
        <f t="shared" si="2316"/>
        <v>#DIV/0!</v>
      </c>
      <c r="Z293" s="82" t="e">
        <f t="shared" si="2316"/>
        <v>#DIV/0!</v>
      </c>
      <c r="AA293" s="97" t="str">
        <f>IFERROR(AVERAGE(AA288:AA292), "")</f>
        <v/>
      </c>
      <c r="AB293" s="113">
        <f t="shared" si="2316"/>
        <v>73705753.002673492</v>
      </c>
      <c r="AC293" s="82">
        <f t="shared" si="2316"/>
        <v>72987878.516823009</v>
      </c>
      <c r="AD293" s="82">
        <f t="shared" si="2316"/>
        <v>74423627.48852396</v>
      </c>
      <c r="AE293" s="159">
        <f t="shared" si="2316"/>
        <v>36.4</v>
      </c>
      <c r="AF293" s="159">
        <f t="shared" si="2316"/>
        <v>2064.6052600000003</v>
      </c>
      <c r="AG293" s="159">
        <f t="shared" si="2316"/>
        <v>372.96042000000051</v>
      </c>
      <c r="AH293" s="159">
        <f t="shared" si="2316"/>
        <v>9963.6</v>
      </c>
      <c r="AI293" s="159">
        <f t="shared" si="2316"/>
        <v>7935.3947400000006</v>
      </c>
      <c r="AJ293" s="159">
        <f t="shared" si="2316"/>
        <v>9627.0395800000006</v>
      </c>
      <c r="AK293" s="82">
        <f t="shared" si="2316"/>
        <v>99.63600000000001</v>
      </c>
      <c r="AL293" s="82">
        <f t="shared" si="2316"/>
        <v>79.644000000000005</v>
      </c>
      <c r="AM293" s="82">
        <f t="shared" si="2316"/>
        <v>96.622</v>
      </c>
      <c r="AN293" s="82">
        <f>IFERROR(AVERAGE(AN288:AN292),"")</f>
        <v>0.30639889894675859</v>
      </c>
      <c r="AO293" s="225">
        <f>IFERROR(AVERAGE(AO288:AO292), "")</f>
        <v>3.8320851640522569E-3</v>
      </c>
      <c r="AP293" s="113">
        <f t="shared" si="2316"/>
        <v>73703929.157132626</v>
      </c>
      <c r="AQ293" s="82">
        <f t="shared" si="2316"/>
        <v>72986059.122791842</v>
      </c>
      <c r="AR293" s="82">
        <f t="shared" si="2316"/>
        <v>74421799.19147341</v>
      </c>
      <c r="AS293" s="159">
        <f t="shared" si="2316"/>
        <v>36.4</v>
      </c>
      <c r="AT293" s="159">
        <f t="shared" si="2316"/>
        <v>2067.5874200000003</v>
      </c>
      <c r="AU293" s="159">
        <f t="shared" si="2316"/>
        <v>372.36424000000005</v>
      </c>
      <c r="AV293" s="159">
        <f t="shared" si="2316"/>
        <v>9963.6</v>
      </c>
      <c r="AW293" s="159">
        <f t="shared" si="2316"/>
        <v>7932.4125799999993</v>
      </c>
      <c r="AX293" s="159">
        <f t="shared" si="2316"/>
        <v>9627.6357599999992</v>
      </c>
      <c r="AY293" s="82">
        <f t="shared" si="2316"/>
        <v>99.63600000000001</v>
      </c>
      <c r="AZ293" s="82">
        <f t="shared" si="2316"/>
        <v>79.614000000000004</v>
      </c>
      <c r="BA293" s="82">
        <f t="shared" si="2316"/>
        <v>96.628</v>
      </c>
      <c r="BB293" s="82">
        <f>IFERROR(AVERAGE(BB288:BB292),"")</f>
        <v>0.44656702950306854</v>
      </c>
      <c r="BC293" s="225">
        <f>IFERROR(AVERAGE(BC288:BC292), "")</f>
        <v>1.4339130125495801E-3</v>
      </c>
      <c r="BD293" s="113">
        <f t="shared" si="2316"/>
        <v>73737335.680127099</v>
      </c>
      <c r="BE293" s="82">
        <f t="shared" si="2316"/>
        <v>73019255.828161448</v>
      </c>
      <c r="BF293" s="82">
        <f t="shared" si="2316"/>
        <v>74455415.532092735</v>
      </c>
      <c r="BG293" s="159">
        <f t="shared" si="2316"/>
        <v>36.6</v>
      </c>
      <c r="BH293" s="159">
        <f t="shared" si="2316"/>
        <v>2065.7572</v>
      </c>
      <c r="BI293" s="159">
        <f t="shared" si="2316"/>
        <v>596.75421999999958</v>
      </c>
      <c r="BJ293" s="82">
        <f t="shared" si="2316"/>
        <v>9963.4</v>
      </c>
      <c r="BK293" s="82">
        <f t="shared" si="2316"/>
        <v>7934.2428</v>
      </c>
      <c r="BL293" s="82">
        <f t="shared" si="2316"/>
        <v>9403.2457800000011</v>
      </c>
      <c r="BM293" s="82">
        <f t="shared" si="2316"/>
        <v>99.634000000000015</v>
      </c>
      <c r="BN293" s="82">
        <f t="shared" si="2316"/>
        <v>79.634</v>
      </c>
      <c r="BO293" s="82">
        <f t="shared" si="2316"/>
        <v>94.378000000000014</v>
      </c>
      <c r="BP293" s="82">
        <f t="shared" si="2316"/>
        <v>5.9600045225590694</v>
      </c>
      <c r="BQ293" s="226">
        <f t="shared" si="2316"/>
        <v>4.7076698678110235E-2</v>
      </c>
      <c r="BR293" s="118">
        <f t="shared" si="2316"/>
        <v>73793129.72276409</v>
      </c>
      <c r="BS293" s="99">
        <f t="shared" si="2316"/>
        <v>73072162.418003082</v>
      </c>
      <c r="BT293" s="99">
        <f t="shared" si="2316"/>
        <v>74514097.027525082</v>
      </c>
      <c r="BU293" s="183">
        <f t="shared" si="2316"/>
        <v>37.4</v>
      </c>
      <c r="BV293" s="183">
        <f t="shared" si="2316"/>
        <v>2063.2075799999998</v>
      </c>
      <c r="BW293" s="183">
        <f t="shared" si="2316"/>
        <v>388.28482000000002</v>
      </c>
      <c r="BX293" s="183">
        <f t="shared" si="2316"/>
        <v>9962.6</v>
      </c>
      <c r="BY293" s="183">
        <f t="shared" si="2316"/>
        <v>7936.7924199999998</v>
      </c>
      <c r="BZ293" s="183">
        <f t="shared" si="2316"/>
        <v>9611.7151799999992</v>
      </c>
      <c r="CA293" s="99">
        <f t="shared" si="2316"/>
        <v>99.626000000000005</v>
      </c>
      <c r="CB293" s="99">
        <f t="shared" si="2316"/>
        <v>79.666000000000011</v>
      </c>
      <c r="CC293" s="99">
        <f t="shared" si="2316"/>
        <v>96.477999999999994</v>
      </c>
      <c r="CD293" s="99">
        <f>IFERROR(AVERAGE(CD288:CD292),"")</f>
        <v>0.44552527557247856</v>
      </c>
      <c r="CE293" s="100">
        <f>IFERROR(AVERAGE(CE288:CE292), "")</f>
        <v>0.1195807897133363</v>
      </c>
      <c r="CF293" s="118">
        <f t="shared" si="2316"/>
        <v>73131893.53311564</v>
      </c>
      <c r="CG293" s="99">
        <f t="shared" si="2316"/>
        <v>72438506.641949624</v>
      </c>
      <c r="CH293" s="99">
        <f t="shared" si="2316"/>
        <v>73825280.424281657</v>
      </c>
      <c r="CI293" s="159">
        <f t="shared" si="2316"/>
        <v>32.25</v>
      </c>
      <c r="CJ293" s="159">
        <f t="shared" si="2316"/>
        <v>2069.907925</v>
      </c>
      <c r="CK293" s="159">
        <f t="shared" si="2316"/>
        <v>368.41430000000037</v>
      </c>
      <c r="CL293" s="159">
        <f t="shared" si="2316"/>
        <v>9967.75</v>
      </c>
      <c r="CM293" s="159">
        <f t="shared" si="2316"/>
        <v>7930.0920749999996</v>
      </c>
      <c r="CN293" s="159">
        <f t="shared" si="2316"/>
        <v>9631.5856999999996</v>
      </c>
      <c r="CO293" s="99">
        <f t="shared" si="2316"/>
        <v>99.677500000000009</v>
      </c>
      <c r="CP293" s="99">
        <f t="shared" si="2316"/>
        <v>79.557500000000005</v>
      </c>
      <c r="CQ293" s="99">
        <f t="shared" si="2316"/>
        <v>96.627499999999998</v>
      </c>
      <c r="CR293" s="99">
        <f t="shared" si="2316"/>
        <v>0.42501609331652346</v>
      </c>
      <c r="CS293" s="100">
        <f>IFERROR(AVERAGE(CS288:CS292), "")</f>
        <v>5.5497755532409312E-3</v>
      </c>
      <c r="CT293" s="118">
        <f t="shared" si="2316"/>
        <v>88424570.406707734</v>
      </c>
      <c r="CU293" s="99">
        <f t="shared" si="2316"/>
        <v>87362143.621004552</v>
      </c>
      <c r="CV293" s="99">
        <f t="shared" si="2316"/>
        <v>89486997.192410871</v>
      </c>
      <c r="CW293" s="159">
        <f t="shared" si="2316"/>
        <v>209.2</v>
      </c>
      <c r="CX293" s="159">
        <f t="shared" si="2316"/>
        <v>2230.2333800000006</v>
      </c>
      <c r="CY293" s="159">
        <f t="shared" si="2316"/>
        <v>756.68889999999988</v>
      </c>
      <c r="CZ293" s="159">
        <f t="shared" si="2316"/>
        <v>9790.7999999999993</v>
      </c>
      <c r="DA293" s="159">
        <f t="shared" si="2316"/>
        <v>7769.7666199999994</v>
      </c>
      <c r="DB293" s="159">
        <f t="shared" si="2316"/>
        <v>9243.3111000000008</v>
      </c>
      <c r="DC293" s="99">
        <f t="shared" si="2316"/>
        <v>97.908000000000001</v>
      </c>
      <c r="DD293" s="99">
        <f t="shared" si="2316"/>
        <v>79.353999999999999</v>
      </c>
      <c r="DE293" s="99">
        <f t="shared" si="2316"/>
        <v>94.40600000000002</v>
      </c>
      <c r="DF293" s="99">
        <f t="shared" si="2316"/>
        <v>2.8679734512845267</v>
      </c>
      <c r="DG293" s="100">
        <f>IFERROR(AVERAGE(DG288:DG292), "")</f>
        <v>20.079166424502354</v>
      </c>
      <c r="DH293" s="118">
        <f t="shared" si="2316"/>
        <v>73702887.134988099</v>
      </c>
      <c r="DI293" s="99"/>
      <c r="DJ293" s="100">
        <f>IFERROR(AVERAGE(DJ288:DJ292), "")</f>
        <v>5.5291806277237026</v>
      </c>
      <c r="DK293" s="99" t="str">
        <f>IFERROR(AVERAGE(DK288:DK292), "")</f>
        <v/>
      </c>
      <c r="DL293" s="18">
        <f t="shared" si="2136"/>
        <v>1.4339130125495801E-3</v>
      </c>
    </row>
    <row r="294" spans="1:116" s="168" customFormat="1" x14ac:dyDescent="0.25">
      <c r="A294" s="290" t="s">
        <v>19</v>
      </c>
      <c r="B294" s="290"/>
      <c r="C294" s="290"/>
      <c r="D294" s="290"/>
      <c r="E294" s="290"/>
      <c r="F294" s="290"/>
      <c r="G294" s="206"/>
      <c r="H294" s="114">
        <f t="shared" ref="H294" si="2317">AVERAGE(H203,H209,H215,H221,H227,H233,H239,H245,H251,H257,H263,H269,H275,H281,H287,H293)</f>
        <v>38146957.71349714</v>
      </c>
      <c r="I294" s="114">
        <f t="shared" ref="I294" si="2318">AVERAGE(I203,I209,I215,I221,I227,I233,I239,I245,I251,I257,I263,I269,I275,I281,I287,I293)</f>
        <v>37571305.27782581</v>
      </c>
      <c r="J294" s="114">
        <f t="shared" ref="J294" si="2319">AVERAGE(J203,J209,J215,J221,J227,J233,J239,J245,J251,J257,J263,J269,J275,J281,J287,J293)</f>
        <v>38722610.149168454</v>
      </c>
      <c r="K294" s="160">
        <f>AVERAGE(K203,K209,K215,K221,K227,K233,K239,K245,K251,K257,K263,K269,K275,K281,K287,K293)</f>
        <v>89.350000000000051</v>
      </c>
      <c r="L294" s="160">
        <f t="shared" ref="L294" si="2320">AVERAGE(L203,L209,L215,L221,L227,L233,L239,L245,L251,L257,L263,L269,L275,L281,L287,L293)</f>
        <v>1017.5406774999999</v>
      </c>
      <c r="M294" s="160">
        <f t="shared" ref="M294" si="2321">AVERAGE(M203,M209,M215,M221,M227,M233,M239,M245,M251,M257,M263,M269,M275,M281,M287,M293)</f>
        <v>327.67383125000003</v>
      </c>
      <c r="N294" s="160">
        <f t="shared" ref="N294" si="2322">AVERAGE(N203,N209,N215,N221,N227,N233,N239,N245,N251,N257,N263,N269,N275,N281,N287,N293)</f>
        <v>6160.65</v>
      </c>
      <c r="O294" s="160">
        <f t="shared" ref="O294" si="2323">AVERAGE(O203,O209,O215,O221,O227,O233,O239,O245,O251,O257,O263,O269,O275,O281,O287,O293)</f>
        <v>5232.459322499999</v>
      </c>
      <c r="P294" s="160">
        <f t="shared" ref="P294" si="2324">AVERAGE(P203,P209,P215,P221,P227,P233,P239,P245,P251,P257,P263,P269,P275,P281,P287,P293)</f>
        <v>5922.3261687499999</v>
      </c>
      <c r="Q294" s="107">
        <f t="shared" ref="Q294" si="2325">AVERAGE(Q203,Q209,Q215,Q221,Q227,Q233,Q239,Q245,Q251,Q257,Q263,Q269,Q275,Q281,Q287,Q293)</f>
        <v>98.842500000000001</v>
      </c>
      <c r="R294" s="107">
        <f t="shared" ref="R294" si="2326">AVERAGE(R203,R209,R215,R221,R227,R233,R239,R245,R251,R257,R263,R269,R275,R281,R287,R293)</f>
        <v>88.361750000000001</v>
      </c>
      <c r="S294" s="107">
        <f t="shared" ref="S294" si="2327">AVERAGE(S203,S209,S215,S221,S227,S233,S239,S245,S251,S257,S263,S269,S275,S281,S287,S293)</f>
        <v>96.31774999999999</v>
      </c>
      <c r="T294" s="114" t="e">
        <f t="shared" ref="T294" si="2328">AVERAGE(T203,T209,T215,T221,T227,T233,T239,T245,T251,T257,T263,T269,T275,T281,T287,T293)</f>
        <v>#DIV/0!</v>
      </c>
      <c r="U294" s="114" t="e">
        <f t="shared" ref="U294" si="2329">AVERAGE(U203,U209,U215,U221,U227,U233,U239,U245,U251,U257,U263,U269,U275,U281,U287,U293)</f>
        <v>#DIV/0!</v>
      </c>
      <c r="V294" s="114" t="e">
        <f t="shared" ref="V294" si="2330">AVERAGE(V203,V209,V215,V221,V227,V233,V239,V245,V251,V257,V263,V269,V275,V281,V287,V293)</f>
        <v>#DIV/0!</v>
      </c>
      <c r="W294" s="107" t="e">
        <f t="shared" ref="W294" si="2331">AVERAGE(W203,W209,W215,W221,W227,W233,W239,W245,W251,W257,W263,W269,W275,W281,W287,W293)</f>
        <v>#DIV/0!</v>
      </c>
      <c r="X294" s="107" t="e">
        <f t="shared" ref="X294" si="2332">AVERAGE(X203,X209,X215,X221,X227,X233,X239,X245,X251,X257,X263,X269,X275,X281,X287,X293)</f>
        <v>#DIV/0!</v>
      </c>
      <c r="Y294" s="107" t="e">
        <f t="shared" ref="Y294" si="2333">AVERAGE(Y203,Y209,Y215,Y221,Y227,Y233,Y239,Y245,Y251,Y257,Y263,Y269,Y275,Y281,Y287,Y293)</f>
        <v>#DIV/0!</v>
      </c>
      <c r="Z294" s="107" t="e">
        <f t="shared" ref="Z294" si="2334">AVERAGE(Z203,Z209,Z215,Z221,Z227,Z233,Z239,Z245,Z251,Z257,Z263,Z269,Z275,Z281,Z287,Z293)</f>
        <v>#DIV/0!</v>
      </c>
      <c r="AA294" s="107" t="e">
        <f t="shared" ref="AA294" si="2335">AVERAGE(AA203,AA209,AA215,AA221,AA227,AA233,AA239,AA245,AA251,AA257,AA263,AA269,AA275,AA281,AA287,AA293)</f>
        <v>#DIV/0!</v>
      </c>
      <c r="AB294" s="114">
        <f t="shared" ref="AB294" si="2336">AVERAGE(AB203,AB209,AB215,AB221,AB227,AB233,AB239,AB245,AB251,AB257,AB263,AB269,AB275,AB281,AB287,AB293)</f>
        <v>34296815.452507205</v>
      </c>
      <c r="AC294" s="114">
        <f t="shared" ref="AC294" si="2337">AVERAGE(AC203,AC209,AC215,AC221,AC227,AC233,AC239,AC245,AC251,AC257,AC263,AC269,AC275,AC281,AC287,AC293)</f>
        <v>33884122.115253687</v>
      </c>
      <c r="AD294" s="114">
        <f t="shared" ref="AD294" si="2338">AVERAGE(AD203,AD209,AD215,AD221,AD227,AD233,AD239,AD245,AD251,AD257,AD263,AD269,AD275,AD281,AD287,AD293)</f>
        <v>34709508.789760724</v>
      </c>
      <c r="AE294" s="160">
        <f>AVERAGE(AE203,AE209,AE215,AE221,AE227,AE233,AE239,AE245,AE251,AE257,AE263,AE269,AE275,AE281,AE287,AE293)</f>
        <v>42.912500000000122</v>
      </c>
      <c r="AF294" s="160">
        <f t="shared" ref="AF294" si="2339">AVERAGE(AF203,AF209,AF215,AF221,AF227,AF233,AF239,AF245,AF251,AF257,AF263,AF269,AF275,AF281,AF287,AF293)</f>
        <v>992.41287187500018</v>
      </c>
      <c r="AG294" s="160">
        <f t="shared" ref="AG294" si="2340">AVERAGE(AG203,AG209,AG215,AG221,AG227,AG233,AG239,AG245,AG251,AG257,AG263,AG269,AG275,AG281,AG287,AG293)</f>
        <v>255.7692678125002</v>
      </c>
      <c r="AH294" s="160">
        <f t="shared" ref="AH294" si="2341">AVERAGE(AH203,AH209,AH215,AH221,AH227,AH233,AH239,AH245,AH251,AH257,AH263,AH269,AH275,AH281,AH287,AH293)</f>
        <v>6207.0875000000005</v>
      </c>
      <c r="AI294" s="160">
        <f t="shared" ref="AI294" si="2342">AVERAGE(AI203,AI209,AI215,AI221,AI227,AI233,AI239,AI245,AI251,AI257,AI263,AI269,AI275,AI281,AI287,AI293)</f>
        <v>5257.5871281249993</v>
      </c>
      <c r="AJ294" s="160">
        <f t="shared" ref="AJ294" si="2343">AVERAGE(AJ203,AJ209,AJ215,AJ221,AJ227,AJ233,AJ239,AJ245,AJ251,AJ257,AJ263,AJ269,AJ275,AJ281,AJ287,AJ293)</f>
        <v>5994.2307321874996</v>
      </c>
      <c r="AK294" s="107">
        <f t="shared" ref="AK294" si="2344">AVERAGE(AK203,AK209,AK215,AK221,AK227,AK233,AK239,AK245,AK251,AK257,AK263,AK269,AK275,AK281,AK287,AK293)</f>
        <v>99.523375000000016</v>
      </c>
      <c r="AL294" s="107">
        <f t="shared" ref="AL294" si="2345">AVERAGE(AL203,AL209,AL215,AL221,AL227,AL233,AL239,AL245,AL251,AL257,AL263,AL269,AL275,AL281,AL287,AL293)</f>
        <v>88.024749999999997</v>
      </c>
      <c r="AM294" s="107">
        <f t="shared" ref="AM294" si="2346">AVERAGE(AM203,AM209,AM215,AM221,AM227,AM233,AM239,AM245,AM251,AM257,AM263,AM269,AM275,AM281,AM287,AM293)</f>
        <v>96.887374999999977</v>
      </c>
      <c r="AN294" s="107">
        <f t="shared" ref="AN294" si="2347">AVERAGE(AN203,AN209,AN215,AN221,AN227,AN233,AN239,AN245,AN251,AN257,AN263,AN269,AN275,AN281,AN287,AN293)</f>
        <v>0.83010905622759334</v>
      </c>
      <c r="AO294" s="107">
        <f t="shared" ref="AO294" si="2348">AVERAGE(AO203,AO209,AO215,AO221,AO227,AO233,AO239,AO245,AO251,AO257,AO263,AO269,AO275,AO281,AO287,AO293)</f>
        <v>3.4794059314927877</v>
      </c>
      <c r="AP294" s="114">
        <f t="shared" ref="AP294" si="2349">AVERAGE(AP203,AP209,AP215,AP221,AP227,AP233,AP239,AP245,AP251,AP257,AP263,AP269,AP275,AP281,AP287,AP293)</f>
        <v>33821002.816207305</v>
      </c>
      <c r="AQ294" s="114">
        <f t="shared" ref="AQ294" si="2350">AVERAGE(AQ203,AQ209,AQ215,AQ221,AQ227,AQ233,AQ239,AQ245,AQ251,AQ257,AQ263,AQ269,AQ275,AQ281,AQ287,AQ293)</f>
        <v>33425683.676502801</v>
      </c>
      <c r="AR294" s="114">
        <f t="shared" ref="AR294" si="2351">AVERAGE(AR203,AR209,AR215,AR221,AR227,AR233,AR239,AR245,AR251,AR257,AR263,AR269,AR275,AR281,AR287,AR293)</f>
        <v>34216321.955911793</v>
      </c>
      <c r="AS294" s="160">
        <f>AVERAGE(AS203,AS209,AS215,AS221,AS227,AS233,AS239,AS245,AS251,AS257,AS263,AS269,AS275,AS281,AS287,AS293)</f>
        <v>37.100000000000094</v>
      </c>
      <c r="AT294" s="160">
        <f t="shared" ref="AT294" si="2352">AVERAGE(AT203,AT209,AT215,AT221,AT227,AT233,AT239,AT245,AT251,AT257,AT263,AT269,AT275,AT281,AT287,AT293)</f>
        <v>961.26800125</v>
      </c>
      <c r="AU294" s="160">
        <f t="shared" ref="AU294" si="2353">AVERAGE(AU203,AU209,AU215,AU221,AU227,AU233,AU239,AU245,AU251,AU257,AU263,AU269,AU275,AU281,AU287,AU293)</f>
        <v>275.20236906250017</v>
      </c>
      <c r="AV294" s="160">
        <f t="shared" ref="AV294" si="2354">AVERAGE(AV203,AV209,AV215,AV221,AV227,AV233,AV239,AV245,AV251,AV257,AV263,AV269,AV275,AV281,AV287,AV293)</f>
        <v>6212.9000000000015</v>
      </c>
      <c r="AW294" s="160">
        <f t="shared" ref="AW294" si="2355">AVERAGE(AW203,AW209,AW215,AW221,AW227,AW233,AW239,AW245,AW251,AW257,AW263,AW269,AW275,AW281,AW287,AW293)</f>
        <v>5288.7319987500005</v>
      </c>
      <c r="AX294" s="160">
        <f t="shared" ref="AX294" si="2356">AVERAGE(AX203,AX209,AX215,AX221,AX227,AX233,AX239,AX245,AX251,AX257,AX263,AX269,AX275,AX281,AX287,AX293)</f>
        <v>5974.7976309375008</v>
      </c>
      <c r="AY294" s="107">
        <f t="shared" ref="AY294" si="2357">AVERAGE(AY203,AY209,AY215,AY221,AY227,AY233,AY239,AY245,AY251,AY257,AY263,AY269,AY275,AY281,AY287,AY293)</f>
        <v>99.600249999999988</v>
      </c>
      <c r="AZ294" s="107">
        <f t="shared" ref="AZ294" si="2358">AVERAGE(AZ203,AZ209,AZ215,AZ221,AZ227,AZ233,AZ239,AZ245,AZ251,AZ257,AZ263,AZ269,AZ275,AZ281,AZ287,AZ293)</f>
        <v>88.547499999999999</v>
      </c>
      <c r="BA294" s="107">
        <f t="shared" ref="BA294" si="2359">AVERAGE(BA203,BA209,BA215,BA221,BA227,BA233,BA239,BA245,BA251,BA257,BA263,BA269,BA275,BA281,BA287,BA293)</f>
        <v>96.389125000000007</v>
      </c>
      <c r="BB294" s="107">
        <f t="shared" ref="BB294" si="2360">AVERAGE(BB203,BB209,BB215,BB221,BB227,BB233,BB239,BB245,BB251,BB257,BB263,BB269,BB275,BB281,BB287,BB293)</f>
        <v>0.90866304198418635</v>
      </c>
      <c r="BC294" s="107">
        <f t="shared" ref="BC294" si="2361">AVERAGE(BC203,BC209,BC215,BC221,BC227,BC233,BC239,BC245,BC251,BC257,BC263,BC269,BC275,BC281,BC287,BC293)</f>
        <v>0.43747481734967186</v>
      </c>
      <c r="BD294" s="114">
        <f t="shared" ref="BD294" si="2362">AVERAGE(BD203,BD209,BD215,BD221,BD227,BD233,BD239,BD245,BD251,BD257,BD263,BD269,BD275,BD281,BD287,BD293)</f>
        <v>93606598.063508928</v>
      </c>
      <c r="BE294" s="114">
        <f t="shared" ref="BE294" si="2363">AVERAGE(BE203,BE209,BE215,BE221,BE227,BE233,BE239,BE245,BE251,BE257,BE263,BE269,BE275,BE281,BE287,BE293)</f>
        <v>92115235.076121911</v>
      </c>
      <c r="BF294" s="114">
        <f t="shared" ref="BF294" si="2364">AVERAGE(BF203,BF209,BF215,BF221,BF227,BF233,BF239,BF245,BF251,BF257,BF263,BF269,BF275,BF281,BF287,BF293)</f>
        <v>95097961.050895929</v>
      </c>
      <c r="BG294" s="160">
        <f>AVERAGE(BG203,BG209,BG215,BG221,BG227,BG233,BG239,BG245,BG251,BG257,BG263,BG269,BG275,BG281,BG287,BG293)</f>
        <v>516.01250000000016</v>
      </c>
      <c r="BH294" s="160">
        <f t="shared" ref="BH294" si="2365">AVERAGE(BH203,BH209,BH215,BH221,BH227,BH233,BH239,BH245,BH251,BH257,BH263,BH269,BH275,BH281,BH287,BH293)</f>
        <v>1397.2192693750001</v>
      </c>
      <c r="BI294" s="160">
        <f t="shared" ref="BI294" si="2366">AVERAGE(BI203,BI209,BI215,BI221,BI227,BI233,BI239,BI245,BI251,BI257,BI263,BI269,BI275,BI281,BI287,BI293)</f>
        <v>826.51609031249995</v>
      </c>
      <c r="BJ294" s="160">
        <f t="shared" ref="BJ294" si="2367">AVERAGE(BJ203,BJ209,BJ215,BJ221,BJ227,BJ233,BJ239,BJ245,BJ251,BJ257,BJ263,BJ269,BJ275,BJ281,BJ287,BJ293)</f>
        <v>5968.1166666666659</v>
      </c>
      <c r="BK294" s="160">
        <f t="shared" ref="BK294" si="2368">AVERAGE(BK203,BK209,BK215,BK221,BK227,BK233,BK239,BK245,BK251,BK257,BK263,BK269,BK275,BK281,BK287,BK293)</f>
        <v>5028.2996976666655</v>
      </c>
      <c r="BL294" s="160">
        <f t="shared" ref="BL294" si="2369">AVERAGE(BL203,BL209,BL215,BL221,BL227,BL233,BL239,BL245,BL251,BL257,BL263,BL269,BL275,BL281,BL287,BL293)</f>
        <v>5639.9077910000005</v>
      </c>
      <c r="BM294" s="107">
        <f t="shared" ref="BM294" si="2370">AVERAGE(BM203,BM209,BM215,BM221,BM227,BM233,BM239,BM245,BM251,BM257,BM263,BM269,BM275,BM281,BM287,BM293)</f>
        <v>89.246250000000003</v>
      </c>
      <c r="BN294" s="107">
        <f t="shared" ref="BN294" si="2371">AVERAGE(BN203,BN209,BN215,BN221,BN227,BN233,BN239,BN245,BN251,BN257,BN263,BN269,BN275,BN281,BN287,BN293)</f>
        <v>88.505749999999992</v>
      </c>
      <c r="BO294" s="107">
        <f t="shared" ref="BO294" si="2372">AVERAGE(BO203,BO209,BO215,BO221,BO227,BO233,BO239,BO245,BO251,BO257,BO263,BO269,BO275,BO281,BO287,BO293)</f>
        <v>95.11075000000001</v>
      </c>
      <c r="BP294" s="107">
        <f t="shared" ref="BP294" si="2373">AVERAGE(BP203,BP209,BP215,BP221,BP227,BP233,BP239,BP245,BP251,BP257,BP263,BP269,BP275,BP281,BP287,BP293)</f>
        <v>4.0573951417894287</v>
      </c>
      <c r="BQ294" s="107">
        <f t="shared" ref="BQ294" si="2374">AVERAGE(BQ203,BQ209,BQ215,BQ221,BQ227,BQ233,BQ239,BQ245,BQ251,BQ257,BQ263,BQ269,BQ275,BQ281,BQ287,BQ293)</f>
        <v>4961.311141737282</v>
      </c>
      <c r="BR294" s="114">
        <f t="shared" ref="BR294" si="2375">AVERAGE(BR203,BR209,BR215,BR221,BR227,BR233,BR239,BR245,BR251,BR257,BR263,BR269,BR275,BR281,BR287,BR293)</f>
        <v>34669449.004598655</v>
      </c>
      <c r="BS294" s="114">
        <f t="shared" ref="BS294" si="2376">AVERAGE(BS203,BS209,BS215,BS221,BS227,BS233,BS239,BS245,BS251,BS257,BS263,BS269,BS275,BS281,BS287,BS293)</f>
        <v>34245664.327998973</v>
      </c>
      <c r="BT294" s="114">
        <f t="shared" ref="BT294" si="2377">AVERAGE(BT203,BT209,BT215,BT221,BT227,BT233,BT239,BT245,BT251,BT257,BT263,BT269,BT275,BT281,BT287,BT293)</f>
        <v>35093233.681198344</v>
      </c>
      <c r="BU294" s="160">
        <f>AVERAGE(BU203,BU209,BU215,BU221,BU227,BU233,BU239,BU245,BU251,BU257,BU263,BU269,BU275,BU281,BU287,BU293)</f>
        <v>47.328125000000135</v>
      </c>
      <c r="BV294" s="160">
        <f t="shared" ref="BV294" si="2378">AVERAGE(BV203,BV209,BV215,BV221,BV227,BV233,BV239,BV245,BV251,BV257,BV263,BV269,BV275,BV281,BV287,BV293)</f>
        <v>995.84713406250023</v>
      </c>
      <c r="BW294" s="160">
        <f t="shared" ref="BW294" si="2379">AVERAGE(BW203,BW209,BW215,BW221,BW227,BW233,BW239,BW245,BW251,BW257,BW263,BW269,BW275,BW281,BW287,BW293)</f>
        <v>264.1221975000002</v>
      </c>
      <c r="BX294" s="160">
        <f t="shared" ref="BX294" si="2380">AVERAGE(BX203,BX209,BX215,BX221,BX227,BX233,BX239,BX245,BX251,BX257,BX263,BX269,BX275,BX281,BX287,BX293)</f>
        <v>6202.6718750000009</v>
      </c>
      <c r="BY294" s="160">
        <f t="shared" ref="BY294" si="2381">AVERAGE(BY203,BY209,BY215,BY221,BY227,BY233,BY239,BY245,BY251,BY257,BY263,BY269,BY275,BY281,BY287,BY293)</f>
        <v>5254.152865937499</v>
      </c>
      <c r="BZ294" s="160">
        <f t="shared" ref="BZ294" si="2382">AVERAGE(BZ203,BZ209,BZ215,BZ221,BZ227,BZ233,BZ239,BZ245,BZ251,BZ257,BZ263,BZ269,BZ275,BZ281,BZ287,BZ293)</f>
        <v>5985.8778025000001</v>
      </c>
      <c r="CA294" s="107">
        <f t="shared" ref="CA294" si="2383">AVERAGE(CA203,CA209,CA215,CA221,CA227,CA233,CA239,CA245,CA251,CA257,CA263,CA269,CA275,CA281,CA287,CA293)</f>
        <v>99.468374999999995</v>
      </c>
      <c r="CB294" s="107">
        <f t="shared" ref="CB294" si="2384">AVERAGE(CB203,CB209,CB215,CB221,CB227,CB233,CB239,CB245,CB251,CB257,CB263,CB269,CB275,CB281,CB287,CB293)</f>
        <v>88.033749999999998</v>
      </c>
      <c r="CC294" s="107">
        <f t="shared" ref="CC294" si="2385">AVERAGE(CC203,CC209,CC215,CC221,CC227,CC233,CC239,CC245,CC251,CC257,CC263,CC269,CC275,CC281,CC287,CC293)</f>
        <v>96.839999999999989</v>
      </c>
      <c r="CD294" s="107">
        <f t="shared" ref="CD294" si="2386">AVERAGE(CD203,CD209,CD215,CD221,CD227,CD233,CD239,CD245,CD251,CD257,CD263,CD269,CD275,CD281,CD287,CD293)</f>
        <v>3.5614046240981927</v>
      </c>
      <c r="CE294" s="107">
        <f t="shared" ref="CE294" si="2387">AVERAGE(CE203,CE209,CE215,CE221,CE227,CE233,CE239,CE245,CE251,CE257,CE263,CE269,CE275,CE281,CE287,CE293)</f>
        <v>3.5986183235841915</v>
      </c>
      <c r="CF294" s="114">
        <f t="shared" ref="CF294" si="2388">AVERAGE(CF203,CF209,CF215,CF221,CF227,CF233,CF239,CF245,CF251,CF257,CF263,CF269,CF275,CF281,CF287,CF293)</f>
        <v>33830227.805680119</v>
      </c>
      <c r="CG294" s="114">
        <f t="shared" ref="CG294" si="2389">AVERAGE(CG203,CG209,CG215,CG221,CG227,CG233,CG239,CG245,CG251,CG257,CG263,CG269,CG275,CG281,CG287,CG293)</f>
        <v>33434876.051518641</v>
      </c>
      <c r="CH294" s="114">
        <f t="shared" ref="CH294" si="2390">AVERAGE(CH203,CH209,CH215,CH221,CH227,CH233,CH239,CH245,CH251,CH257,CH263,CH269,CH275,CH281,CH287,CH293)</f>
        <v>34225579.559841573</v>
      </c>
      <c r="CI294" s="160">
        <f>AVERAGE(CI203,CI209,CI215,CI221,CI227,CI233,CI239,CI245,CI251,CI257,CI263,CI269,CI275,CI281,CI287,CI293)</f>
        <v>37.409375000000146</v>
      </c>
      <c r="CJ294" s="160">
        <f t="shared" ref="CJ294" si="2391">AVERAGE(CJ203,CJ209,CJ215,CJ221,CJ227,CJ233,CJ239,CJ245,CJ251,CJ257,CJ263,CJ269,CJ275,CJ281,CJ287,CJ293)</f>
        <v>988.03049750000014</v>
      </c>
      <c r="CK294" s="160">
        <f t="shared" ref="CK294" si="2392">AVERAGE(CK203,CK209,CK215,CK221,CK227,CK233,CK239,CK245,CK251,CK257,CK263,CK269,CK275,CK281,CK287,CK293)</f>
        <v>249.96647187500011</v>
      </c>
      <c r="CL294" s="160">
        <f t="shared" ref="CL294" si="2393">AVERAGE(CL203,CL209,CL215,CL221,CL227,CL233,CL239,CL245,CL251,CL257,CL263,CL269,CL275,CL281,CL287,CL293)</f>
        <v>6212.5906250000007</v>
      </c>
      <c r="CM294" s="160">
        <f t="shared" ref="CM294" si="2394">AVERAGE(CM203,CM209,CM215,CM221,CM227,CM233,CM239,CM245,CM251,CM257,CM263,CM269,CM275,CM281,CM287,CM293)</f>
        <v>5261.9695025000001</v>
      </c>
      <c r="CN294" s="160">
        <f t="shared" ref="CN294" si="2395">AVERAGE(CN203,CN209,CN215,CN221,CN227,CN233,CN239,CN245,CN251,CN257,CN263,CN269,CN275,CN281,CN287,CN293)</f>
        <v>6000.0335281249991</v>
      </c>
      <c r="CO294" s="107">
        <f t="shared" ref="CO294" si="2396">AVERAGE(CO203,CO209,CO215,CO221,CO227,CO233,CO239,CO245,CO251,CO257,CO263,CO269,CO275,CO281,CO287,CO293)</f>
        <v>99.594593749999987</v>
      </c>
      <c r="CP294" s="107">
        <f t="shared" ref="CP294" si="2397">AVERAGE(CP203,CP209,CP215,CP221,CP227,CP233,CP239,CP245,CP251,CP257,CP263,CP269,CP275,CP281,CP287,CP293)</f>
        <v>88.023843749999997</v>
      </c>
      <c r="CQ294" s="107">
        <f t="shared" ref="CQ294" si="2398">AVERAGE(CQ203,CQ209,CQ215,CQ221,CQ227,CQ233,CQ239,CQ245,CQ251,CQ257,CQ263,CQ269,CQ275,CQ281,CQ287,CQ293)</f>
        <v>96.899093750000006</v>
      </c>
      <c r="CR294" s="107">
        <f t="shared" ref="CR294" si="2399">AVERAGE(CR203,CR209,CR215,CR221,CR227,CR233,CR239,CR245,CR251,CR257,CR263,CR269,CR275,CR281,CR287,CR293)</f>
        <v>1.3601878873050033</v>
      </c>
      <c r="CS294" s="107">
        <f t="shared" ref="CS294" si="2400">AVERAGE(CS203,CS209,CS215,CS221,CS227,CS233,CS239,CS245,CS251,CS257,CS263,CS269,CS275,CS281,CS287,CS293)</f>
        <v>2.2969726367509269</v>
      </c>
      <c r="CT294" s="114">
        <f t="shared" ref="CT294" si="2401">AVERAGE(CT203,CT209,CT215,CT221,CT227,CT233,CT239,CT245,CT251,CT257,CT263,CT269,CT275,CT281,CT287,CT293)</f>
        <v>62371491.539040528</v>
      </c>
      <c r="CU294" s="114">
        <f t="shared" ref="CU294" si="2402">AVERAGE(CU203,CU209,CU215,CU221,CU227,CU233,CU239,CU245,CU251,CU257,CU263,CU269,CU275,CU281,CU287,CU293)</f>
        <v>61588477.350748442</v>
      </c>
      <c r="CV294" s="114">
        <f t="shared" ref="CV294" si="2403">AVERAGE(CV203,CV209,CV215,CV221,CV227,CV233,CV239,CV245,CV251,CV257,CV263,CV269,CV275,CV281,CV287,CV293)</f>
        <v>63154505.727332629</v>
      </c>
      <c r="CW294" s="160">
        <f>AVERAGE(CW203,CW209,CW215,CW221,CW227,CW233,CW239,CW245,CW251,CW257,CW263,CW269,CW275,CW281,CW287,CW293)</f>
        <v>279.9031250000001</v>
      </c>
      <c r="CX294" s="160">
        <f t="shared" ref="CX294" si="2404">AVERAGE(CX203,CX209,CX215,CX221,CX227,CX233,CX239,CX245,CX251,CX257,CX263,CX269,CX275,CX281,CX287,CX293)</f>
        <v>1188.3774840625003</v>
      </c>
      <c r="CY294" s="160">
        <f t="shared" ref="CY294" si="2405">AVERAGE(CY203,CY209,CY215,CY221,CY227,CY233,CY239,CY245,CY251,CY257,CY263,CY269,CY275,CY281,CY287,CY293)</f>
        <v>555.52687906250014</v>
      </c>
      <c r="CZ294" s="160">
        <f t="shared" ref="CZ294" si="2406">AVERAGE(CZ203,CZ209,CZ215,CZ221,CZ227,CZ233,CZ239,CZ245,CZ251,CZ257,CZ263,CZ269,CZ275,CZ281,CZ287,CZ293)</f>
        <v>5970.0968750000011</v>
      </c>
      <c r="DA294" s="160">
        <f t="shared" ref="DA294" si="2407">AVERAGE(DA203,DA209,DA215,DA221,DA227,DA233,DA239,DA245,DA251,DA257,DA263,DA269,DA275,DA281,DA287,DA293)</f>
        <v>5061.622515937499</v>
      </c>
      <c r="DB294" s="160">
        <f t="shared" ref="DB294" si="2408">AVERAGE(DB203,DB209,DB215,DB221,DB227,DB233,DB239,DB245,DB251,DB257,DB263,DB269,DB275,DB281,DB287,DB293)</f>
        <v>5694.4731209375004</v>
      </c>
      <c r="DC294" s="107">
        <f t="shared" ref="DC294" si="2409">AVERAGE(DC203,DC209,DC215,DC221,DC227,DC233,DC239,DC245,DC251,DC257,DC263,DC269,DC275,DC281,DC287,DC293)</f>
        <v>97.023750000000007</v>
      </c>
      <c r="DD294" s="107">
        <f t="shared" ref="DD294" si="2410">AVERAGE(DD203,DD209,DD215,DD221,DD227,DD233,DD239,DD245,DD251,DD257,DD263,DD269,DD275,DD281,DD287,DD293)</f>
        <v>87.979500000000002</v>
      </c>
      <c r="DE294" s="107">
        <f t="shared" ref="DE294" si="2411">AVERAGE(DE203,DE209,DE215,DE221,DE227,DE233,DE239,DE245,DE251,DE257,DE263,DE269,DE275,DE281,DE287,DE293)</f>
        <v>96.016750000000016</v>
      </c>
      <c r="DF294" s="107">
        <f t="shared" ref="DF294" si="2412">AVERAGE(DF203,DF209,DF215,DF221,DF227,DF233,DF239,DF245,DF251,DF257,DF263,DF269,DF275,DF281,DF287,DF293)</f>
        <v>3.3573555573410392</v>
      </c>
      <c r="DG294" s="107">
        <f t="shared" ref="DG294" si="2413">AVERAGE(DG203,DG209,DG215,DG221,DG227,DG233,DG239,DG245,DG251,DG257,DG263,DG269,DG275,DG281,DG287,DG293)</f>
        <v>40.584446317885522</v>
      </c>
      <c r="DH294" s="114">
        <f t="shared" ref="DH294" si="2414">AVERAGE(DH203,DH209,DH215,DH221,DH227,DH233,DH239,DH245,DH251,DH257,DH263,DH269,DH275,DH281,DH287,DH293)</f>
        <v>33628589.401895687</v>
      </c>
      <c r="DI294" s="65" t="e">
        <f t="shared" ref="DI294:DK294" si="2415">AVERAGE(DI198:DI293)</f>
        <v>#DIV/0!</v>
      </c>
      <c r="DJ294" s="107">
        <f t="shared" si="2415"/>
        <v>22.95129609741744</v>
      </c>
      <c r="DK294" s="65" t="e">
        <f t="shared" si="2415"/>
        <v>#DIV/0!</v>
      </c>
      <c r="DL294" s="18">
        <f t="shared" si="2136"/>
        <v>0.43747481734967186</v>
      </c>
    </row>
    <row r="295" spans="1:116" x14ac:dyDescent="0.25">
      <c r="A295" s="289" t="s">
        <v>71</v>
      </c>
      <c r="B295" s="289"/>
      <c r="C295" s="289"/>
      <c r="D295" s="227"/>
      <c r="E295" s="227"/>
      <c r="F295" s="227"/>
      <c r="G295" s="227"/>
      <c r="H295" s="228"/>
      <c r="I295" s="229"/>
      <c r="J295" s="229"/>
      <c r="K295" s="230"/>
      <c r="L295" s="230"/>
      <c r="M295" s="230"/>
      <c r="N295" s="230"/>
      <c r="O295" s="230"/>
      <c r="P295" s="230"/>
      <c r="Q295" s="231"/>
      <c r="R295" s="231"/>
      <c r="S295" s="231"/>
      <c r="T295" s="228"/>
      <c r="U295" s="228"/>
      <c r="V295" s="228"/>
      <c r="W295" s="227"/>
      <c r="X295" s="227"/>
      <c r="Y295" s="227"/>
      <c r="Z295" s="227"/>
      <c r="AA295" s="227"/>
      <c r="AB295" s="228"/>
      <c r="AC295" s="229"/>
      <c r="AD295" s="229"/>
      <c r="AE295" s="230">
        <f>AVERAGE(AE100,AE197,AE294)</f>
        <v>20.511197916666806</v>
      </c>
      <c r="AF295" s="230">
        <f t="shared" ref="AF295:CQ295" si="2416">AVERAGE(AF100,AF197,AF294)</f>
        <v>646.97423588541676</v>
      </c>
      <c r="AG295" s="230">
        <f t="shared" si="2416"/>
        <v>177.23185572916682</v>
      </c>
      <c r="AH295" s="230">
        <f t="shared" si="2416"/>
        <v>4666.9888020833341</v>
      </c>
      <c r="AI295" s="230">
        <f t="shared" si="2416"/>
        <v>4040.5257641145822</v>
      </c>
      <c r="AJ295" s="230">
        <f t="shared" si="2416"/>
        <v>4510.2681442708335</v>
      </c>
      <c r="AK295" s="230">
        <f t="shared" si="2416"/>
        <v>99.727291666666659</v>
      </c>
      <c r="AL295" s="230">
        <f t="shared" si="2416"/>
        <v>90.131500000000003</v>
      </c>
      <c r="AM295" s="230">
        <f t="shared" si="2416"/>
        <v>97.286333333333332</v>
      </c>
      <c r="AN295" s="230">
        <f t="shared" si="2416"/>
        <v>1.1137152767226757</v>
      </c>
      <c r="AO295" s="231">
        <f t="shared" si="2416"/>
        <v>4.049527999999512</v>
      </c>
      <c r="AP295" s="230">
        <f t="shared" si="2416"/>
        <v>19140841.705250639</v>
      </c>
      <c r="AQ295" s="230">
        <f t="shared" si="2416"/>
        <v>18907468.782313112</v>
      </c>
      <c r="AR295" s="230">
        <f t="shared" si="2416"/>
        <v>19374214.628188167</v>
      </c>
      <c r="AS295" s="230">
        <f t="shared" si="2416"/>
        <v>15.589322916666807</v>
      </c>
      <c r="AT295" s="230">
        <f t="shared" si="2416"/>
        <v>633.88702393229175</v>
      </c>
      <c r="AU295" s="230">
        <f t="shared" si="2416"/>
        <v>178.96659078125018</v>
      </c>
      <c r="AV295" s="230">
        <f t="shared" si="2416"/>
        <v>4671.9106770833341</v>
      </c>
      <c r="AW295" s="230">
        <f t="shared" si="2416"/>
        <v>4053.6129760677081</v>
      </c>
      <c r="AX295" s="230">
        <f t="shared" si="2416"/>
        <v>4508.5334092187504</v>
      </c>
      <c r="AY295" s="230">
        <f t="shared" si="2416"/>
        <v>99.804666666666662</v>
      </c>
      <c r="AZ295" s="230">
        <f t="shared" si="2416"/>
        <v>90.30845833333332</v>
      </c>
      <c r="BA295" s="230">
        <f t="shared" si="2416"/>
        <v>97.153166666666678</v>
      </c>
      <c r="BB295" s="230">
        <f t="shared" si="2416"/>
        <v>0.87121022253812797</v>
      </c>
      <c r="BC295" s="231">
        <f t="shared" si="2416"/>
        <v>0.6484211489056646</v>
      </c>
      <c r="BD295" s="230">
        <f t="shared" si="2416"/>
        <v>111293116.45983987</v>
      </c>
      <c r="BE295" s="230">
        <f t="shared" si="2416"/>
        <v>109674752.76765989</v>
      </c>
      <c r="BF295" s="230">
        <f t="shared" si="2416"/>
        <v>112911480.15201984</v>
      </c>
      <c r="BG295" s="230">
        <f t="shared" si="2416"/>
        <v>793.11666666666667</v>
      </c>
      <c r="BH295" s="230">
        <f t="shared" si="2416"/>
        <v>1352.2602748697918</v>
      </c>
      <c r="BI295" s="230">
        <f t="shared" si="2416"/>
        <v>1030.7071536979165</v>
      </c>
      <c r="BJ295" s="230">
        <f t="shared" si="2416"/>
        <v>3972.4263888888891</v>
      </c>
      <c r="BK295" s="230">
        <f t="shared" si="2416"/>
        <v>3393.7460474774302</v>
      </c>
      <c r="BL295" s="230">
        <f t="shared" si="2416"/>
        <v>3728.9341400729172</v>
      </c>
      <c r="BM295" s="230">
        <f t="shared" si="2416"/>
        <v>78.91920833333333</v>
      </c>
      <c r="BN295" s="230">
        <f t="shared" si="2416"/>
        <v>89.415208333333325</v>
      </c>
      <c r="BO295" s="230">
        <f t="shared" si="2416"/>
        <v>94.844791666666666</v>
      </c>
      <c r="BP295" s="230">
        <f t="shared" si="2416"/>
        <v>3.6159356821538302</v>
      </c>
      <c r="BQ295" s="231">
        <f t="shared" si="2416"/>
        <v>6079.4561560393004</v>
      </c>
      <c r="BR295" s="230">
        <f t="shared" si="2416"/>
        <v>19545230.283555266</v>
      </c>
      <c r="BS295" s="230">
        <f t="shared" si="2416"/>
        <v>19294074.982069764</v>
      </c>
      <c r="BT295" s="230">
        <f t="shared" si="2416"/>
        <v>19796385.58504077</v>
      </c>
      <c r="BU295" s="230">
        <f t="shared" si="2416"/>
        <v>20.498437500000147</v>
      </c>
      <c r="BV295" s="230">
        <f t="shared" si="2416"/>
        <v>646.65659846354185</v>
      </c>
      <c r="BW295" s="230">
        <f t="shared" si="2416"/>
        <v>177.05553742187513</v>
      </c>
      <c r="BX295" s="230">
        <f t="shared" si="2416"/>
        <v>4667.0015625000005</v>
      </c>
      <c r="BY295" s="230">
        <f t="shared" si="2416"/>
        <v>4040.8434015364569</v>
      </c>
      <c r="BZ295" s="230">
        <f t="shared" si="2416"/>
        <v>4510.4444625781252</v>
      </c>
      <c r="CA295" s="230">
        <f t="shared" si="2416"/>
        <v>99.733541666666653</v>
      </c>
      <c r="CB295" s="230">
        <f t="shared" si="2416"/>
        <v>90.137583333333339</v>
      </c>
      <c r="CC295" s="230">
        <f t="shared" si="2416"/>
        <v>97.292874999999995</v>
      </c>
      <c r="CD295" s="230">
        <f t="shared" si="2416"/>
        <v>2.1531770479677044</v>
      </c>
      <c r="CE295" s="231">
        <f t="shared" si="2416"/>
        <v>3.454109012474587</v>
      </c>
      <c r="CF295" s="230">
        <f t="shared" si="2416"/>
        <v>19151226.269095909</v>
      </c>
      <c r="CG295" s="230">
        <f t="shared" si="2416"/>
        <v>18916931.192059867</v>
      </c>
      <c r="CH295" s="230">
        <f t="shared" si="2416"/>
        <v>19385521.346131947</v>
      </c>
      <c r="CI295" s="230">
        <f t="shared" si="2416"/>
        <v>15.780729166666811</v>
      </c>
      <c r="CJ295" s="230">
        <f t="shared" si="2416"/>
        <v>642.74765424479176</v>
      </c>
      <c r="CK295" s="230">
        <f t="shared" si="2416"/>
        <v>170.65669656250017</v>
      </c>
      <c r="CL295" s="230">
        <f t="shared" si="2416"/>
        <v>4671.7192708333341</v>
      </c>
      <c r="CM295" s="230">
        <f t="shared" si="2416"/>
        <v>4044.7523457552084</v>
      </c>
      <c r="CN295" s="230">
        <f t="shared" si="2416"/>
        <v>4516.8433034375003</v>
      </c>
      <c r="CO295" s="230">
        <f t="shared" si="2416"/>
        <v>99.796031249999999</v>
      </c>
      <c r="CP295" s="230">
        <f t="shared" si="2416"/>
        <v>90.136739583333338</v>
      </c>
      <c r="CQ295" s="230">
        <f t="shared" si="2416"/>
        <v>97.318197916666676</v>
      </c>
      <c r="CR295" s="230">
        <f t="shared" ref="CR295:DJ295" si="2417">AVERAGE(CR100,CR197,CR294)</f>
        <v>1.5711782611096592</v>
      </c>
      <c r="CS295" s="231">
        <f t="shared" si="2417"/>
        <v>3.9060383156896159</v>
      </c>
      <c r="CT295" s="230">
        <f t="shared" si="2417"/>
        <v>52482974.714474231</v>
      </c>
      <c r="CU295" s="230">
        <f t="shared" si="2417"/>
        <v>51700733.939927958</v>
      </c>
      <c r="CV295" s="230">
        <f t="shared" si="2417"/>
        <v>53265215.489020504</v>
      </c>
      <c r="CW295" s="230">
        <f t="shared" si="2417"/>
        <v>312.04270833333339</v>
      </c>
      <c r="CX295" s="230">
        <f t="shared" si="2417"/>
        <v>902.6039377604169</v>
      </c>
      <c r="CY295" s="230">
        <f t="shared" si="2417"/>
        <v>517.39358513020852</v>
      </c>
      <c r="CZ295" s="230">
        <f t="shared" si="2417"/>
        <v>4375.4572916666666</v>
      </c>
      <c r="DA295" s="230">
        <f t="shared" si="2417"/>
        <v>3784.8960622395825</v>
      </c>
      <c r="DB295" s="230">
        <f t="shared" si="2417"/>
        <v>4170.1064148697915</v>
      </c>
      <c r="DC295" s="230">
        <f t="shared" si="2417"/>
        <v>94.690791666666655</v>
      </c>
      <c r="DD295" s="230">
        <f t="shared" si="2417"/>
        <v>89.87466666666667</v>
      </c>
      <c r="DE295" s="230">
        <f t="shared" si="2417"/>
        <v>96.274708333333351</v>
      </c>
      <c r="DF295" s="230">
        <f t="shared" si="2417"/>
        <v>3.2836127361653098</v>
      </c>
      <c r="DG295" s="231">
        <f t="shared" si="2417"/>
        <v>193.45786103328808</v>
      </c>
      <c r="DH295" s="228">
        <f t="shared" si="2417"/>
        <v>19041260.985751931</v>
      </c>
      <c r="DI295" s="230" t="e">
        <f t="shared" si="2417"/>
        <v>#DIV/0!</v>
      </c>
      <c r="DJ295" s="231">
        <f t="shared" si="2417"/>
        <v>39.61330423178471</v>
      </c>
    </row>
  </sheetData>
  <mergeCells count="123">
    <mergeCell ref="D94:D99"/>
    <mergeCell ref="D101:D106"/>
    <mergeCell ref="D222:D227"/>
    <mergeCell ref="D216:D221"/>
    <mergeCell ref="D210:D215"/>
    <mergeCell ref="A101:A196"/>
    <mergeCell ref="B101:B124"/>
    <mergeCell ref="D167:D172"/>
    <mergeCell ref="D173:D178"/>
    <mergeCell ref="D155:D160"/>
    <mergeCell ref="D161:D166"/>
    <mergeCell ref="D143:D148"/>
    <mergeCell ref="D149:D154"/>
    <mergeCell ref="D131:D136"/>
    <mergeCell ref="D137:D142"/>
    <mergeCell ref="D119:D124"/>
    <mergeCell ref="D125:D130"/>
    <mergeCell ref="D191:D196"/>
    <mergeCell ref="D179:D184"/>
    <mergeCell ref="D185:D190"/>
    <mergeCell ref="B149:B172"/>
    <mergeCell ref="C125:C130"/>
    <mergeCell ref="C131:C136"/>
    <mergeCell ref="D270:D275"/>
    <mergeCell ref="D264:D269"/>
    <mergeCell ref="D258:D263"/>
    <mergeCell ref="D252:D257"/>
    <mergeCell ref="D246:D251"/>
    <mergeCell ref="D240:D245"/>
    <mergeCell ref="A100:F100"/>
    <mergeCell ref="D282:D287"/>
    <mergeCell ref="C149:C154"/>
    <mergeCell ref="C155:C160"/>
    <mergeCell ref="C161:C166"/>
    <mergeCell ref="C167:C172"/>
    <mergeCell ref="D107:D112"/>
    <mergeCell ref="D113:D118"/>
    <mergeCell ref="D204:D209"/>
    <mergeCell ref="D198:D203"/>
    <mergeCell ref="BD2:BQ2"/>
    <mergeCell ref="C28:C33"/>
    <mergeCell ref="H2:S2"/>
    <mergeCell ref="T2:Z2"/>
    <mergeCell ref="AB2:AO2"/>
    <mergeCell ref="AP2:BC2"/>
    <mergeCell ref="D4:D9"/>
    <mergeCell ref="D10:D15"/>
    <mergeCell ref="D16:D21"/>
    <mergeCell ref="D22:D27"/>
    <mergeCell ref="D28:D33"/>
    <mergeCell ref="C4:C9"/>
    <mergeCell ref="C10:C15"/>
    <mergeCell ref="C16:C21"/>
    <mergeCell ref="B52:B75"/>
    <mergeCell ref="C64:C69"/>
    <mergeCell ref="C70:C75"/>
    <mergeCell ref="A4:A99"/>
    <mergeCell ref="B4:B27"/>
    <mergeCell ref="C22:C27"/>
    <mergeCell ref="B28:B51"/>
    <mergeCell ref="B76:B99"/>
    <mergeCell ref="C76:C81"/>
    <mergeCell ref="C82:C87"/>
    <mergeCell ref="C88:C93"/>
    <mergeCell ref="C94:C99"/>
    <mergeCell ref="D34:D39"/>
    <mergeCell ref="D40:D45"/>
    <mergeCell ref="D46:D51"/>
    <mergeCell ref="D52:D57"/>
    <mergeCell ref="D58:D63"/>
    <mergeCell ref="C34:C39"/>
    <mergeCell ref="C40:C45"/>
    <mergeCell ref="C46:C51"/>
    <mergeCell ref="C52:C57"/>
    <mergeCell ref="C58:C63"/>
    <mergeCell ref="D76:D81"/>
    <mergeCell ref="D82:D87"/>
    <mergeCell ref="D88:D93"/>
    <mergeCell ref="C137:C142"/>
    <mergeCell ref="A294:F294"/>
    <mergeCell ref="C240:C245"/>
    <mergeCell ref="B246:B269"/>
    <mergeCell ref="C246:C251"/>
    <mergeCell ref="C252:C257"/>
    <mergeCell ref="C258:C263"/>
    <mergeCell ref="C264:C269"/>
    <mergeCell ref="A198:A293"/>
    <mergeCell ref="B198:B221"/>
    <mergeCell ref="C198:C203"/>
    <mergeCell ref="C204:C209"/>
    <mergeCell ref="C210:C215"/>
    <mergeCell ref="C216:C221"/>
    <mergeCell ref="B222:B245"/>
    <mergeCell ref="C222:C227"/>
    <mergeCell ref="C228:C233"/>
    <mergeCell ref="D234:D239"/>
    <mergeCell ref="D228:D233"/>
    <mergeCell ref="D288:D293"/>
    <mergeCell ref="D276:D281"/>
    <mergeCell ref="A295:C295"/>
    <mergeCell ref="BR2:CE2"/>
    <mergeCell ref="CF2:CS2"/>
    <mergeCell ref="CT2:DG2"/>
    <mergeCell ref="B270:B293"/>
    <mergeCell ref="C270:C275"/>
    <mergeCell ref="C276:C281"/>
    <mergeCell ref="C282:C287"/>
    <mergeCell ref="C288:C293"/>
    <mergeCell ref="C234:C239"/>
    <mergeCell ref="B173:B196"/>
    <mergeCell ref="C173:C178"/>
    <mergeCell ref="C179:C184"/>
    <mergeCell ref="C185:C190"/>
    <mergeCell ref="C191:C196"/>
    <mergeCell ref="A197:F197"/>
    <mergeCell ref="C143:C148"/>
    <mergeCell ref="C101:C106"/>
    <mergeCell ref="C107:C112"/>
    <mergeCell ref="C113:C118"/>
    <mergeCell ref="C119:C124"/>
    <mergeCell ref="B125:B148"/>
    <mergeCell ref="D64:D69"/>
    <mergeCell ref="D70:D75"/>
  </mergeCells>
  <conditionalFormatting sqref="DI4:DI8 DI198:DI202 DI101:DI105 DI16:DI20 DI22:DI26 DI28:DI32 DI34:DI38 DI40:DI44 DI52:DI56 DI58:DI62 DI64:DI68 DI70:DI74 DI76:DI80 DI82:DI86 DI88:DI92 DI94:DI98 DI107:DI111 DI113:DI117 DI119:DI123 DI125:DI129 DI131:DI135 DI137:DI141 DI143:DI147 DI149:DI153 DI155:DI159 DI161:DI165 DI167:DI171 DI173:DI177 DI179:DI183 DI185:DI189 DI191:DI195 DI204:DI208 DI210:DI214 DI216:DI220 DI222:DI226 DI228:DI232 DI234:DI238 DI240:DI244 DI246:DI250 DI252:DI256 DI258:DI262 DI264:DI268 DI270:DI274 DI276:DI280 DI282:DI286 DI288:DI292 DI46:DI50 DI10:DI14">
    <cfRule type="expression" dxfId="0" priority="3" stopIfTrue="1">
      <formula>DI4=$AB$2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7CAC3-AB53-4BE9-8016-ED2942A33B87}">
  <dimension ref="A1:AX23"/>
  <sheetViews>
    <sheetView topLeftCell="D1" zoomScale="85" zoomScaleNormal="85" workbookViewId="0">
      <selection activeCell="AD16" sqref="AD16:AD20"/>
    </sheetView>
  </sheetViews>
  <sheetFormatPr defaultRowHeight="15" x14ac:dyDescent="0.25"/>
  <cols>
    <col min="1" max="1" width="6.28515625" customWidth="1"/>
    <col min="2" max="2" width="6" bestFit="1" customWidth="1"/>
    <col min="3" max="4" width="8.7109375" bestFit="1" customWidth="1"/>
    <col min="5" max="5" width="3" hidden="1" customWidth="1"/>
    <col min="6" max="8" width="10" style="154" bestFit="1" customWidth="1"/>
    <col min="9" max="11" width="10" style="154" customWidth="1"/>
    <col min="12" max="14" width="10" style="161" customWidth="1"/>
    <col min="15" max="15" width="7.85546875" customWidth="1"/>
    <col min="16" max="16" width="7.28515625" customWidth="1"/>
    <col min="17" max="17" width="8.28515625" customWidth="1"/>
    <col min="18" max="18" width="10" bestFit="1" customWidth="1"/>
    <col min="19" max="20" width="12.42578125" bestFit="1" customWidth="1"/>
    <col min="21" max="21" width="10.7109375" bestFit="1" customWidth="1"/>
    <col min="22" max="23" width="12.42578125" customWidth="1"/>
    <col min="24" max="26" width="12.42578125" hidden="1" customWidth="1"/>
    <col min="27" max="27" width="7.85546875" hidden="1" customWidth="1"/>
    <col min="28" max="28" width="7.28515625" hidden="1" customWidth="1"/>
    <col min="29" max="29" width="8.28515625" hidden="1" customWidth="1"/>
    <col min="30" max="30" width="5.5703125" bestFit="1" customWidth="1"/>
    <col min="31" max="31" width="7.85546875" bestFit="1" customWidth="1"/>
    <col min="32" max="33" width="10" style="154" bestFit="1" customWidth="1"/>
    <col min="34" max="34" width="10.7109375" style="154" bestFit="1" customWidth="1"/>
    <col min="35" max="37" width="10" style="154" customWidth="1"/>
    <col min="38" max="40" width="10" style="154" hidden="1" customWidth="1"/>
    <col min="41" max="41" width="7.85546875" hidden="1" customWidth="1"/>
    <col min="42" max="42" width="7.28515625" hidden="1" customWidth="1"/>
    <col min="43" max="43" width="8.28515625" hidden="1" customWidth="1"/>
    <col min="44" max="44" width="4.5703125" bestFit="1" customWidth="1"/>
    <col min="45" max="45" width="7.85546875" bestFit="1" customWidth="1"/>
    <col min="46" max="46" width="10.140625" bestFit="1" customWidth="1"/>
    <col min="47" max="47" width="7.5703125" bestFit="1" customWidth="1"/>
  </cols>
  <sheetData>
    <row r="1" spans="1:50" x14ac:dyDescent="0.25">
      <c r="A1" s="145"/>
      <c r="B1" s="145"/>
      <c r="C1" s="145"/>
      <c r="D1" s="145"/>
      <c r="E1" s="145"/>
      <c r="F1" s="22"/>
      <c r="G1" s="22"/>
      <c r="H1" s="22"/>
      <c r="I1" s="22"/>
      <c r="J1" s="22"/>
      <c r="K1" s="22"/>
      <c r="L1" s="157"/>
      <c r="M1" s="157"/>
      <c r="N1" s="157"/>
      <c r="O1" s="145"/>
      <c r="P1" s="145"/>
      <c r="Q1" s="145"/>
      <c r="R1" s="145"/>
      <c r="S1" s="145"/>
      <c r="T1" s="145"/>
      <c r="U1" s="156"/>
      <c r="V1" s="156"/>
      <c r="W1" s="156"/>
      <c r="X1" s="156"/>
      <c r="Y1" s="156"/>
      <c r="Z1" s="156"/>
      <c r="AA1" s="145"/>
      <c r="AB1" s="145"/>
      <c r="AC1" s="145"/>
      <c r="AD1" s="145"/>
      <c r="AE1" s="145"/>
      <c r="AF1" s="22"/>
      <c r="AG1" s="22"/>
      <c r="AH1" s="22"/>
      <c r="AI1" s="22"/>
      <c r="AJ1" s="22"/>
      <c r="AK1" s="22"/>
      <c r="AL1" s="22"/>
      <c r="AM1" s="22"/>
      <c r="AN1" s="22"/>
      <c r="AO1" s="145"/>
      <c r="AP1" s="145"/>
      <c r="AQ1" s="145"/>
      <c r="AR1" s="37">
        <f>MAX(AR4:AR213)</f>
        <v>2.503591472112463</v>
      </c>
      <c r="AS1" s="37"/>
      <c r="AT1" s="22"/>
      <c r="AU1" s="37">
        <f>MIN(AU4:AU213)</f>
        <v>14.149169820513929</v>
      </c>
      <c r="AW1" t="s">
        <v>38</v>
      </c>
      <c r="AX1">
        <v>2500</v>
      </c>
    </row>
    <row r="2" spans="1:50" x14ac:dyDescent="0.25">
      <c r="A2" s="145"/>
      <c r="B2" s="145"/>
      <c r="C2" s="145"/>
      <c r="D2" s="145"/>
      <c r="E2" s="145"/>
      <c r="F2" s="291" t="s">
        <v>19</v>
      </c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3" t="s">
        <v>37</v>
      </c>
      <c r="S2" s="294"/>
      <c r="T2" s="294"/>
      <c r="U2" s="294"/>
      <c r="V2" s="294"/>
      <c r="W2" s="294"/>
      <c r="X2" s="294"/>
      <c r="Y2" s="294"/>
      <c r="Z2" s="294"/>
      <c r="AA2" s="294"/>
      <c r="AB2" s="294"/>
      <c r="AC2" s="294"/>
      <c r="AD2" s="294"/>
      <c r="AE2" s="295"/>
      <c r="AF2" s="250" t="s">
        <v>36</v>
      </c>
      <c r="AG2" s="251"/>
      <c r="AH2" s="251"/>
      <c r="AI2" s="251"/>
      <c r="AJ2" s="251"/>
      <c r="AK2" s="251"/>
      <c r="AL2" s="251"/>
      <c r="AM2" s="251"/>
      <c r="AN2" s="251"/>
      <c r="AO2" s="251"/>
      <c r="AP2" s="251"/>
      <c r="AQ2" s="251"/>
      <c r="AR2" s="251"/>
      <c r="AS2" s="252"/>
      <c r="AT2" s="22"/>
      <c r="AU2" s="37"/>
    </row>
    <row r="3" spans="1:50" ht="60" x14ac:dyDescent="0.25">
      <c r="A3" s="1" t="s">
        <v>1</v>
      </c>
      <c r="B3" s="1" t="s">
        <v>0</v>
      </c>
      <c r="C3" s="1" t="s">
        <v>2</v>
      </c>
      <c r="D3" s="1" t="s">
        <v>3</v>
      </c>
      <c r="E3" s="1"/>
      <c r="F3" s="121" t="s">
        <v>5</v>
      </c>
      <c r="G3" s="121" t="s">
        <v>6</v>
      </c>
      <c r="H3" s="121" t="s">
        <v>4</v>
      </c>
      <c r="I3" s="17" t="s">
        <v>42</v>
      </c>
      <c r="J3" s="17" t="s">
        <v>43</v>
      </c>
      <c r="K3" s="17" t="s">
        <v>44</v>
      </c>
      <c r="L3" s="17" t="s">
        <v>39</v>
      </c>
      <c r="M3" s="17" t="s">
        <v>40</v>
      </c>
      <c r="N3" s="17" t="s">
        <v>41</v>
      </c>
      <c r="O3" s="17" t="s">
        <v>7</v>
      </c>
      <c r="P3" s="17" t="s">
        <v>8</v>
      </c>
      <c r="Q3" s="17" t="s">
        <v>9</v>
      </c>
      <c r="R3" s="147" t="s">
        <v>5</v>
      </c>
      <c r="S3" s="147" t="s">
        <v>6</v>
      </c>
      <c r="T3" s="147" t="s">
        <v>4</v>
      </c>
      <c r="U3" s="147" t="s">
        <v>42</v>
      </c>
      <c r="V3" s="147" t="s">
        <v>43</v>
      </c>
      <c r="W3" s="147" t="s">
        <v>44</v>
      </c>
      <c r="X3" s="147" t="s">
        <v>39</v>
      </c>
      <c r="Y3" s="147" t="s">
        <v>40</v>
      </c>
      <c r="Z3" s="147" t="s">
        <v>41</v>
      </c>
      <c r="AA3" s="147" t="s">
        <v>7</v>
      </c>
      <c r="AB3" s="147" t="s">
        <v>8</v>
      </c>
      <c r="AC3" s="147" t="s">
        <v>9</v>
      </c>
      <c r="AD3" s="147" t="s">
        <v>21</v>
      </c>
      <c r="AE3" s="147" t="s">
        <v>22</v>
      </c>
      <c r="AF3" s="25" t="s">
        <v>5</v>
      </c>
      <c r="AG3" s="25" t="s">
        <v>6</v>
      </c>
      <c r="AH3" s="25" t="s">
        <v>4</v>
      </c>
      <c r="AI3" s="40" t="s">
        <v>42</v>
      </c>
      <c r="AJ3" s="40" t="s">
        <v>43</v>
      </c>
      <c r="AK3" s="40" t="s">
        <v>44</v>
      </c>
      <c r="AL3" s="40" t="s">
        <v>39</v>
      </c>
      <c r="AM3" s="40" t="s">
        <v>40</v>
      </c>
      <c r="AN3" s="40" t="s">
        <v>41</v>
      </c>
      <c r="AO3" s="6" t="s">
        <v>7</v>
      </c>
      <c r="AP3" s="6" t="s">
        <v>8</v>
      </c>
      <c r="AQ3" s="6" t="s">
        <v>9</v>
      </c>
      <c r="AR3" s="40" t="s">
        <v>21</v>
      </c>
      <c r="AS3" s="40" t="s">
        <v>22</v>
      </c>
      <c r="AT3" s="23" t="s">
        <v>17</v>
      </c>
      <c r="AU3" s="81" t="s">
        <v>15</v>
      </c>
    </row>
    <row r="4" spans="1:50" x14ac:dyDescent="0.25">
      <c r="A4" s="273">
        <v>3</v>
      </c>
      <c r="B4" s="273">
        <v>31</v>
      </c>
      <c r="C4" s="273">
        <v>30</v>
      </c>
      <c r="D4" s="142">
        <v>1</v>
      </c>
      <c r="E4" s="142">
        <v>1</v>
      </c>
      <c r="F4" s="127">
        <v>13504110.636997459</v>
      </c>
      <c r="G4" s="127">
        <v>12862724.639821799</v>
      </c>
      <c r="H4" s="127">
        <v>14145496.634173131</v>
      </c>
      <c r="I4" s="127">
        <f>2500-L4</f>
        <v>56</v>
      </c>
      <c r="J4" s="127">
        <f t="shared" ref="J4:K4" si="0">2500-M4</f>
        <v>395.22719999999981</v>
      </c>
      <c r="K4" s="127">
        <f t="shared" si="0"/>
        <v>138.60719999999992</v>
      </c>
      <c r="L4" s="158">
        <f>(O4/100)*$AX$1</f>
        <v>2444</v>
      </c>
      <c r="M4" s="158">
        <f>(P4/100)*L4</f>
        <v>2104.7728000000002</v>
      </c>
      <c r="N4" s="158">
        <f>(Q4/100)*L4</f>
        <v>2361.3928000000001</v>
      </c>
      <c r="O4" s="122">
        <v>97.76</v>
      </c>
      <c r="P4" s="122">
        <v>86.12</v>
      </c>
      <c r="Q4" s="126">
        <v>96.62</v>
      </c>
      <c r="R4" s="127">
        <v>10223994.696113201</v>
      </c>
      <c r="S4" s="127">
        <v>9884046.8785228487</v>
      </c>
      <c r="T4" s="127">
        <v>10563942.51370354</v>
      </c>
      <c r="U4" s="127">
        <f>2500-X4</f>
        <v>11</v>
      </c>
      <c r="V4" s="127">
        <f t="shared" ref="V4:V8" si="1">2500-Y4</f>
        <v>357.71770000000015</v>
      </c>
      <c r="W4" s="127">
        <f t="shared" ref="W4:W8" si="2">2500-Z4</f>
        <v>86.914499999999862</v>
      </c>
      <c r="X4" s="158">
        <f>(AA4/100)*$AX$1</f>
        <v>2489</v>
      </c>
      <c r="Y4" s="158">
        <f>(AB4/100)*X4</f>
        <v>2142.2822999999999</v>
      </c>
      <c r="Z4" s="158">
        <f>(AC4/100)*X4</f>
        <v>2413.0855000000001</v>
      </c>
      <c r="AA4" s="122">
        <v>99.56</v>
      </c>
      <c r="AB4" s="122">
        <v>86.07</v>
      </c>
      <c r="AC4" s="122">
        <v>96.95</v>
      </c>
      <c r="AD4" s="222">
        <v>6.7715156512404198</v>
      </c>
      <c r="AE4" s="153">
        <f>IF(OR(ISBLANK(R4), ISBLANK(AT4)), "", 100*((R4-AT4)/AT4))</f>
        <v>8.3410769804498717</v>
      </c>
      <c r="AF4" s="155">
        <v>9436859.020663159</v>
      </c>
      <c r="AG4" s="128">
        <v>9232037.1343564857</v>
      </c>
      <c r="AH4" s="128">
        <v>9641680.9069698323</v>
      </c>
      <c r="AI4" s="127">
        <f>2500-AL4</f>
        <v>0</v>
      </c>
      <c r="AJ4" s="127">
        <f t="shared" ref="AJ4:AJ8" si="3">2500-AM4</f>
        <v>345.25</v>
      </c>
      <c r="AK4" s="127">
        <f t="shared" ref="AK4:AK8" si="4">2500-AN4</f>
        <v>84.75</v>
      </c>
      <c r="AL4" s="158">
        <f>(AO4/100)*$AX$1</f>
        <v>2500</v>
      </c>
      <c r="AM4" s="158">
        <f>(AP4/100)*AL4</f>
        <v>2154.75</v>
      </c>
      <c r="AN4" s="158">
        <f>(AQ4/100)*AL4</f>
        <v>2415.25</v>
      </c>
      <c r="AO4" s="124">
        <v>100</v>
      </c>
      <c r="AP4" s="124">
        <v>86.19</v>
      </c>
      <c r="AQ4" s="124">
        <v>96.61</v>
      </c>
      <c r="AR4" s="75">
        <v>2.2979393183666073</v>
      </c>
      <c r="AS4" s="46">
        <f>IF(OR(ISBLANK(AF4), ISBLANK(AT4)), "", 100*((AF4-AT4)/AT4))</f>
        <v>0</v>
      </c>
      <c r="AT4" s="24">
        <f>MIN(F4,AF4,R4)</f>
        <v>9436859.020663159</v>
      </c>
      <c r="AU4" s="39">
        <f>IF(OR(ISBLANK(F4), ISBLANK(AF4)), "", IFERROR(((F4-AF4)/F4)*100, ""))</f>
        <v>30.118618883284149</v>
      </c>
    </row>
    <row r="5" spans="1:50" x14ac:dyDescent="0.25">
      <c r="A5" s="274"/>
      <c r="B5" s="274"/>
      <c r="C5" s="274"/>
      <c r="D5" s="142">
        <v>2</v>
      </c>
      <c r="E5" s="142">
        <v>13</v>
      </c>
      <c r="F5" s="127">
        <v>12745206.164381649</v>
      </c>
      <c r="G5" s="127">
        <v>12156504.799403889</v>
      </c>
      <c r="H5" s="127">
        <v>13333907.52935941</v>
      </c>
      <c r="I5" s="127">
        <f t="shared" ref="I5:I8" si="5">2500-L5</f>
        <v>45.75</v>
      </c>
      <c r="J5" s="127">
        <f t="shared" ref="J5:J8" si="6">2500-M5</f>
        <v>383.20937499999991</v>
      </c>
      <c r="K5" s="127">
        <f t="shared" ref="K5:K8" si="7">2500-N5</f>
        <v>127.23109999999997</v>
      </c>
      <c r="L5" s="158">
        <f>(O5/100)*$AX$1</f>
        <v>2454.25</v>
      </c>
      <c r="M5" s="158">
        <f>(P5/100)*L5</f>
        <v>2116.7906250000001</v>
      </c>
      <c r="N5" s="158">
        <f>(Q5/100)*L5</f>
        <v>2372.7689</v>
      </c>
      <c r="O5" s="122">
        <v>98.17</v>
      </c>
      <c r="P5" s="122">
        <v>86.25</v>
      </c>
      <c r="Q5" s="126">
        <v>96.68</v>
      </c>
      <c r="R5" s="128">
        <v>9754927.9102293886</v>
      </c>
      <c r="S5" s="128">
        <v>9490977.9350796789</v>
      </c>
      <c r="T5" s="128">
        <v>10018877.8853791</v>
      </c>
      <c r="U5" s="127">
        <f t="shared" ref="U5:U8" si="8">2500-X5</f>
        <v>4.75</v>
      </c>
      <c r="V5" s="127">
        <f t="shared" si="1"/>
        <v>346.34972500000003</v>
      </c>
      <c r="W5" s="127">
        <f t="shared" si="2"/>
        <v>81.853225000000293</v>
      </c>
      <c r="X5" s="158">
        <f>(AA5/100)*$AX$1</f>
        <v>2495.25</v>
      </c>
      <c r="Y5" s="158">
        <f>(AB5/100)*X5</f>
        <v>2153.650275</v>
      </c>
      <c r="Z5" s="158">
        <f>(AC5/100)*X5</f>
        <v>2418.1467749999997</v>
      </c>
      <c r="AA5" s="124">
        <v>99.81</v>
      </c>
      <c r="AB5" s="124">
        <v>86.31</v>
      </c>
      <c r="AC5" s="124">
        <v>96.91</v>
      </c>
      <c r="AD5" s="223">
        <v>5.8601167244568897</v>
      </c>
      <c r="AE5" s="153">
        <f>IF(OR(ISBLANK(R5), ISBLANK(AT5)), "", 100*((R5-AT5)/AT5))</f>
        <v>3.5488608753498818</v>
      </c>
      <c r="AF5" s="155">
        <v>9420603.7881693188</v>
      </c>
      <c r="AG5" s="128">
        <v>9217426.3462532964</v>
      </c>
      <c r="AH5" s="128">
        <v>9623781.2300853413</v>
      </c>
      <c r="AI5" s="127">
        <f t="shared" ref="AI5:AI8" si="9">2500-AL5</f>
        <v>0</v>
      </c>
      <c r="AJ5" s="127">
        <f t="shared" si="3"/>
        <v>342.74999999999955</v>
      </c>
      <c r="AK5" s="127">
        <f t="shared" si="4"/>
        <v>86.5</v>
      </c>
      <c r="AL5" s="158">
        <f t="shared" ref="AL5:AL8" si="10">(AO5/100)*$AX$1</f>
        <v>2500</v>
      </c>
      <c r="AM5" s="158">
        <f>(AP5/100)*AL5</f>
        <v>2157.2500000000005</v>
      </c>
      <c r="AN5" s="158">
        <f>(AQ5/100)*AL5</f>
        <v>2413.5</v>
      </c>
      <c r="AO5" s="124">
        <v>100</v>
      </c>
      <c r="AP5" s="124">
        <v>86.29</v>
      </c>
      <c r="AQ5" s="124">
        <v>96.54</v>
      </c>
      <c r="AR5" s="77">
        <v>2.2537056252660057</v>
      </c>
      <c r="AS5" s="46">
        <f>IF(OR(ISBLANK(AF5), ISBLANK(AT5)), "", 100*((AF5-AT5)/AT5))</f>
        <v>0</v>
      </c>
      <c r="AT5" s="24">
        <f>MIN(F5,AF5,R5)</f>
        <v>9420603.7881693188</v>
      </c>
      <c r="AU5" s="39">
        <f>IF(OR(ISBLANK(F5), ISBLANK(AF5)), "", IFERROR(((F5-AF5)/F5)*100, ""))</f>
        <v>26.085120423578712</v>
      </c>
    </row>
    <row r="6" spans="1:50" x14ac:dyDescent="0.25">
      <c r="A6" s="274"/>
      <c r="B6" s="274"/>
      <c r="C6" s="274"/>
      <c r="D6" s="142">
        <v>3</v>
      </c>
      <c r="E6" s="142">
        <v>3</v>
      </c>
      <c r="F6" s="127">
        <v>11886306.251619531</v>
      </c>
      <c r="G6" s="127">
        <v>11366017.11158511</v>
      </c>
      <c r="H6" s="127">
        <v>12406595.391653949</v>
      </c>
      <c r="I6" s="127">
        <f t="shared" si="5"/>
        <v>34.25</v>
      </c>
      <c r="J6" s="127">
        <f t="shared" si="6"/>
        <v>373.29062500000009</v>
      </c>
      <c r="K6" s="127">
        <f t="shared" si="7"/>
        <v>119.81152500000007</v>
      </c>
      <c r="L6" s="158">
        <f>(O6/100)*$AX$1</f>
        <v>2465.75</v>
      </c>
      <c r="M6" s="158">
        <f>(P6/100)*L6</f>
        <v>2126.7093749999999</v>
      </c>
      <c r="N6" s="158">
        <f>(Q6/100)*L6</f>
        <v>2380.1884749999999</v>
      </c>
      <c r="O6" s="122">
        <v>98.63</v>
      </c>
      <c r="P6" s="122">
        <v>86.25</v>
      </c>
      <c r="Q6" s="126">
        <v>96.53</v>
      </c>
      <c r="R6" s="127">
        <v>9415959.1356783286</v>
      </c>
      <c r="S6" s="127">
        <v>9210253.9443270434</v>
      </c>
      <c r="T6" s="127">
        <v>9621664.3270296138</v>
      </c>
      <c r="U6" s="127">
        <f t="shared" si="8"/>
        <v>0.25000000000045475</v>
      </c>
      <c r="V6" s="127">
        <f t="shared" si="1"/>
        <v>342.96572500000002</v>
      </c>
      <c r="W6" s="127">
        <f t="shared" si="2"/>
        <v>78.242200000000594</v>
      </c>
      <c r="X6" s="158">
        <f>(AA6/100)*$AX$1</f>
        <v>2499.7499999999995</v>
      </c>
      <c r="Y6" s="158">
        <f>(AB6/100)*X6</f>
        <v>2157.034275</v>
      </c>
      <c r="Z6" s="158">
        <f>(AC6/100)*X6</f>
        <v>2421.7577999999994</v>
      </c>
      <c r="AA6" s="122">
        <v>99.99</v>
      </c>
      <c r="AB6" s="122">
        <v>86.29</v>
      </c>
      <c r="AC6" s="122">
        <v>96.88</v>
      </c>
      <c r="AD6" s="222">
        <v>6.2159596321791488</v>
      </c>
      <c r="AE6" s="153">
        <f>IF(OR(ISBLANK(R6), ISBLANK(AT6)), "", 100*((R6-AT6)/AT6))</f>
        <v>8.2839057479249245E-2</v>
      </c>
      <c r="AF6" s="155">
        <v>9408165.5000519976</v>
      </c>
      <c r="AG6" s="128">
        <v>9204407.7816811539</v>
      </c>
      <c r="AH6" s="128">
        <v>9611923.2184228413</v>
      </c>
      <c r="AI6" s="127">
        <f t="shared" si="9"/>
        <v>0</v>
      </c>
      <c r="AJ6" s="127">
        <f t="shared" si="3"/>
        <v>342.5</v>
      </c>
      <c r="AK6" s="127">
        <f t="shared" si="4"/>
        <v>87.75</v>
      </c>
      <c r="AL6" s="158">
        <f t="shared" si="10"/>
        <v>2500</v>
      </c>
      <c r="AM6" s="158">
        <f>(AP6/100)*AL6</f>
        <v>2157.5</v>
      </c>
      <c r="AN6" s="158">
        <f>(AQ6/100)*AL6</f>
        <v>2412.25</v>
      </c>
      <c r="AO6" s="124">
        <v>100</v>
      </c>
      <c r="AP6" s="124">
        <v>86.3</v>
      </c>
      <c r="AQ6" s="124">
        <v>96.49</v>
      </c>
      <c r="AR6" s="75">
        <v>2.4380853451009332</v>
      </c>
      <c r="AS6" s="46">
        <f>IF(OR(ISBLANK(AF6), ISBLANK(AT6)), "", 100*((AF6-AT6)/AT6))</f>
        <v>0</v>
      </c>
      <c r="AT6" s="24">
        <f>MIN(F6,AF6,R6)</f>
        <v>9408165.5000519976</v>
      </c>
      <c r="AU6" s="39">
        <f>IF(OR(ISBLANK(F6), ISBLANK(AF6)), "", IFERROR(((F6-AF6)/F6)*100, ""))</f>
        <v>20.848703534202496</v>
      </c>
    </row>
    <row r="7" spans="1:50" x14ac:dyDescent="0.25">
      <c r="A7" s="274"/>
      <c r="B7" s="274"/>
      <c r="C7" s="274"/>
      <c r="D7" s="142">
        <v>4</v>
      </c>
      <c r="E7" s="142">
        <v>14</v>
      </c>
      <c r="F7" s="127">
        <v>12059290.64943156</v>
      </c>
      <c r="G7" s="127">
        <v>11526551.72650132</v>
      </c>
      <c r="H7" s="127">
        <v>12592029.572361801</v>
      </c>
      <c r="I7" s="127">
        <f t="shared" si="5"/>
        <v>36.5</v>
      </c>
      <c r="J7" s="127">
        <f t="shared" si="6"/>
        <v>379.66555000000017</v>
      </c>
      <c r="K7" s="127">
        <f t="shared" si="7"/>
        <v>120.50534999999991</v>
      </c>
      <c r="L7" s="158">
        <f>(O7/100)*$AX$1</f>
        <v>2463.5</v>
      </c>
      <c r="M7" s="158">
        <f>(P7/100)*L7</f>
        <v>2120.3344499999998</v>
      </c>
      <c r="N7" s="158">
        <f>(Q7/100)*L7</f>
        <v>2379.4946500000001</v>
      </c>
      <c r="O7" s="122">
        <v>98.54</v>
      </c>
      <c r="P7" s="122">
        <v>86.07</v>
      </c>
      <c r="Q7" s="126">
        <v>96.59</v>
      </c>
      <c r="R7" s="128">
        <v>9719410.8653059918</v>
      </c>
      <c r="S7" s="128">
        <v>9460721.3267291598</v>
      </c>
      <c r="T7" s="128">
        <v>9978100.4038828239</v>
      </c>
      <c r="U7" s="127">
        <f t="shared" si="8"/>
        <v>4.25</v>
      </c>
      <c r="V7" s="127">
        <f t="shared" si="1"/>
        <v>350.90967499999988</v>
      </c>
      <c r="W7" s="127">
        <f t="shared" si="2"/>
        <v>81.368675000000167</v>
      </c>
      <c r="X7" s="158">
        <f>(AA7/100)*$AX$1</f>
        <v>2495.75</v>
      </c>
      <c r="Y7" s="158">
        <f>(AB7/100)*X7</f>
        <v>2149.0903250000001</v>
      </c>
      <c r="Z7" s="158">
        <f>(AC7/100)*X7</f>
        <v>2418.6313249999998</v>
      </c>
      <c r="AA7" s="124">
        <v>99.83</v>
      </c>
      <c r="AB7" s="124">
        <v>86.11</v>
      </c>
      <c r="AC7" s="124">
        <v>96.91</v>
      </c>
      <c r="AD7" s="223">
        <v>5.9576070549094045</v>
      </c>
      <c r="AE7" s="153">
        <f>IF(OR(ISBLANK(R7), ISBLANK(AT7)), "", 100*((R7-AT7)/AT7))</f>
        <v>3.2492831723681488</v>
      </c>
      <c r="AF7" s="155">
        <v>9413538.3478450403</v>
      </c>
      <c r="AG7" s="128">
        <v>9208923.0086100139</v>
      </c>
      <c r="AH7" s="128">
        <v>9618153.6870800667</v>
      </c>
      <c r="AI7" s="127">
        <f t="shared" si="9"/>
        <v>0</v>
      </c>
      <c r="AJ7" s="127">
        <f t="shared" si="3"/>
        <v>348.25</v>
      </c>
      <c r="AK7" s="127">
        <f t="shared" si="4"/>
        <v>88.500000000000455</v>
      </c>
      <c r="AL7" s="158">
        <f t="shared" si="10"/>
        <v>2500</v>
      </c>
      <c r="AM7" s="158">
        <f>(AP7/100)*AL7</f>
        <v>2151.75</v>
      </c>
      <c r="AN7" s="158">
        <f>(AQ7/100)*AL7</f>
        <v>2411.4999999999995</v>
      </c>
      <c r="AO7" s="124">
        <v>100</v>
      </c>
      <c r="AP7" s="124">
        <v>86.07</v>
      </c>
      <c r="AQ7" s="124">
        <v>96.46</v>
      </c>
      <c r="AR7" s="77">
        <v>2.503591472112463</v>
      </c>
      <c r="AS7" s="46">
        <f>IF(OR(ISBLANK(AF7), ISBLANK(AT7)), "", 100*((AF7-AT7)/AT7))</f>
        <v>0</v>
      </c>
      <c r="AT7" s="24">
        <f>MIN(F7,AF7,R7)</f>
        <v>9413538.3478450403</v>
      </c>
      <c r="AU7" s="39">
        <f>IF(OR(ISBLANK(F7), ISBLANK(AF7)), "", IFERROR(((F7-AF7)/F7)*100, ""))</f>
        <v>21.939535072995632</v>
      </c>
    </row>
    <row r="8" spans="1:50" x14ac:dyDescent="0.25">
      <c r="A8" s="274"/>
      <c r="B8" s="274"/>
      <c r="C8" s="274"/>
      <c r="D8" s="142">
        <v>5</v>
      </c>
      <c r="E8" s="142">
        <v>20</v>
      </c>
      <c r="F8" s="127">
        <v>13324040.118164049</v>
      </c>
      <c r="G8" s="127">
        <v>12691666.2160566</v>
      </c>
      <c r="H8" s="127">
        <v>13956414.020271489</v>
      </c>
      <c r="I8" s="127">
        <f t="shared" si="5"/>
        <v>53.5</v>
      </c>
      <c r="J8" s="127">
        <f t="shared" si="6"/>
        <v>394.05279999999993</v>
      </c>
      <c r="K8" s="127">
        <f t="shared" si="7"/>
        <v>135.70240000000013</v>
      </c>
      <c r="L8" s="158">
        <f>(O8/100)*$AX$1</f>
        <v>2446.5</v>
      </c>
      <c r="M8" s="158">
        <f>(P8/100)*L8</f>
        <v>2105.9472000000001</v>
      </c>
      <c r="N8" s="158">
        <f>(Q8/100)*L8</f>
        <v>2364.2975999999999</v>
      </c>
      <c r="O8" s="122">
        <v>97.86</v>
      </c>
      <c r="P8" s="122">
        <v>86.08</v>
      </c>
      <c r="Q8" s="126">
        <v>96.64</v>
      </c>
      <c r="R8" s="127">
        <v>9624063.2241898924</v>
      </c>
      <c r="S8" s="127">
        <v>9386235.5929565206</v>
      </c>
      <c r="T8" s="127">
        <v>9861890.8554232642</v>
      </c>
      <c r="U8" s="127">
        <f t="shared" si="8"/>
        <v>2.75</v>
      </c>
      <c r="V8" s="127">
        <f t="shared" si="1"/>
        <v>350.11747500000001</v>
      </c>
      <c r="W8" s="127">
        <f t="shared" si="2"/>
        <v>79.665299999999661</v>
      </c>
      <c r="X8" s="158">
        <f>(AA8/100)*$AX$1</f>
        <v>2497.25</v>
      </c>
      <c r="Y8" s="158">
        <f>(AB8/100)*X8</f>
        <v>2149.882525</v>
      </c>
      <c r="Z8" s="158">
        <f>(AC8/100)*X8</f>
        <v>2420.3347000000003</v>
      </c>
      <c r="AA8" s="122">
        <v>99.89</v>
      </c>
      <c r="AB8" s="122">
        <v>86.09</v>
      </c>
      <c r="AC8" s="122">
        <v>96.92</v>
      </c>
      <c r="AD8" s="222">
        <v>5.8553404111132474</v>
      </c>
      <c r="AE8" s="153">
        <f>IF(OR(ISBLANK(R8), ISBLANK(AT8)), "", 100*((R8-AT8)/AT8))</f>
        <v>1.8385494253732075</v>
      </c>
      <c r="AF8" s="155">
        <v>9450314.5208704676</v>
      </c>
      <c r="AG8" s="128">
        <v>9241435.8363115415</v>
      </c>
      <c r="AH8" s="128">
        <v>9659193.2054293938</v>
      </c>
      <c r="AI8" s="127">
        <f t="shared" si="9"/>
        <v>0.5</v>
      </c>
      <c r="AJ8" s="127">
        <f t="shared" si="3"/>
        <v>348.43040000000019</v>
      </c>
      <c r="AK8" s="127">
        <f t="shared" si="4"/>
        <v>85.483000000000175</v>
      </c>
      <c r="AL8" s="158">
        <f t="shared" si="10"/>
        <v>2499.5</v>
      </c>
      <c r="AM8" s="158">
        <f>(AP8/100)*AL8</f>
        <v>2151.5695999999998</v>
      </c>
      <c r="AN8" s="158">
        <f>(AQ8/100)*AL8</f>
        <v>2414.5169999999998</v>
      </c>
      <c r="AO8" s="124">
        <v>99.98</v>
      </c>
      <c r="AP8" s="124">
        <v>86.08</v>
      </c>
      <c r="AQ8" s="124">
        <v>96.6</v>
      </c>
      <c r="AR8" s="75">
        <v>2.3294584119347439</v>
      </c>
      <c r="AS8" s="46">
        <f>IF(OR(ISBLANK(AF8), ISBLANK(AT8)), "", 100*((AF8-AT8)/AT8))</f>
        <v>0</v>
      </c>
      <c r="AT8" s="24">
        <f>MIN(F8,AF8,R8)</f>
        <v>9450314.5208704676</v>
      </c>
      <c r="AU8" s="39">
        <f>IF(OR(ISBLANK(F8), ISBLANK(AF8)), "", IFERROR(((F8-AF8)/F8)*100, ""))</f>
        <v>29.073205746451563</v>
      </c>
    </row>
    <row r="9" spans="1:50" x14ac:dyDescent="0.25">
      <c r="A9" s="274"/>
      <c r="B9" s="274"/>
      <c r="C9" s="275"/>
      <c r="D9" s="144" t="s">
        <v>23</v>
      </c>
      <c r="E9" s="144"/>
      <c r="F9" s="113">
        <f>AVERAGE(F4:F8)</f>
        <v>12703790.76411885</v>
      </c>
      <c r="G9" s="113">
        <f t="shared" ref="G9:AU9" si="11">AVERAGE(G4:G8)</f>
        <v>12120692.898673743</v>
      </c>
      <c r="H9" s="113">
        <f t="shared" si="11"/>
        <v>13286888.629563956</v>
      </c>
      <c r="I9" s="113">
        <f t="shared" si="11"/>
        <v>45.2</v>
      </c>
      <c r="J9" s="113">
        <f t="shared" si="11"/>
        <v>385.08911000000001</v>
      </c>
      <c r="K9" s="113">
        <f t="shared" si="11"/>
        <v>128.37151499999999</v>
      </c>
      <c r="L9" s="159">
        <f t="shared" si="11"/>
        <v>2454.8000000000002</v>
      </c>
      <c r="M9" s="159">
        <f t="shared" si="11"/>
        <v>2114.9108900000001</v>
      </c>
      <c r="N9" s="159">
        <f t="shared" si="11"/>
        <v>2371.6284850000002</v>
      </c>
      <c r="O9" s="82">
        <f t="shared" si="11"/>
        <v>98.192000000000007</v>
      </c>
      <c r="P9" s="82">
        <f t="shared" si="11"/>
        <v>86.153999999999996</v>
      </c>
      <c r="Q9" s="148">
        <f t="shared" si="11"/>
        <v>96.612000000000009</v>
      </c>
      <c r="R9" s="113">
        <f t="shared" si="11"/>
        <v>9747671.1663033608</v>
      </c>
      <c r="S9" s="82">
        <f t="shared" si="11"/>
        <v>9486447.1355230492</v>
      </c>
      <c r="T9" s="82">
        <f t="shared" si="11"/>
        <v>10008895.197083669</v>
      </c>
      <c r="U9" s="113">
        <f t="shared" ref="U9:Z9" si="12">AVERAGE(U4:U8)</f>
        <v>4.6000000000000911</v>
      </c>
      <c r="V9" s="113">
        <f t="shared" si="12"/>
        <v>349.61206000000004</v>
      </c>
      <c r="W9" s="113">
        <f t="shared" si="12"/>
        <v>81.60878000000011</v>
      </c>
      <c r="X9" s="159">
        <f t="shared" si="12"/>
        <v>2495.4</v>
      </c>
      <c r="Y9" s="159">
        <f t="shared" si="12"/>
        <v>2150.3879399999996</v>
      </c>
      <c r="Z9" s="159">
        <f t="shared" si="12"/>
        <v>2418.39122</v>
      </c>
      <c r="AA9" s="82">
        <f t="shared" si="11"/>
        <v>99.816000000000003</v>
      </c>
      <c r="AB9" s="82">
        <f t="shared" si="11"/>
        <v>86.174000000000007</v>
      </c>
      <c r="AC9" s="82">
        <f t="shared" si="11"/>
        <v>96.914000000000001</v>
      </c>
      <c r="AD9" s="82">
        <f t="shared" si="11"/>
        <v>6.1321078947798213</v>
      </c>
      <c r="AE9" s="82">
        <f>IFERROR(AVERAGE(AE4:AE8), "")</f>
        <v>3.4121219022040719</v>
      </c>
      <c r="AF9" s="149">
        <f t="shared" si="11"/>
        <v>9425896.2355199978</v>
      </c>
      <c r="AG9" s="113">
        <f t="shared" si="11"/>
        <v>9220846.021442499</v>
      </c>
      <c r="AH9" s="113">
        <f t="shared" si="11"/>
        <v>9630946.4495974965</v>
      </c>
      <c r="AI9" s="113">
        <f t="shared" ref="AI9:AN9" si="13">AVERAGE(AI4:AI8)</f>
        <v>0.1</v>
      </c>
      <c r="AJ9" s="113">
        <f t="shared" si="13"/>
        <v>345.43607999999995</v>
      </c>
      <c r="AK9" s="113">
        <f t="shared" si="13"/>
        <v>86.596600000000123</v>
      </c>
      <c r="AL9" s="159">
        <f t="shared" si="13"/>
        <v>2499.9</v>
      </c>
      <c r="AM9" s="159">
        <f t="shared" si="13"/>
        <v>2154.5639199999996</v>
      </c>
      <c r="AN9" s="159">
        <f t="shared" si="13"/>
        <v>2413.4034000000001</v>
      </c>
      <c r="AO9" s="82">
        <f t="shared" si="11"/>
        <v>99.996000000000009</v>
      </c>
      <c r="AP9" s="82">
        <f t="shared" si="11"/>
        <v>86.186000000000007</v>
      </c>
      <c r="AQ9" s="82">
        <f t="shared" si="11"/>
        <v>96.539999999999992</v>
      </c>
      <c r="AR9" s="82">
        <f t="shared" si="11"/>
        <v>2.3645560345561507</v>
      </c>
      <c r="AS9" s="97">
        <f>IFERROR(AVERAGE(AS4:AS8), "")</f>
        <v>0</v>
      </c>
      <c r="AT9" s="118">
        <f t="shared" si="11"/>
        <v>9425896.2355199978</v>
      </c>
      <c r="AU9" s="100">
        <f t="shared" si="11"/>
        <v>25.613036732102511</v>
      </c>
    </row>
    <row r="10" spans="1:50" x14ac:dyDescent="0.25">
      <c r="A10" s="274"/>
      <c r="B10" s="274"/>
      <c r="C10" s="273">
        <v>60</v>
      </c>
      <c r="D10" s="142">
        <v>1</v>
      </c>
      <c r="E10" s="142">
        <v>1</v>
      </c>
      <c r="F10" s="127">
        <v>14133732.65133743</v>
      </c>
      <c r="G10" s="127">
        <v>13485443.18921678</v>
      </c>
      <c r="H10" s="127">
        <v>14782022.11345808</v>
      </c>
      <c r="I10" s="127">
        <f>2500-L10</f>
        <v>40.5</v>
      </c>
      <c r="J10" s="127">
        <f t="shared" ref="J10:J14" si="14">2500-M10</f>
        <v>399.34105</v>
      </c>
      <c r="K10" s="127">
        <f t="shared" ref="K10:K14" si="15">2500-N10</f>
        <v>146.01254999999992</v>
      </c>
      <c r="L10" s="158">
        <f>(O10/100)*$AX$1</f>
        <v>2459.5</v>
      </c>
      <c r="M10" s="158">
        <f>(P10/100)*L10</f>
        <v>2100.65895</v>
      </c>
      <c r="N10" s="158">
        <f>(Q10/100)*L10</f>
        <v>2353.9874500000001</v>
      </c>
      <c r="O10" s="122">
        <v>98.38</v>
      </c>
      <c r="P10" s="122">
        <v>85.41</v>
      </c>
      <c r="Q10" s="126">
        <v>95.71</v>
      </c>
      <c r="R10" s="128">
        <v>11011917.812463559</v>
      </c>
      <c r="S10" s="128">
        <v>10761737.8772253</v>
      </c>
      <c r="T10" s="128">
        <v>11262097.74770182</v>
      </c>
      <c r="U10" s="127">
        <f>2500-X10</f>
        <v>0.75</v>
      </c>
      <c r="V10" s="127">
        <f t="shared" ref="V10:V14" si="16">2500-Y10</f>
        <v>360.3920750000002</v>
      </c>
      <c r="W10" s="127">
        <f t="shared" ref="W10:W14" si="17">2500-Z10</f>
        <v>109.7172999999998</v>
      </c>
      <c r="X10" s="158">
        <f>(AA10/100)*$AX$1</f>
        <v>2499.25</v>
      </c>
      <c r="Y10" s="158">
        <f>(AB10/100)*X10</f>
        <v>2139.6079249999998</v>
      </c>
      <c r="Z10" s="158">
        <f>(AC10/100)*X10</f>
        <v>2390.2827000000002</v>
      </c>
      <c r="AA10" s="124">
        <v>99.97</v>
      </c>
      <c r="AB10" s="124">
        <v>85.61</v>
      </c>
      <c r="AC10" s="124">
        <v>95.64</v>
      </c>
      <c r="AD10" s="223">
        <v>9.4519836133402855</v>
      </c>
      <c r="AE10" s="153">
        <f>IF(OR(ISBLANK(R10), ISBLANK(AT10)), "", 100*((R10-AT10)/AT10))</f>
        <v>0.3056695340136007</v>
      </c>
      <c r="AF10" s="155">
        <v>10978360.309662679</v>
      </c>
      <c r="AG10" s="128">
        <v>10737803.60440908</v>
      </c>
      <c r="AH10" s="128">
        <v>11218917.014916269</v>
      </c>
      <c r="AI10" s="127">
        <f>2500-AL10</f>
        <v>0.5</v>
      </c>
      <c r="AJ10" s="127">
        <f t="shared" ref="AJ10:AJ14" si="18">2500-AM10</f>
        <v>364.17724999999973</v>
      </c>
      <c r="AK10" s="127">
        <f t="shared" ref="AK10:AK14" si="19">2500-AN10</f>
        <v>111.47780000000012</v>
      </c>
      <c r="AL10" s="158">
        <f>(AO10/100)*$AX$1</f>
        <v>2499.5</v>
      </c>
      <c r="AM10" s="158">
        <f>(AP10/100)*AL10</f>
        <v>2135.8227500000003</v>
      </c>
      <c r="AN10" s="158">
        <f>(AQ10/100)*AL10</f>
        <v>2388.5221999999999</v>
      </c>
      <c r="AO10" s="124">
        <v>99.98</v>
      </c>
      <c r="AP10" s="124">
        <v>85.45</v>
      </c>
      <c r="AQ10" s="124">
        <v>95.56</v>
      </c>
      <c r="AR10" s="60">
        <v>2.0745793970258646</v>
      </c>
      <c r="AS10" s="46">
        <f>IF(OR(ISBLANK(AF10), ISBLANK(AT10)), "", 100*((AF10-AT10)/AT10))</f>
        <v>0</v>
      </c>
      <c r="AT10" s="24">
        <f>MIN(F10,AF10,R10)</f>
        <v>10978360.309662679</v>
      </c>
      <c r="AU10" s="39">
        <f>IF(OR(ISBLANK(F10), ISBLANK(AF10)), "", IFERROR(((F10-AF10)/F10)*100, ""))</f>
        <v>22.325116934882505</v>
      </c>
    </row>
    <row r="11" spans="1:50" x14ac:dyDescent="0.25">
      <c r="A11" s="274"/>
      <c r="B11" s="274"/>
      <c r="C11" s="274"/>
      <c r="D11" s="142">
        <v>2</v>
      </c>
      <c r="E11" s="142">
        <v>11</v>
      </c>
      <c r="F11" s="127">
        <v>14067977.224417269</v>
      </c>
      <c r="G11" s="127">
        <v>13423467.70510114</v>
      </c>
      <c r="H11" s="127">
        <v>14712486.743733389</v>
      </c>
      <c r="I11" s="127">
        <f t="shared" ref="I11:I14" si="20">2500-L11</f>
        <v>39.75</v>
      </c>
      <c r="J11" s="127">
        <f t="shared" si="14"/>
        <v>395.5021499999998</v>
      </c>
      <c r="K11" s="127">
        <f t="shared" si="15"/>
        <v>145.2947250000002</v>
      </c>
      <c r="L11" s="158">
        <f>(O11/100)*$AX$1</f>
        <v>2460.25</v>
      </c>
      <c r="M11" s="158">
        <f>(P11/100)*L11</f>
        <v>2104.4978500000002</v>
      </c>
      <c r="N11" s="158">
        <f>(Q11/100)*L11</f>
        <v>2354.7052749999998</v>
      </c>
      <c r="O11" s="122">
        <v>98.41</v>
      </c>
      <c r="P11" s="122">
        <v>85.54</v>
      </c>
      <c r="Q11" s="126">
        <v>95.71</v>
      </c>
      <c r="R11" s="127">
        <v>11350958.8415031</v>
      </c>
      <c r="S11" s="127">
        <v>11016218.76078964</v>
      </c>
      <c r="T11" s="127">
        <v>11685698.92221657</v>
      </c>
      <c r="U11" s="127">
        <f t="shared" ref="U11:U14" si="21">2500-X11</f>
        <v>5.25</v>
      </c>
      <c r="V11" s="127">
        <f t="shared" si="16"/>
        <v>366.24032499999976</v>
      </c>
      <c r="W11" s="127">
        <f t="shared" si="17"/>
        <v>112.77372500000001</v>
      </c>
      <c r="X11" s="158">
        <f>(AA11/100)*$AX$1</f>
        <v>2494.75</v>
      </c>
      <c r="Y11" s="158">
        <f>(AB11/100)*X11</f>
        <v>2133.7596750000002</v>
      </c>
      <c r="Z11" s="158">
        <f>(AC11/100)*X11</f>
        <v>2387.226275</v>
      </c>
      <c r="AA11" s="122">
        <v>99.79</v>
      </c>
      <c r="AB11" s="122">
        <v>85.53</v>
      </c>
      <c r="AC11" s="122">
        <v>95.69</v>
      </c>
      <c r="AD11" s="222">
        <v>9.9910105166823904</v>
      </c>
      <c r="AE11" s="153">
        <f>IF(OR(ISBLANK(R11), ISBLANK(AT11)), "", 100*((R11-AT11)/AT11))</f>
        <v>6.5548835022232979E-2</v>
      </c>
      <c r="AF11" s="155">
        <v>11343523.29413332</v>
      </c>
      <c r="AG11" s="128">
        <v>11010484.5770361</v>
      </c>
      <c r="AH11" s="128">
        <v>11676562.011230551</v>
      </c>
      <c r="AI11" s="127">
        <f t="shared" ref="AI11:AI14" si="22">2500-AL11</f>
        <v>5.25</v>
      </c>
      <c r="AJ11" s="127">
        <f t="shared" si="18"/>
        <v>367.48770000000013</v>
      </c>
      <c r="AK11" s="127">
        <f t="shared" si="19"/>
        <v>116.01690000000008</v>
      </c>
      <c r="AL11" s="158">
        <f t="shared" ref="AL11:AL14" si="23">(AO11/100)*$AX$1</f>
        <v>2494.75</v>
      </c>
      <c r="AM11" s="158">
        <f>(AP11/100)*AL11</f>
        <v>2132.5122999999999</v>
      </c>
      <c r="AN11" s="158">
        <f>(AQ11/100)*AL11</f>
        <v>2383.9830999999999</v>
      </c>
      <c r="AO11" s="124">
        <v>99.79</v>
      </c>
      <c r="AP11" s="124">
        <v>85.48</v>
      </c>
      <c r="AQ11" s="124">
        <v>95.56</v>
      </c>
      <c r="AR11" s="60">
        <v>1.6879145923368377</v>
      </c>
      <c r="AS11" s="46">
        <f>IF(OR(ISBLANK(AF11), ISBLANK(AT11)), "", 100*((AF11-AT11)/AT11))</f>
        <v>0</v>
      </c>
      <c r="AT11" s="24">
        <f>MIN(F11,AF11,R11)</f>
        <v>11343523.29413332</v>
      </c>
      <c r="AU11" s="39">
        <f>IF(OR(ISBLANK(F11), ISBLANK(AF11)), "", IFERROR(((F11-AF11)/F11)*100, ""))</f>
        <v>19.366351585750468</v>
      </c>
    </row>
    <row r="12" spans="1:50" x14ac:dyDescent="0.25">
      <c r="A12" s="274"/>
      <c r="B12" s="274"/>
      <c r="C12" s="274"/>
      <c r="D12" s="142">
        <v>3</v>
      </c>
      <c r="E12" s="142">
        <v>14</v>
      </c>
      <c r="F12" s="127">
        <v>14131443.84344241</v>
      </c>
      <c r="G12" s="127">
        <v>13483340.845900569</v>
      </c>
      <c r="H12" s="127">
        <v>14779546.840984261</v>
      </c>
      <c r="I12" s="127">
        <f t="shared" si="20"/>
        <v>41.25</v>
      </c>
      <c r="J12" s="127">
        <f t="shared" si="14"/>
        <v>396.04762500000015</v>
      </c>
      <c r="K12" s="127">
        <f t="shared" si="15"/>
        <v>147.71387499999992</v>
      </c>
      <c r="L12" s="158">
        <f>(O12/100)*$AX$1</f>
        <v>2458.75</v>
      </c>
      <c r="M12" s="158">
        <f>(P12/100)*L12</f>
        <v>2103.9523749999998</v>
      </c>
      <c r="N12" s="158">
        <f>(Q12/100)*L12</f>
        <v>2352.2861250000001</v>
      </c>
      <c r="O12" s="122">
        <v>98.35</v>
      </c>
      <c r="P12" s="122">
        <v>85.57</v>
      </c>
      <c r="Q12" s="126">
        <v>95.67</v>
      </c>
      <c r="R12" s="128">
        <v>11043283.413521349</v>
      </c>
      <c r="S12" s="128">
        <v>10769698.52219894</v>
      </c>
      <c r="T12" s="128">
        <v>11316868.304843759</v>
      </c>
      <c r="U12" s="127">
        <f t="shared" si="21"/>
        <v>2</v>
      </c>
      <c r="V12" s="127">
        <f t="shared" si="16"/>
        <v>356.96579999999994</v>
      </c>
      <c r="W12" s="127">
        <f t="shared" si="17"/>
        <v>111.41239999999971</v>
      </c>
      <c r="X12" s="158">
        <f>(AA12/100)*$AX$1</f>
        <v>2498</v>
      </c>
      <c r="Y12" s="158">
        <f>(AB12/100)*X12</f>
        <v>2143.0342000000001</v>
      </c>
      <c r="Z12" s="158">
        <f>(AC12/100)*X12</f>
        <v>2388.5876000000003</v>
      </c>
      <c r="AA12" s="124">
        <v>99.92</v>
      </c>
      <c r="AB12" s="124">
        <v>85.79</v>
      </c>
      <c r="AC12" s="124">
        <v>95.62</v>
      </c>
      <c r="AD12" s="223">
        <v>9.2183148674918556</v>
      </c>
      <c r="AE12" s="153">
        <f>IF(OR(ISBLANK(R12), ISBLANK(AT12)), "", 100*((R12-AT12)/AT12))</f>
        <v>1.1850392924699158</v>
      </c>
      <c r="AF12" s="155">
        <v>10913948.831507919</v>
      </c>
      <c r="AG12" s="128">
        <v>10675229.043113019</v>
      </c>
      <c r="AH12" s="128">
        <v>11152668.61990281</v>
      </c>
      <c r="AI12" s="127">
        <f t="shared" si="22"/>
        <v>0.5</v>
      </c>
      <c r="AJ12" s="127">
        <f t="shared" si="18"/>
        <v>360.42799999999988</v>
      </c>
      <c r="AK12" s="127">
        <f t="shared" si="19"/>
        <v>112.72755000000006</v>
      </c>
      <c r="AL12" s="158">
        <f t="shared" si="23"/>
        <v>2499.5</v>
      </c>
      <c r="AM12" s="158">
        <f>(AP12/100)*AL12</f>
        <v>2139.5720000000001</v>
      </c>
      <c r="AN12" s="158">
        <f>(AQ12/100)*AL12</f>
        <v>2387.2724499999999</v>
      </c>
      <c r="AO12" s="124">
        <v>99.98</v>
      </c>
      <c r="AP12" s="124">
        <v>85.6</v>
      </c>
      <c r="AQ12" s="124">
        <v>95.51</v>
      </c>
      <c r="AR12" s="75">
        <v>2.1395922315593907</v>
      </c>
      <c r="AS12" s="46">
        <f>IF(OR(ISBLANK(AF12), ISBLANK(AT12)), "", 100*((AF12-AT12)/AT12))</f>
        <v>0</v>
      </c>
      <c r="AT12" s="24">
        <f>MIN(F12,AF12,R12)</f>
        <v>10913948.831507919</v>
      </c>
      <c r="AU12" s="39">
        <f>IF(OR(ISBLANK(F12), ISBLANK(AF12)), "", IFERROR(((F12-AF12)/F12)*100, ""))</f>
        <v>22.768338802319519</v>
      </c>
    </row>
    <row r="13" spans="1:50" x14ac:dyDescent="0.25">
      <c r="A13" s="274"/>
      <c r="B13" s="274"/>
      <c r="C13" s="274"/>
      <c r="D13" s="142">
        <v>4</v>
      </c>
      <c r="E13" s="142">
        <v>15</v>
      </c>
      <c r="F13" s="127">
        <v>12817447.73782967</v>
      </c>
      <c r="G13" s="127">
        <v>12287190.56294295</v>
      </c>
      <c r="H13" s="127">
        <v>13347704.9127164</v>
      </c>
      <c r="I13" s="127">
        <f t="shared" si="20"/>
        <v>23.5</v>
      </c>
      <c r="J13" s="127">
        <f t="shared" si="14"/>
        <v>386.55490000000009</v>
      </c>
      <c r="K13" s="127">
        <f t="shared" si="15"/>
        <v>131.72305000000006</v>
      </c>
      <c r="L13" s="158">
        <f>(O13/100)*$AX$1</f>
        <v>2476.5</v>
      </c>
      <c r="M13" s="158">
        <f>(P13/100)*L13</f>
        <v>2113.4450999999999</v>
      </c>
      <c r="N13" s="158">
        <f>(Q13/100)*L13</f>
        <v>2368.2769499999999</v>
      </c>
      <c r="O13" s="122">
        <v>99.06</v>
      </c>
      <c r="P13" s="122">
        <v>85.34</v>
      </c>
      <c r="Q13" s="126">
        <v>95.63</v>
      </c>
      <c r="R13" s="127">
        <v>11800132.14136189</v>
      </c>
      <c r="S13" s="127">
        <v>11396057.3506098</v>
      </c>
      <c r="T13" s="127">
        <v>12204206.932113981</v>
      </c>
      <c r="U13" s="127">
        <f t="shared" si="21"/>
        <v>10.5</v>
      </c>
      <c r="V13" s="127">
        <f t="shared" si="16"/>
        <v>374.46489999999994</v>
      </c>
      <c r="W13" s="127">
        <f t="shared" si="17"/>
        <v>117.05060000000003</v>
      </c>
      <c r="X13" s="158">
        <f>(AA13/100)*$AX$1</f>
        <v>2489.5</v>
      </c>
      <c r="Y13" s="158">
        <f>(AB13/100)*X13</f>
        <v>2125.5351000000001</v>
      </c>
      <c r="Z13" s="158">
        <f>(AC13/100)*X13</f>
        <v>2382.9494</v>
      </c>
      <c r="AA13" s="122">
        <v>99.58</v>
      </c>
      <c r="AB13" s="122">
        <v>85.38</v>
      </c>
      <c r="AC13" s="122">
        <v>95.72</v>
      </c>
      <c r="AD13" s="222">
        <v>10.051995543869022</v>
      </c>
      <c r="AE13" s="153">
        <f>IF(OR(ISBLANK(R13), ISBLANK(AT13)), "", 100*((R13-AT13)/AT13))</f>
        <v>7.2360518996213319</v>
      </c>
      <c r="AF13" s="155">
        <v>11003885.290748529</v>
      </c>
      <c r="AG13" s="128">
        <v>10762464.73104487</v>
      </c>
      <c r="AH13" s="128">
        <v>11245305.850452179</v>
      </c>
      <c r="AI13" s="127">
        <f t="shared" si="22"/>
        <v>0.5</v>
      </c>
      <c r="AJ13" s="127">
        <f t="shared" si="18"/>
        <v>365.92689999999993</v>
      </c>
      <c r="AK13" s="127">
        <f t="shared" si="19"/>
        <v>111.97769999999991</v>
      </c>
      <c r="AL13" s="158">
        <f t="shared" si="23"/>
        <v>2499.5</v>
      </c>
      <c r="AM13" s="158">
        <f>(AP13/100)*AL13</f>
        <v>2134.0731000000001</v>
      </c>
      <c r="AN13" s="158">
        <f>(AQ13/100)*AL13</f>
        <v>2388.0223000000001</v>
      </c>
      <c r="AO13" s="124">
        <v>99.98</v>
      </c>
      <c r="AP13" s="124">
        <v>85.38</v>
      </c>
      <c r="AQ13" s="124">
        <v>95.54</v>
      </c>
      <c r="AR13" s="77">
        <v>1.7512761506850816</v>
      </c>
      <c r="AS13" s="46">
        <f>IF(OR(ISBLANK(AF13), ISBLANK(AT13)), "", 100*((AF13-AT13)/AT13))</f>
        <v>0</v>
      </c>
      <c r="AT13" s="24">
        <f>MIN(F13,AF13,R13)</f>
        <v>11003885.290748529</v>
      </c>
      <c r="AU13" s="39">
        <f>IF(OR(ISBLANK(F13), ISBLANK(AF13)), "", IFERROR(((F13-AF13)/F13)*100, ""))</f>
        <v>14.149169820513929</v>
      </c>
    </row>
    <row r="14" spans="1:50" x14ac:dyDescent="0.25">
      <c r="A14" s="274"/>
      <c r="B14" s="274"/>
      <c r="C14" s="274"/>
      <c r="D14" s="142">
        <v>5</v>
      </c>
      <c r="E14" s="146">
        <v>16</v>
      </c>
      <c r="F14" s="127">
        <v>14366444.20918574</v>
      </c>
      <c r="G14" s="127">
        <v>13702268.16146913</v>
      </c>
      <c r="H14" s="127">
        <v>15030620.25690235</v>
      </c>
      <c r="I14" s="127">
        <f t="shared" si="20"/>
        <v>43.5</v>
      </c>
      <c r="J14" s="127">
        <f t="shared" si="14"/>
        <v>399.44684999999981</v>
      </c>
      <c r="K14" s="127">
        <f t="shared" si="15"/>
        <v>148.88385000000017</v>
      </c>
      <c r="L14" s="158">
        <f>(O14/100)*$AX$1</f>
        <v>2456.5</v>
      </c>
      <c r="M14" s="158">
        <f>(P14/100)*L14</f>
        <v>2100.5531500000002</v>
      </c>
      <c r="N14" s="158">
        <f>(Q14/100)*L14</f>
        <v>2351.1161499999998</v>
      </c>
      <c r="O14" s="122">
        <v>98.26</v>
      </c>
      <c r="P14" s="122">
        <v>85.51</v>
      </c>
      <c r="Q14" s="126">
        <v>95.71</v>
      </c>
      <c r="R14" s="128">
        <v>12718557.72776987</v>
      </c>
      <c r="S14" s="128">
        <v>12195160.856654771</v>
      </c>
      <c r="T14" s="128">
        <v>13241954.59888497</v>
      </c>
      <c r="U14" s="127">
        <f t="shared" si="21"/>
        <v>22.75</v>
      </c>
      <c r="V14" s="127">
        <f t="shared" si="16"/>
        <v>382.69442500000014</v>
      </c>
      <c r="W14" s="127">
        <f t="shared" si="17"/>
        <v>130.51037499999984</v>
      </c>
      <c r="X14" s="158">
        <f>(AA14/100)*$AX$1</f>
        <v>2477.25</v>
      </c>
      <c r="Y14" s="158">
        <f>(AB14/100)*X14</f>
        <v>2117.3055749999999</v>
      </c>
      <c r="Z14" s="158">
        <f>(AC14/100)*X14</f>
        <v>2369.4896250000002</v>
      </c>
      <c r="AA14" s="124">
        <v>99.09</v>
      </c>
      <c r="AB14" s="124">
        <v>85.47</v>
      </c>
      <c r="AC14" s="124">
        <v>95.65</v>
      </c>
      <c r="AD14" s="223">
        <v>12.69528257010527</v>
      </c>
      <c r="AE14" s="153">
        <f>IF(OR(ISBLANK(R14), ISBLANK(AT14)), "", 100*((R14-AT14)/AT14))</f>
        <v>16.021232742184612</v>
      </c>
      <c r="AF14" s="155">
        <v>10962267.3601756</v>
      </c>
      <c r="AG14" s="128">
        <v>10721663.479161181</v>
      </c>
      <c r="AH14" s="128">
        <v>11202871.24119002</v>
      </c>
      <c r="AI14" s="127">
        <f t="shared" si="22"/>
        <v>0.5</v>
      </c>
      <c r="AJ14" s="127">
        <f t="shared" si="18"/>
        <v>364.92709999999988</v>
      </c>
      <c r="AK14" s="127">
        <f t="shared" si="19"/>
        <v>111.47780000000012</v>
      </c>
      <c r="AL14" s="158">
        <f t="shared" si="23"/>
        <v>2499.5</v>
      </c>
      <c r="AM14" s="158">
        <f>(AP14/100)*AL14</f>
        <v>2135.0729000000001</v>
      </c>
      <c r="AN14" s="158">
        <f>(AQ14/100)*AL14</f>
        <v>2388.5221999999999</v>
      </c>
      <c r="AO14" s="124">
        <v>99.98</v>
      </c>
      <c r="AP14" s="124">
        <v>85.42</v>
      </c>
      <c r="AQ14" s="124">
        <v>95.56</v>
      </c>
      <c r="AR14" s="60">
        <v>1.8232531758647437</v>
      </c>
      <c r="AS14" s="46">
        <f>IF(OR(ISBLANK(AF14), ISBLANK(AT14)), "", 100*((AF14-AT14)/AT14))</f>
        <v>0</v>
      </c>
      <c r="AT14" s="24">
        <f>MIN(F14,AF14,R14)</f>
        <v>10962267.3601756</v>
      </c>
      <c r="AU14" s="39">
        <f>IF(OR(ISBLANK(F14), ISBLANK(AF14)), "", IFERROR(((F14-AF14)/F14)*100, ""))</f>
        <v>23.695333371590639</v>
      </c>
    </row>
    <row r="15" spans="1:50" x14ac:dyDescent="0.25">
      <c r="A15" s="274"/>
      <c r="B15" s="274"/>
      <c r="C15" s="275"/>
      <c r="D15" s="144" t="s">
        <v>23</v>
      </c>
      <c r="E15" s="144"/>
      <c r="F15" s="113">
        <f t="shared" ref="F15:AD15" si="24">AVERAGE(F10:F14)</f>
        <v>13903409.133242503</v>
      </c>
      <c r="G15" s="113">
        <f t="shared" si="24"/>
        <v>13276342.092926115</v>
      </c>
      <c r="H15" s="113">
        <f t="shared" si="24"/>
        <v>14530476.173558896</v>
      </c>
      <c r="I15" s="113">
        <f t="shared" si="24"/>
        <v>37.700000000000003</v>
      </c>
      <c r="J15" s="113">
        <f t="shared" si="24"/>
        <v>395.37851499999999</v>
      </c>
      <c r="K15" s="113">
        <f t="shared" si="24"/>
        <v>143.92561000000006</v>
      </c>
      <c r="L15" s="159">
        <f t="shared" si="24"/>
        <v>2462.3000000000002</v>
      </c>
      <c r="M15" s="159">
        <f t="shared" si="24"/>
        <v>2104.6214850000001</v>
      </c>
      <c r="N15" s="159">
        <f t="shared" si="24"/>
        <v>2356.0743899999998</v>
      </c>
      <c r="O15" s="82">
        <f t="shared" si="24"/>
        <v>98.49199999999999</v>
      </c>
      <c r="P15" s="82">
        <f t="shared" si="24"/>
        <v>85.474000000000004</v>
      </c>
      <c r="Q15" s="148">
        <f t="shared" si="24"/>
        <v>95.685999999999993</v>
      </c>
      <c r="R15" s="113">
        <f t="shared" si="24"/>
        <v>11584969.987323955</v>
      </c>
      <c r="S15" s="82">
        <f t="shared" si="24"/>
        <v>11227774.673495691</v>
      </c>
      <c r="T15" s="82">
        <f t="shared" si="24"/>
        <v>11942165.30115222</v>
      </c>
      <c r="U15" s="113">
        <f t="shared" si="24"/>
        <v>8.25</v>
      </c>
      <c r="V15" s="113">
        <f t="shared" si="24"/>
        <v>368.15150499999999</v>
      </c>
      <c r="W15" s="113">
        <f t="shared" si="24"/>
        <v>116.29287999999988</v>
      </c>
      <c r="X15" s="159">
        <f t="shared" si="24"/>
        <v>2491.75</v>
      </c>
      <c r="Y15" s="159">
        <f t="shared" si="24"/>
        <v>2131.8484950000002</v>
      </c>
      <c r="Z15" s="159">
        <f t="shared" si="24"/>
        <v>2383.70712</v>
      </c>
      <c r="AA15" s="82">
        <f t="shared" si="24"/>
        <v>99.67</v>
      </c>
      <c r="AB15" s="82">
        <f t="shared" si="24"/>
        <v>85.555999999999997</v>
      </c>
      <c r="AC15" s="82">
        <f t="shared" si="24"/>
        <v>95.663999999999987</v>
      </c>
      <c r="AD15" s="82">
        <f t="shared" si="24"/>
        <v>10.281717422297763</v>
      </c>
      <c r="AE15" s="82">
        <f>IFERROR(AVERAGE(AE10:AE14), "")</f>
        <v>4.9627084606623386</v>
      </c>
      <c r="AF15" s="149">
        <f t="shared" ref="AF15:AR15" si="25">AVERAGE(AF10:AF14)</f>
        <v>11040397.017245609</v>
      </c>
      <c r="AG15" s="113">
        <f t="shared" si="25"/>
        <v>10781529.08695285</v>
      </c>
      <c r="AH15" s="113">
        <f t="shared" si="25"/>
        <v>11299264.947538367</v>
      </c>
      <c r="AI15" s="113">
        <f t="shared" si="25"/>
        <v>1.45</v>
      </c>
      <c r="AJ15" s="113">
        <f t="shared" si="25"/>
        <v>364.58938999999992</v>
      </c>
      <c r="AK15" s="113">
        <f t="shared" si="25"/>
        <v>112.73555000000006</v>
      </c>
      <c r="AL15" s="159">
        <f t="shared" si="25"/>
        <v>2498.5500000000002</v>
      </c>
      <c r="AM15" s="159">
        <f t="shared" si="25"/>
        <v>2135.4106099999999</v>
      </c>
      <c r="AN15" s="159">
        <f t="shared" si="25"/>
        <v>2387.2644499999997</v>
      </c>
      <c r="AO15" s="82">
        <f t="shared" si="25"/>
        <v>99.942000000000007</v>
      </c>
      <c r="AP15" s="82">
        <f t="shared" si="25"/>
        <v>85.465999999999994</v>
      </c>
      <c r="AQ15" s="82">
        <f t="shared" si="25"/>
        <v>95.546000000000006</v>
      </c>
      <c r="AR15" s="82">
        <f t="shared" si="25"/>
        <v>1.8953231094943839</v>
      </c>
      <c r="AS15" s="97">
        <f>IFERROR(AVERAGE(AS10:AS14), "")</f>
        <v>0</v>
      </c>
      <c r="AT15" s="118">
        <f t="shared" ref="AT15" si="26">AVERAGE(AT10:AT14)</f>
        <v>11040397.017245609</v>
      </c>
      <c r="AU15" s="100">
        <f>AVERAGE(AU10:AU14)</f>
        <v>20.460862103011412</v>
      </c>
    </row>
    <row r="16" spans="1:50" x14ac:dyDescent="0.25">
      <c r="A16" s="274"/>
      <c r="B16" s="274"/>
      <c r="C16" s="273">
        <v>94</v>
      </c>
      <c r="D16" s="142">
        <v>1</v>
      </c>
      <c r="E16" s="142">
        <v>11</v>
      </c>
      <c r="F16" s="127">
        <v>14868181.56028606</v>
      </c>
      <c r="G16" s="127">
        <v>14125686.655897349</v>
      </c>
      <c r="H16" s="127">
        <v>15610676.46467478</v>
      </c>
      <c r="I16" s="127">
        <f>2500-L16</f>
        <v>60.750000000000455</v>
      </c>
      <c r="J16" s="127">
        <f t="shared" ref="J16:J20" si="27">2500-M16</f>
        <v>403.95247500000005</v>
      </c>
      <c r="K16" s="127">
        <f t="shared" ref="K16:K20" si="28">2500-N16</f>
        <v>157.3443000000002</v>
      </c>
      <c r="L16" s="158">
        <f>(O16/100)*$AX$1</f>
        <v>2439.2499999999995</v>
      </c>
      <c r="M16" s="158">
        <f>(P16/100)*L16</f>
        <v>2096.047525</v>
      </c>
      <c r="N16" s="158">
        <f>(Q16/100)*L16</f>
        <v>2342.6556999999998</v>
      </c>
      <c r="O16" s="122">
        <v>97.57</v>
      </c>
      <c r="P16" s="122">
        <v>85.93</v>
      </c>
      <c r="Q16" s="126">
        <v>96.04</v>
      </c>
      <c r="R16" s="127">
        <v>10265722.98625505</v>
      </c>
      <c r="S16" s="127">
        <v>10037726.03202145</v>
      </c>
      <c r="T16" s="127">
        <v>10493719.940488661</v>
      </c>
      <c r="U16" s="127">
        <f>2500-X16</f>
        <v>0.75</v>
      </c>
      <c r="V16" s="127">
        <f t="shared" ref="V16:V20" si="29">2500-Y16</f>
        <v>348.64559999999983</v>
      </c>
      <c r="W16" s="127">
        <f t="shared" ref="W16:W20" si="30">2500-Z16</f>
        <v>104.46887500000003</v>
      </c>
      <c r="X16" s="158">
        <f>(AA16/100)*$AX$1</f>
        <v>2499.25</v>
      </c>
      <c r="Y16" s="158">
        <f>(AB16/100)*X16</f>
        <v>2151.3544000000002</v>
      </c>
      <c r="Z16" s="158">
        <f>(AC16/100)*X16</f>
        <v>2395.531125</v>
      </c>
      <c r="AA16" s="122">
        <v>99.97</v>
      </c>
      <c r="AB16" s="122">
        <v>86.08</v>
      </c>
      <c r="AC16" s="122">
        <v>95.85</v>
      </c>
      <c r="AD16" s="222">
        <v>8.6620421284059272</v>
      </c>
      <c r="AE16" s="153">
        <f>IF(OR(ISBLANK(R16), ISBLANK(AT16)), "", 100*((R16-AT16)/AT16))</f>
        <v>0</v>
      </c>
      <c r="AF16" s="155">
        <v>10679756.68985356</v>
      </c>
      <c r="AG16" s="128">
        <v>10364555.33614492</v>
      </c>
      <c r="AH16" s="128">
        <v>10994958.043562209</v>
      </c>
      <c r="AI16" s="127">
        <f>2500-AL16</f>
        <v>6</v>
      </c>
      <c r="AJ16" s="127">
        <f t="shared" ref="AJ16:AJ20" si="31">2500-AM16</f>
        <v>355.15999999999985</v>
      </c>
      <c r="AK16" s="127">
        <f t="shared" ref="AK16:AK20" si="32">2500-AN16</f>
        <v>110.2492000000002</v>
      </c>
      <c r="AL16" s="158">
        <f>(AO16/100)*$AX$1</f>
        <v>2494</v>
      </c>
      <c r="AM16" s="158">
        <f>(AP16/100)*AL16</f>
        <v>2144.84</v>
      </c>
      <c r="AN16" s="158">
        <f>(AQ16/100)*AL16</f>
        <v>2389.7507999999998</v>
      </c>
      <c r="AO16" s="124">
        <v>99.76</v>
      </c>
      <c r="AP16" s="124">
        <v>86</v>
      </c>
      <c r="AQ16" s="124">
        <v>95.82</v>
      </c>
      <c r="AR16" s="75">
        <v>2.1624360303159564</v>
      </c>
      <c r="AS16" s="46">
        <f>IF(OR(ISBLANK(AF16), ISBLANK(AT16)), "", 100*((AF16-AT16)/AT16))</f>
        <v>4.033166530529483</v>
      </c>
      <c r="AT16" s="24">
        <f>MIN(F16,AF16,R16)</f>
        <v>10265722.98625505</v>
      </c>
      <c r="AU16" s="39">
        <f>IF(OR(ISBLANK(F16), ISBLANK(AF16)), "", IFERROR(((F16-AF16)/F16)*100, ""))</f>
        <v>28.170390934827378</v>
      </c>
    </row>
    <row r="17" spans="1:47" x14ac:dyDescent="0.25">
      <c r="A17" s="274"/>
      <c r="B17" s="274"/>
      <c r="C17" s="274"/>
      <c r="D17" s="142">
        <v>2</v>
      </c>
      <c r="E17" s="142">
        <v>12</v>
      </c>
      <c r="F17" s="127">
        <v>14137443.418736581</v>
      </c>
      <c r="G17" s="127">
        <v>13434985.859196801</v>
      </c>
      <c r="H17" s="127">
        <v>14839900.97827635</v>
      </c>
      <c r="I17" s="127">
        <f t="shared" ref="I17:I20" si="33">2500-L17</f>
        <v>51.25</v>
      </c>
      <c r="J17" s="127">
        <f t="shared" si="27"/>
        <v>395.29937500000005</v>
      </c>
      <c r="K17" s="127">
        <f t="shared" si="28"/>
        <v>149.68975</v>
      </c>
      <c r="L17" s="158">
        <f>(O17/100)*$AX$1</f>
        <v>2448.75</v>
      </c>
      <c r="M17" s="158">
        <f>(P17/100)*L17</f>
        <v>2104.7006249999999</v>
      </c>
      <c r="N17" s="158">
        <f>(Q17/100)*L17</f>
        <v>2350.31025</v>
      </c>
      <c r="O17" s="122">
        <v>97.95</v>
      </c>
      <c r="P17" s="122">
        <v>85.95</v>
      </c>
      <c r="Q17" s="126">
        <v>95.98</v>
      </c>
      <c r="R17" s="128">
        <v>10528349.01289379</v>
      </c>
      <c r="S17" s="128">
        <v>10234159.75088555</v>
      </c>
      <c r="T17" s="128">
        <v>10822538.27490204</v>
      </c>
      <c r="U17" s="127">
        <f t="shared" ref="U17:U20" si="34">2500-X17</f>
        <v>4.25</v>
      </c>
      <c r="V17" s="127">
        <f t="shared" si="29"/>
        <v>353.6550000000002</v>
      </c>
      <c r="W17" s="127">
        <f t="shared" si="30"/>
        <v>106.32617500000015</v>
      </c>
      <c r="X17" s="158">
        <f>(AA17/100)*$AX$1</f>
        <v>2495.75</v>
      </c>
      <c r="Y17" s="158">
        <f>(AB17/100)*X17</f>
        <v>2146.3449999999998</v>
      </c>
      <c r="Z17" s="158">
        <f>(AC17/100)*X17</f>
        <v>2393.6738249999999</v>
      </c>
      <c r="AA17" s="124">
        <v>99.83</v>
      </c>
      <c r="AB17" s="124">
        <v>86</v>
      </c>
      <c r="AC17" s="124">
        <v>95.91</v>
      </c>
      <c r="AD17" s="223">
        <v>8.1406395256026034</v>
      </c>
      <c r="AE17" s="153">
        <f>IF(OR(ISBLANK(R17), ISBLANK(AT17)), "", 100*((R17-AT17)/AT17))</f>
        <v>0</v>
      </c>
      <c r="AF17" s="155">
        <v>10544838.380692029</v>
      </c>
      <c r="AG17" s="128">
        <v>10247297.576048341</v>
      </c>
      <c r="AH17" s="128">
        <v>10842379.18533572</v>
      </c>
      <c r="AI17" s="127">
        <f t="shared" ref="AI17:AI20" si="35">2500-AL17</f>
        <v>4.5</v>
      </c>
      <c r="AJ17" s="127">
        <f t="shared" si="31"/>
        <v>355.86639999999989</v>
      </c>
      <c r="AK17" s="127">
        <f t="shared" si="32"/>
        <v>108.81190000000015</v>
      </c>
      <c r="AL17" s="158">
        <f t="shared" ref="AL17:AL20" si="36">(AO17/100)*$AX$1</f>
        <v>2495.5</v>
      </c>
      <c r="AM17" s="158">
        <f>(AP17/100)*AL17</f>
        <v>2144.1336000000001</v>
      </c>
      <c r="AN17" s="158">
        <f>(AQ17/100)*AL17</f>
        <v>2391.1880999999998</v>
      </c>
      <c r="AO17" s="124">
        <v>99.82</v>
      </c>
      <c r="AP17" s="124">
        <v>85.92</v>
      </c>
      <c r="AQ17" s="124">
        <v>95.82</v>
      </c>
      <c r="AR17" s="77">
        <v>1.8013780108067972</v>
      </c>
      <c r="AS17" s="46">
        <f>IF(OR(ISBLANK(AF17), ISBLANK(AT17)), "", 100*((AF17-AT17)/AT17))</f>
        <v>0.15661874219827723</v>
      </c>
      <c r="AT17" s="24">
        <f>MIN(F17,AF17,R17)</f>
        <v>10528349.01289379</v>
      </c>
      <c r="AU17" s="39">
        <f>IF(OR(ISBLANK(F17), ISBLANK(AF17)), "", IFERROR(((F17-AF17)/F17)*100, ""))</f>
        <v>25.41198526236515</v>
      </c>
    </row>
    <row r="18" spans="1:47" x14ac:dyDescent="0.25">
      <c r="A18" s="274"/>
      <c r="B18" s="274"/>
      <c r="C18" s="274"/>
      <c r="D18" s="142">
        <v>3</v>
      </c>
      <c r="E18" s="142">
        <v>14</v>
      </c>
      <c r="F18" s="127">
        <v>14160076.516016521</v>
      </c>
      <c r="G18" s="127">
        <v>13460781.091171641</v>
      </c>
      <c r="H18" s="127">
        <v>14859371.94086141</v>
      </c>
      <c r="I18" s="127">
        <f t="shared" si="33"/>
        <v>51.25</v>
      </c>
      <c r="J18" s="127">
        <f t="shared" si="27"/>
        <v>396.03400000000011</v>
      </c>
      <c r="K18" s="127">
        <f t="shared" si="28"/>
        <v>150.91412499999979</v>
      </c>
      <c r="L18" s="158">
        <f>(O18/100)*$AX$1</f>
        <v>2448.75</v>
      </c>
      <c r="M18" s="158">
        <f>(P18/100)*L18</f>
        <v>2103.9659999999999</v>
      </c>
      <c r="N18" s="158">
        <f>(Q18/100)*L18</f>
        <v>2349.0858750000002</v>
      </c>
      <c r="O18" s="122">
        <v>97.95</v>
      </c>
      <c r="P18" s="122">
        <v>85.92</v>
      </c>
      <c r="Q18" s="126">
        <v>95.93</v>
      </c>
      <c r="R18" s="127">
        <v>10793317.07412098</v>
      </c>
      <c r="S18" s="127">
        <v>10454165.05149735</v>
      </c>
      <c r="T18" s="127">
        <v>11132469.09674461</v>
      </c>
      <c r="U18" s="127">
        <f t="shared" si="34"/>
        <v>7.5</v>
      </c>
      <c r="V18" s="127">
        <f t="shared" si="29"/>
        <v>356.20074999999997</v>
      </c>
      <c r="W18" s="127">
        <f t="shared" si="30"/>
        <v>108.69549999999981</v>
      </c>
      <c r="X18" s="158">
        <f>(AA18/100)*$AX$1</f>
        <v>2492.5</v>
      </c>
      <c r="Y18" s="158">
        <f>(AB18/100)*X18</f>
        <v>2143.79925</v>
      </c>
      <c r="Z18" s="158">
        <f>(AC18/100)*X18</f>
        <v>2391.3045000000002</v>
      </c>
      <c r="AA18" s="122">
        <v>99.7</v>
      </c>
      <c r="AB18" s="122">
        <v>86.01</v>
      </c>
      <c r="AC18" s="122">
        <v>95.94</v>
      </c>
      <c r="AD18" s="222">
        <v>8.4987903394165958</v>
      </c>
      <c r="AE18" s="153">
        <f>IF(OR(ISBLANK(R18), ISBLANK(AT18)), "", 100*((R18-AT18)/AT18))</f>
        <v>5.4319498936310371</v>
      </c>
      <c r="AF18" s="155">
        <v>10237235.56759618</v>
      </c>
      <c r="AG18" s="128">
        <v>10014250.523331691</v>
      </c>
      <c r="AH18" s="128">
        <v>10460220.611860679</v>
      </c>
      <c r="AI18" s="127">
        <f t="shared" si="35"/>
        <v>0.25000000000045475</v>
      </c>
      <c r="AJ18" s="127">
        <f t="shared" si="31"/>
        <v>350.96492500000022</v>
      </c>
      <c r="AK18" s="127">
        <f t="shared" si="32"/>
        <v>106.23940000000039</v>
      </c>
      <c r="AL18" s="158">
        <f t="shared" si="36"/>
        <v>2499.7499999999995</v>
      </c>
      <c r="AM18" s="158">
        <f>(AP18/100)*AL18</f>
        <v>2149.0350749999998</v>
      </c>
      <c r="AN18" s="158">
        <f>(AQ18/100)*AL18</f>
        <v>2393.7605999999996</v>
      </c>
      <c r="AO18" s="124">
        <v>99.99</v>
      </c>
      <c r="AP18" s="124">
        <v>85.97</v>
      </c>
      <c r="AQ18" s="124">
        <v>95.76</v>
      </c>
      <c r="AR18" s="60">
        <v>1.7656963417107794</v>
      </c>
      <c r="AS18" s="46">
        <f>IF(OR(ISBLANK(AF18), ISBLANK(AT18)), "", 100*((AF18-AT18)/AT18))</f>
        <v>0</v>
      </c>
      <c r="AT18" s="24">
        <f>MIN(F18,AF18,R18)</f>
        <v>10237235.56759618</v>
      </c>
      <c r="AU18" s="39">
        <f>IF(OR(ISBLANK(F18), ISBLANK(AF18)), "", IFERROR(((F18-AF18)/F18)*100, ""))</f>
        <v>27.703529313441202</v>
      </c>
    </row>
    <row r="19" spans="1:47" x14ac:dyDescent="0.25">
      <c r="A19" s="274"/>
      <c r="B19" s="274"/>
      <c r="C19" s="274"/>
      <c r="D19" s="142">
        <v>4</v>
      </c>
      <c r="E19" s="142">
        <v>4</v>
      </c>
      <c r="F19" s="127">
        <v>15013992.107235439</v>
      </c>
      <c r="G19" s="127">
        <v>14254765.049397759</v>
      </c>
      <c r="H19" s="127">
        <v>15773219.165073119</v>
      </c>
      <c r="I19" s="127">
        <f t="shared" si="33"/>
        <v>63</v>
      </c>
      <c r="J19" s="127">
        <f t="shared" si="27"/>
        <v>407.10440000000017</v>
      </c>
      <c r="K19" s="127">
        <f t="shared" si="28"/>
        <v>159.74890000000005</v>
      </c>
      <c r="L19" s="158">
        <f>(O19/100)*$AX$1</f>
        <v>2437</v>
      </c>
      <c r="M19" s="158">
        <f>(P19/100)*L19</f>
        <v>2092.8955999999998</v>
      </c>
      <c r="N19" s="158">
        <f>(Q19/100)*L19</f>
        <v>2340.2511</v>
      </c>
      <c r="O19" s="122">
        <v>97.48</v>
      </c>
      <c r="P19" s="122">
        <v>85.88</v>
      </c>
      <c r="Q19" s="126">
        <v>96.03</v>
      </c>
      <c r="R19" s="128">
        <v>10369743.694050159</v>
      </c>
      <c r="S19" s="128">
        <v>10117280.86683248</v>
      </c>
      <c r="T19" s="128">
        <v>10622206.521267829</v>
      </c>
      <c r="U19" s="127">
        <f t="shared" si="34"/>
        <v>2</v>
      </c>
      <c r="V19" s="127">
        <f t="shared" si="29"/>
        <v>350.22119999999995</v>
      </c>
      <c r="W19" s="127">
        <f t="shared" si="30"/>
        <v>104.66780000000017</v>
      </c>
      <c r="X19" s="158">
        <f>(AA19/100)*$AX$1</f>
        <v>2498</v>
      </c>
      <c r="Y19" s="158">
        <f>(AB19/100)*X19</f>
        <v>2149.7788</v>
      </c>
      <c r="Z19" s="158">
        <f>(AC19/100)*X19</f>
        <v>2395.3321999999998</v>
      </c>
      <c r="AA19" s="124">
        <v>99.92</v>
      </c>
      <c r="AB19" s="124">
        <v>86.06</v>
      </c>
      <c r="AC19" s="124">
        <v>95.89</v>
      </c>
      <c r="AD19" s="223">
        <v>7.8963700659846854</v>
      </c>
      <c r="AE19" s="153">
        <f>IF(OR(ISBLANK(R19), ISBLANK(AT19)), "", 100*((R19-AT19)/AT19))</f>
        <v>0</v>
      </c>
      <c r="AF19" s="155">
        <v>10549896.5796587</v>
      </c>
      <c r="AG19" s="128">
        <v>10249604.078897471</v>
      </c>
      <c r="AH19" s="128">
        <v>10850189.08041992</v>
      </c>
      <c r="AI19" s="127">
        <f t="shared" si="35"/>
        <v>4.5</v>
      </c>
      <c r="AJ19" s="127">
        <f t="shared" si="31"/>
        <v>354.86820000000034</v>
      </c>
      <c r="AK19" s="127">
        <f t="shared" si="32"/>
        <v>107.31460000000015</v>
      </c>
      <c r="AL19" s="158">
        <f t="shared" si="36"/>
        <v>2495.5</v>
      </c>
      <c r="AM19" s="158">
        <f>(AP19/100)*AL19</f>
        <v>2145.1317999999997</v>
      </c>
      <c r="AN19" s="158">
        <f>(AQ19/100)*AL19</f>
        <v>2392.6853999999998</v>
      </c>
      <c r="AO19" s="124">
        <v>99.82</v>
      </c>
      <c r="AP19" s="124">
        <v>85.96</v>
      </c>
      <c r="AQ19" s="124">
        <v>95.88</v>
      </c>
      <c r="AR19" s="60">
        <v>2.2000000000000002</v>
      </c>
      <c r="AS19" s="46">
        <f>IF(OR(ISBLANK(AF19), ISBLANK(AT19)), "", 100*((AF19-AT19)/AT19))</f>
        <v>1.7372935235796332</v>
      </c>
      <c r="AT19" s="24">
        <f>MIN(F19,AF19,R19)</f>
        <v>10369743.694050159</v>
      </c>
      <c r="AU19" s="39">
        <f>IF(OR(ISBLANK(F19), ISBLANK(AF19)), "", IFERROR(((F19-AF19)/F19)*100, ""))</f>
        <v>29.73290178716314</v>
      </c>
    </row>
    <row r="20" spans="1:47" x14ac:dyDescent="0.25">
      <c r="A20" s="274"/>
      <c r="B20" s="274"/>
      <c r="C20" s="274"/>
      <c r="D20" s="142">
        <v>5</v>
      </c>
      <c r="E20" s="142">
        <v>19</v>
      </c>
      <c r="F20" s="127">
        <v>14262443.201922899</v>
      </c>
      <c r="G20" s="127">
        <v>13555974.533210039</v>
      </c>
      <c r="H20" s="127">
        <v>14968911.87063577</v>
      </c>
      <c r="I20" s="127">
        <f t="shared" si="33"/>
        <v>52.75</v>
      </c>
      <c r="J20" s="127">
        <f t="shared" si="27"/>
        <v>396.58862499999987</v>
      </c>
      <c r="K20" s="127">
        <f t="shared" si="28"/>
        <v>150.63999999999987</v>
      </c>
      <c r="L20" s="158">
        <f>(O20/100)*$AX$1</f>
        <v>2447.25</v>
      </c>
      <c r="M20" s="158">
        <f>(P20/100)*L20</f>
        <v>2103.4113750000001</v>
      </c>
      <c r="N20" s="158">
        <f>(Q20/100)*L20</f>
        <v>2349.36</v>
      </c>
      <c r="O20" s="122">
        <v>97.89</v>
      </c>
      <c r="P20" s="122">
        <v>85.95</v>
      </c>
      <c r="Q20" s="126">
        <v>96</v>
      </c>
      <c r="R20" s="101">
        <v>11261055.67362828</v>
      </c>
      <c r="S20" s="101">
        <v>10833039.499114551</v>
      </c>
      <c r="T20" s="101">
        <v>11689071.848142</v>
      </c>
      <c r="U20" s="127">
        <f t="shared" si="34"/>
        <v>14</v>
      </c>
      <c r="V20" s="127">
        <f t="shared" si="29"/>
        <v>362.28859999999986</v>
      </c>
      <c r="W20" s="127">
        <f t="shared" si="30"/>
        <v>115.18019999999979</v>
      </c>
      <c r="X20" s="158">
        <f>(AA20/100)*$AX$1</f>
        <v>2486</v>
      </c>
      <c r="Y20" s="158">
        <f>(AB20/100)*X20</f>
        <v>2137.7114000000001</v>
      </c>
      <c r="Z20" s="158">
        <f>(AC20/100)*X20</f>
        <v>2384.8198000000002</v>
      </c>
      <c r="AA20" s="36">
        <v>99.44</v>
      </c>
      <c r="AB20" s="36">
        <v>85.99</v>
      </c>
      <c r="AC20" s="36">
        <v>95.93</v>
      </c>
      <c r="AD20" s="224">
        <v>8.5427347137371168</v>
      </c>
      <c r="AE20" s="153">
        <f>IF(OR(ISBLANK(R20), ISBLANK(AT20)), "", 100*((R20-AT20)/AT20))</f>
        <v>10.030764080821676</v>
      </c>
      <c r="AF20" s="155">
        <v>10234461.03251325</v>
      </c>
      <c r="AG20" s="128">
        <v>10011974.852949079</v>
      </c>
      <c r="AH20" s="128">
        <v>10456947.21207743</v>
      </c>
      <c r="AI20" s="127">
        <f t="shared" si="35"/>
        <v>0.25000000000045475</v>
      </c>
      <c r="AJ20" s="127">
        <f t="shared" si="31"/>
        <v>349.21510000000035</v>
      </c>
      <c r="AK20" s="127">
        <f t="shared" si="32"/>
        <v>105.73945000000049</v>
      </c>
      <c r="AL20" s="158">
        <f t="shared" si="36"/>
        <v>2499.7499999999995</v>
      </c>
      <c r="AM20" s="158">
        <f>(AP20/100)*AL20</f>
        <v>2150.7848999999997</v>
      </c>
      <c r="AN20" s="158">
        <f>(AQ20/100)*AL20</f>
        <v>2394.2605499999995</v>
      </c>
      <c r="AO20" s="124">
        <v>99.99</v>
      </c>
      <c r="AP20" s="124">
        <v>86.04</v>
      </c>
      <c r="AQ20" s="124">
        <v>95.78</v>
      </c>
      <c r="AR20" s="75">
        <v>1.86</v>
      </c>
      <c r="AS20" s="46">
        <f>IF(OR(ISBLANK(AF20), ISBLANK(AT20)), "", 100*((AF20-AT20)/AT20))</f>
        <v>0</v>
      </c>
      <c r="AT20" s="24">
        <f>MIN(F20,AF20,R20)</f>
        <v>10234461.03251325</v>
      </c>
      <c r="AU20" s="39">
        <f>IF(OR(ISBLANK(F20), ISBLANK(AF20)), "", IFERROR(((F20-AF20)/F20)*100, ""))</f>
        <v>28.2418805276405</v>
      </c>
    </row>
    <row r="21" spans="1:47" x14ac:dyDescent="0.25">
      <c r="A21" s="275"/>
      <c r="B21" s="275"/>
      <c r="C21" s="275"/>
      <c r="D21" s="144" t="s">
        <v>23</v>
      </c>
      <c r="E21" s="144"/>
      <c r="F21" s="113">
        <f>AVERAGE(F16:F20)</f>
        <v>14488427.360839501</v>
      </c>
      <c r="G21" s="113">
        <f t="shared" ref="G21:AU21" si="37">AVERAGE(G16:G20)</f>
        <v>13766438.637774717</v>
      </c>
      <c r="H21" s="113">
        <f t="shared" si="37"/>
        <v>15210416.083904285</v>
      </c>
      <c r="I21" s="113">
        <f t="shared" si="37"/>
        <v>55.80000000000009</v>
      </c>
      <c r="J21" s="113">
        <f t="shared" si="37"/>
        <v>399.79577500000005</v>
      </c>
      <c r="K21" s="113">
        <f t="shared" si="37"/>
        <v>153.66741499999998</v>
      </c>
      <c r="L21" s="159">
        <f t="shared" si="37"/>
        <v>2444.1999999999998</v>
      </c>
      <c r="M21" s="159">
        <f t="shared" si="37"/>
        <v>2100.204225</v>
      </c>
      <c r="N21" s="159">
        <f t="shared" si="37"/>
        <v>2346.3325850000001</v>
      </c>
      <c r="O21" s="82">
        <f t="shared" si="37"/>
        <v>97.768000000000001</v>
      </c>
      <c r="P21" s="82">
        <f t="shared" si="37"/>
        <v>85.926000000000002</v>
      </c>
      <c r="Q21" s="82">
        <f t="shared" si="37"/>
        <v>95.996000000000009</v>
      </c>
      <c r="R21" s="150">
        <f t="shared" si="37"/>
        <v>10643637.688189652</v>
      </c>
      <c r="S21" s="151">
        <f t="shared" si="37"/>
        <v>10335274.240070276</v>
      </c>
      <c r="T21" s="151">
        <f t="shared" si="37"/>
        <v>10952001.136309028</v>
      </c>
      <c r="U21" s="113">
        <f t="shared" si="37"/>
        <v>5.7</v>
      </c>
      <c r="V21" s="113">
        <f t="shared" si="37"/>
        <v>354.20222999999999</v>
      </c>
      <c r="W21" s="113">
        <f t="shared" si="37"/>
        <v>107.86770999999999</v>
      </c>
      <c r="X21" s="159">
        <f t="shared" si="37"/>
        <v>2494.3000000000002</v>
      </c>
      <c r="Y21" s="159">
        <f t="shared" si="37"/>
        <v>2145.7977700000001</v>
      </c>
      <c r="Z21" s="159">
        <f t="shared" si="37"/>
        <v>2392.13229</v>
      </c>
      <c r="AA21" s="151">
        <f t="shared" si="37"/>
        <v>99.772000000000006</v>
      </c>
      <c r="AB21" s="151">
        <f t="shared" si="37"/>
        <v>86.027999999999992</v>
      </c>
      <c r="AC21" s="151">
        <f t="shared" si="37"/>
        <v>95.903999999999996</v>
      </c>
      <c r="AD21" s="151">
        <f t="shared" si="37"/>
        <v>8.3481153546293854</v>
      </c>
      <c r="AE21" s="152">
        <f>IFERROR(AVERAGE(AE16:AE20), "")</f>
        <v>3.0925427948905426</v>
      </c>
      <c r="AF21" s="113">
        <f t="shared" si="37"/>
        <v>10449237.650062745</v>
      </c>
      <c r="AG21" s="113">
        <f t="shared" si="37"/>
        <v>10177536.4734743</v>
      </c>
      <c r="AH21" s="113">
        <f t="shared" si="37"/>
        <v>10720938.826651191</v>
      </c>
      <c r="AI21" s="113">
        <f t="shared" si="37"/>
        <v>3.1000000000001817</v>
      </c>
      <c r="AJ21" s="113">
        <f t="shared" si="37"/>
        <v>353.21492500000011</v>
      </c>
      <c r="AK21" s="113">
        <f t="shared" si="37"/>
        <v>107.67091000000028</v>
      </c>
      <c r="AL21" s="159">
        <f t="shared" si="37"/>
        <v>2496.9</v>
      </c>
      <c r="AM21" s="159">
        <f t="shared" si="37"/>
        <v>2146.7850749999998</v>
      </c>
      <c r="AN21" s="159">
        <f t="shared" si="37"/>
        <v>2392.3290899999997</v>
      </c>
      <c r="AO21" s="82">
        <f t="shared" si="37"/>
        <v>99.876000000000005</v>
      </c>
      <c r="AP21" s="82">
        <f t="shared" si="37"/>
        <v>85.977999999999994</v>
      </c>
      <c r="AQ21" s="82">
        <f t="shared" si="37"/>
        <v>95.811999999999983</v>
      </c>
      <c r="AR21" s="82">
        <f t="shared" si="37"/>
        <v>1.9579020765667068</v>
      </c>
      <c r="AS21" s="97">
        <f>IFERROR(AVERAGE(AS16:AS20), "")</f>
        <v>1.1854157592614787</v>
      </c>
      <c r="AT21" s="118">
        <f t="shared" si="37"/>
        <v>10327102.458661685</v>
      </c>
      <c r="AU21" s="100">
        <f t="shared" si="37"/>
        <v>27.852137565087475</v>
      </c>
    </row>
    <row r="22" spans="1:47" x14ac:dyDescent="0.25">
      <c r="A22" s="241" t="s">
        <v>19</v>
      </c>
      <c r="B22" s="242"/>
      <c r="C22" s="242"/>
      <c r="D22" s="243"/>
      <c r="E22" s="143"/>
      <c r="F22" s="114">
        <f t="shared" ref="F22:AU22" si="38">AVERAGE(F4:F21)</f>
        <v>13698542.419400284</v>
      </c>
      <c r="G22" s="114">
        <f t="shared" si="38"/>
        <v>13054491.209791526</v>
      </c>
      <c r="H22" s="114">
        <f t="shared" si="38"/>
        <v>14342593.629009046</v>
      </c>
      <c r="I22" s="114">
        <f t="shared" si="38"/>
        <v>46.233333333333363</v>
      </c>
      <c r="J22" s="114">
        <f t="shared" si="38"/>
        <v>393.42113333333339</v>
      </c>
      <c r="K22" s="114">
        <f t="shared" si="38"/>
        <v>141.98818</v>
      </c>
      <c r="L22" s="160">
        <f t="shared" si="38"/>
        <v>2453.7666666666664</v>
      </c>
      <c r="M22" s="160">
        <f t="shared" si="38"/>
        <v>2106.5788666666672</v>
      </c>
      <c r="N22" s="160">
        <f t="shared" si="38"/>
        <v>2358.0118199999997</v>
      </c>
      <c r="O22" s="65">
        <f t="shared" si="38"/>
        <v>98.15066666666668</v>
      </c>
      <c r="P22" s="65">
        <f t="shared" si="38"/>
        <v>85.851333333333343</v>
      </c>
      <c r="Q22" s="65">
        <f t="shared" si="38"/>
        <v>96.098000000000013</v>
      </c>
      <c r="R22" s="114">
        <f t="shared" si="38"/>
        <v>10658759.613938989</v>
      </c>
      <c r="S22" s="65">
        <f t="shared" si="38"/>
        <v>10349832.016363006</v>
      </c>
      <c r="T22" s="65">
        <f t="shared" si="38"/>
        <v>10967687.21151497</v>
      </c>
      <c r="U22" s="65">
        <f t="shared" si="38"/>
        <v>6.1833333333333638</v>
      </c>
      <c r="V22" s="114">
        <f t="shared" si="38"/>
        <v>357.32193166666661</v>
      </c>
      <c r="W22" s="114">
        <f t="shared" si="38"/>
        <v>101.92312333333332</v>
      </c>
      <c r="X22" s="160">
        <f t="shared" si="38"/>
        <v>2493.8166666666671</v>
      </c>
      <c r="Y22" s="160">
        <f t="shared" si="38"/>
        <v>2142.6780683333332</v>
      </c>
      <c r="Z22" s="160">
        <f t="shared" si="38"/>
        <v>2398.0768766666665</v>
      </c>
      <c r="AA22" s="65">
        <f t="shared" si="38"/>
        <v>99.75266666666667</v>
      </c>
      <c r="AB22" s="65">
        <f t="shared" si="38"/>
        <v>85.919333333333327</v>
      </c>
      <c r="AC22" s="65">
        <f t="shared" si="38"/>
        <v>96.160666666666685</v>
      </c>
      <c r="AD22" s="65">
        <f t="shared" si="38"/>
        <v>8.2539802239023246</v>
      </c>
      <c r="AE22" s="65">
        <f t="shared" si="38"/>
        <v>3.8224577192523181</v>
      </c>
      <c r="AF22" s="114">
        <f t="shared" si="38"/>
        <v>10305176.967609448</v>
      </c>
      <c r="AG22" s="114">
        <f t="shared" si="38"/>
        <v>10059970.527289884</v>
      </c>
      <c r="AH22" s="114">
        <f t="shared" si="38"/>
        <v>10550383.407929018</v>
      </c>
      <c r="AI22" s="114">
        <f t="shared" si="38"/>
        <v>1.5500000000000604</v>
      </c>
      <c r="AJ22" s="114">
        <f t="shared" si="38"/>
        <v>354.41346499999997</v>
      </c>
      <c r="AK22" s="114">
        <f t="shared" si="38"/>
        <v>102.33435333333348</v>
      </c>
      <c r="AL22" s="114">
        <f t="shared" si="38"/>
        <v>2498.4499999999998</v>
      </c>
      <c r="AM22" s="114">
        <f t="shared" si="38"/>
        <v>2145.5865349999999</v>
      </c>
      <c r="AN22" s="114">
        <f t="shared" si="38"/>
        <v>2397.6656466666664</v>
      </c>
      <c r="AO22" s="65">
        <f t="shared" si="38"/>
        <v>99.937999999999988</v>
      </c>
      <c r="AP22" s="65">
        <f t="shared" si="38"/>
        <v>85.876666666666679</v>
      </c>
      <c r="AQ22" s="65">
        <f t="shared" si="38"/>
        <v>95.96599999999998</v>
      </c>
      <c r="AR22" s="65">
        <f t="shared" si="38"/>
        <v>2.0725937402057468</v>
      </c>
      <c r="AS22" s="65">
        <f t="shared" si="38"/>
        <v>0.39513858642049288</v>
      </c>
      <c r="AT22" s="114">
        <f t="shared" si="38"/>
        <v>10264465.237142431</v>
      </c>
      <c r="AU22" s="65">
        <f t="shared" si="38"/>
        <v>24.64201213340046</v>
      </c>
    </row>
    <row r="23" spans="1:47" x14ac:dyDescent="0.25">
      <c r="A23" s="292"/>
      <c r="B23" s="292"/>
      <c r="C23" s="292"/>
      <c r="D23" s="292"/>
    </row>
  </sheetData>
  <mergeCells count="10">
    <mergeCell ref="A23:D23"/>
    <mergeCell ref="AF2:AS2"/>
    <mergeCell ref="A22:D22"/>
    <mergeCell ref="A4:A21"/>
    <mergeCell ref="B4:B21"/>
    <mergeCell ref="R2:AE2"/>
    <mergeCell ref="C4:C9"/>
    <mergeCell ref="C10:C15"/>
    <mergeCell ref="C16:C21"/>
    <mergeCell ref="F2:Q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E822F-6CA2-4C36-9BA0-6691D16C8A77}">
  <dimension ref="A1:B5"/>
  <sheetViews>
    <sheetView workbookViewId="0"/>
  </sheetViews>
  <sheetFormatPr defaultRowHeight="15" x14ac:dyDescent="0.25"/>
  <cols>
    <col min="1" max="1" width="12.7109375" style="86" bestFit="1" customWidth="1"/>
    <col min="2" max="3" width="9.140625" style="86"/>
    <col min="4" max="4" width="19.7109375" style="86" bestFit="1" customWidth="1"/>
    <col min="5" max="16384" width="9.140625" style="86"/>
  </cols>
  <sheetData>
    <row r="1" spans="1:2" x14ac:dyDescent="0.25">
      <c r="A1" s="86" t="s">
        <v>45</v>
      </c>
      <c r="B1" s="86">
        <v>125</v>
      </c>
    </row>
    <row r="3" spans="1:2" x14ac:dyDescent="0.25">
      <c r="A3" t="s">
        <v>53</v>
      </c>
      <c r="B3" s="86" t="s">
        <v>54</v>
      </c>
    </row>
    <row r="4" spans="1:2" x14ac:dyDescent="0.25">
      <c r="A4" t="s">
        <v>55</v>
      </c>
      <c r="B4" s="86" t="s">
        <v>56</v>
      </c>
    </row>
    <row r="5" spans="1:2" x14ac:dyDescent="0.25">
      <c r="A5" t="s">
        <v>57</v>
      </c>
      <c r="B5" s="86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Draft</vt:lpstr>
      <vt:lpstr>1000 Insample Scenarios</vt:lpstr>
      <vt:lpstr>2500 Out-of-Sample Scenarios</vt:lpstr>
      <vt:lpstr>Case Study</vt:lpstr>
      <vt:lpstr>Data for 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Farghadani-Chaharsooghi</dc:creator>
  <cp:lastModifiedBy>Pedram Farghadani-Chaharsooghi</cp:lastModifiedBy>
  <dcterms:created xsi:type="dcterms:W3CDTF">2024-09-09T15:42:34Z</dcterms:created>
  <dcterms:modified xsi:type="dcterms:W3CDTF">2024-12-01T13:02:56Z</dcterms:modified>
</cp:coreProperties>
</file>