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esktop\inatel\P7\M109 - Estatística P6\Aula 7\"/>
    </mc:Choice>
  </mc:AlternateContent>
  <xr:revisionPtr revIDLastSave="0" documentId="13_ncr:1_{3CA31F95-83A5-468E-A6B1-52F4D8A42D5D}" xr6:coauthVersionLast="47" xr6:coauthVersionMax="47" xr10:uidLastSave="{00000000-0000-0000-0000-000000000000}"/>
  <bookViews>
    <workbookView xWindow="3384" yWindow="3384" windowWidth="17280" windowHeight="9420" activeTab="2" xr2:uid="{00000000-000D-0000-FFFF-FFFF00000000}"/>
  </bookViews>
  <sheets>
    <sheet name="Valores_Distr.Qui-quadrado" sheetId="4" r:id="rId1"/>
    <sheet name="Exemplo 0" sheetId="5" r:id="rId2"/>
    <sheet name="Exemplo 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" l="1"/>
  <c r="C15" i="2"/>
  <c r="C13" i="2"/>
  <c r="E7" i="2"/>
  <c r="D7" i="2"/>
  <c r="C7" i="2"/>
  <c r="E6" i="2"/>
  <c r="I6" i="2" s="1"/>
  <c r="E5" i="2"/>
  <c r="I5" i="2" s="1"/>
  <c r="I7" i="2" s="1"/>
  <c r="C11" i="5"/>
  <c r="C12" i="5"/>
  <c r="B8" i="5"/>
  <c r="C8" i="5" s="1"/>
  <c r="H5" i="5"/>
  <c r="D5" i="5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5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6" i="4"/>
  <c r="B7" i="4"/>
  <c r="B5" i="4"/>
  <c r="H5" i="2" l="1"/>
  <c r="H6" i="2"/>
  <c r="J6" i="2" s="1"/>
  <c r="J5" i="2" l="1"/>
  <c r="J7" i="2" s="1"/>
  <c r="B10" i="2"/>
  <c r="C10" i="2" s="1"/>
  <c r="H7" i="2"/>
</calcChain>
</file>

<file path=xl/sharedStrings.xml><?xml version="1.0" encoding="utf-8"?>
<sst xmlns="http://schemas.openxmlformats.org/spreadsheetml/2006/main" count="45" uniqueCount="25">
  <si>
    <t>Observado</t>
  </si>
  <si>
    <t>Esperado</t>
  </si>
  <si>
    <t>SIM</t>
  </si>
  <si>
    <t>NÃO</t>
  </si>
  <si>
    <t>Total</t>
  </si>
  <si>
    <t>a</t>
  </si>
  <si>
    <t>Qui-Quadrado Tabelado</t>
  </si>
  <si>
    <t>Qui-Quadrado Calculado</t>
  </si>
  <si>
    <t>p</t>
  </si>
  <si>
    <t>Permanência da
dor abdominal</t>
  </si>
  <si>
    <t>Tratamento</t>
  </si>
  <si>
    <t>Controle</t>
  </si>
  <si>
    <t>grupo</t>
  </si>
  <si>
    <t>Valores da distribuição Qui-quadrado</t>
  </si>
  <si>
    <t>Nível de Significância</t>
  </si>
  <si>
    <t>Graus
 de Liberdade</t>
  </si>
  <si>
    <t>Atributos</t>
  </si>
  <si>
    <t>Cara</t>
  </si>
  <si>
    <t>Coroa</t>
  </si>
  <si>
    <r>
      <t>Decisão 1 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 xml:space="preserve"> = 5%):</t>
    </r>
  </si>
  <si>
    <r>
      <t>Conclusão 1 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 xml:space="preserve"> = 5%):</t>
    </r>
  </si>
  <si>
    <r>
      <t>Decisão 2 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 xml:space="preserve"> = 1%):</t>
    </r>
  </si>
  <si>
    <r>
      <t>Conclusão 2 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 xml:space="preserve"> = 1%):</t>
    </r>
  </si>
  <si>
    <t>Conclusão:</t>
  </si>
  <si>
    <t>Decisão: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</si>
</sst>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color indexed="9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name val="Arial"/>
      <family val="2"/>
    </font>
    <font>
      <sz val="10"/>
      <color theme="0"/>
      <name val="Symbol"/>
      <family val="1"/>
      <charset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name val="Symbol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7" fillId="6" borderId="0" applyNumberFormat="0" applyBorder="0" applyAlignment="0" applyProtection="0"/>
    <xf numFmtId="0" fontId="8" fillId="7" borderId="13" applyNumberFormat="0" applyAlignment="0" applyProtection="0"/>
    <xf numFmtId="9" fontId="1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62">
    <xf numFmtId="0" fontId="0" fillId="0" borderId="0" xfId="0"/>
    <xf numFmtId="0" fontId="0" fillId="0" borderId="11" xfId="0" applyBorder="1" applyAlignment="1">
      <alignment horizontal="center"/>
    </xf>
    <xf numFmtId="10" fontId="0" fillId="0" borderId="0" xfId="0" applyNumberFormat="1"/>
    <xf numFmtId="10" fontId="0" fillId="0" borderId="11" xfId="0" applyNumberFormat="1" applyBorder="1"/>
    <xf numFmtId="0" fontId="0" fillId="0" borderId="11" xfId="0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11" xfId="0" applyNumberFormat="1" applyBorder="1"/>
    <xf numFmtId="0" fontId="5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centerContinuous" vertical="center"/>
    </xf>
    <xf numFmtId="0" fontId="3" fillId="0" borderId="11" xfId="0" applyFont="1" applyBorder="1" applyAlignment="1">
      <alignment horizontal="center" vertical="center"/>
    </xf>
    <xf numFmtId="164" fontId="3" fillId="0" borderId="11" xfId="3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10" fontId="3" fillId="0" borderId="0" xfId="3" applyNumberFormat="1" applyFont="1" applyAlignment="1">
      <alignment horizontal="center" vertical="center"/>
    </xf>
    <xf numFmtId="0" fontId="14" fillId="7" borderId="11" xfId="2" applyFont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9" fontId="3" fillId="9" borderId="11" xfId="3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2" fontId="13" fillId="2" borderId="0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0" fillId="5" borderId="6" xfId="4" applyFont="1" applyBorder="1" applyAlignment="1">
      <alignment vertical="center"/>
    </xf>
    <xf numFmtId="0" fontId="10" fillId="5" borderId="4" xfId="4" applyFont="1" applyBorder="1" applyAlignment="1">
      <alignment vertical="center"/>
    </xf>
    <xf numFmtId="0" fontId="10" fillId="5" borderId="5" xfId="4" applyFont="1" applyBorder="1" applyAlignment="1">
      <alignment vertical="center"/>
    </xf>
    <xf numFmtId="0" fontId="11" fillId="6" borderId="6" xfId="1" applyFont="1" applyBorder="1" applyAlignment="1">
      <alignment vertical="center"/>
    </xf>
    <xf numFmtId="0" fontId="11" fillId="6" borderId="4" xfId="1" applyFont="1" applyBorder="1" applyAlignment="1">
      <alignment vertical="center"/>
    </xf>
    <xf numFmtId="0" fontId="11" fillId="6" borderId="5" xfId="1" applyFont="1" applyBorder="1" applyAlignment="1">
      <alignment vertical="center"/>
    </xf>
    <xf numFmtId="0" fontId="12" fillId="3" borderId="9" xfId="0" applyFont="1" applyFill="1" applyBorder="1" applyAlignment="1">
      <alignment horizontal="centerContinuous" vertical="center"/>
    </xf>
    <xf numFmtId="0" fontId="13" fillId="2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1" fontId="13" fillId="2" borderId="18" xfId="0" applyNumberFormat="1" applyFont="1" applyFill="1" applyBorder="1" applyAlignment="1">
      <alignment horizontal="center" vertical="center"/>
    </xf>
    <xf numFmtId="1" fontId="13" fillId="4" borderId="19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1" fontId="13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/>
    </xf>
    <xf numFmtId="0" fontId="10" fillId="5" borderId="6" xfId="4" applyFont="1" applyBorder="1" applyAlignment="1">
      <alignment horizontal="center" vertical="center"/>
    </xf>
    <xf numFmtId="0" fontId="10" fillId="5" borderId="4" xfId="4" applyFont="1" applyBorder="1" applyAlignment="1">
      <alignment horizontal="center" vertical="center"/>
    </xf>
    <xf numFmtId="0" fontId="10" fillId="5" borderId="5" xfId="4" applyFont="1" applyBorder="1" applyAlignment="1">
      <alignment horizontal="center" vertical="center"/>
    </xf>
    <xf numFmtId="0" fontId="11" fillId="6" borderId="6" xfId="1" applyFont="1" applyBorder="1" applyAlignment="1">
      <alignment horizontal="center" vertical="center"/>
    </xf>
    <xf numFmtId="0" fontId="11" fillId="6" borderId="4" xfId="1" applyFont="1" applyBorder="1" applyAlignment="1">
      <alignment horizontal="center" vertical="center"/>
    </xf>
    <xf numFmtId="0" fontId="11" fillId="6" borderId="5" xfId="1" applyFont="1" applyBorder="1" applyAlignment="1">
      <alignment horizontal="center" vertical="center"/>
    </xf>
    <xf numFmtId="2" fontId="13" fillId="4" borderId="5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</cellXfs>
  <cellStyles count="5">
    <cellStyle name="Bom" xfId="1" builtinId="26"/>
    <cellStyle name="Entrada" xfId="2" builtinId="20"/>
    <cellStyle name="Normal" xfId="0" builtinId="0"/>
    <cellStyle name="Porcentagem" xfId="3" builtinId="5"/>
    <cellStyle name="Ruim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EEA4-2B78-4ADA-A6B1-C6ED44245898}">
  <sheetPr>
    <pageSetUpPr fitToPage="1"/>
  </sheetPr>
  <dimension ref="A1:N46"/>
  <sheetViews>
    <sheetView workbookViewId="0">
      <pane ySplit="4" topLeftCell="A5" activePane="bottomLeft" state="frozen"/>
      <selection pane="bottomLeft" activeCell="A2" sqref="A2"/>
    </sheetView>
  </sheetViews>
  <sheetFormatPr defaultRowHeight="13.2" x14ac:dyDescent="0.25"/>
  <cols>
    <col min="1" max="1" width="12.109375" bestFit="1" customWidth="1"/>
    <col min="2" max="11" width="10.5546875" bestFit="1" customWidth="1"/>
  </cols>
  <sheetData>
    <row r="1" spans="1:14" x14ac:dyDescent="0.25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4" x14ac:dyDescent="0.25">
      <c r="A2" s="1"/>
      <c r="B2" s="49" t="s">
        <v>14</v>
      </c>
      <c r="C2" s="49"/>
      <c r="D2" s="49"/>
      <c r="E2" s="49"/>
      <c r="F2" s="49"/>
      <c r="G2" s="49"/>
      <c r="H2" s="49"/>
      <c r="I2" s="49"/>
      <c r="J2" s="49"/>
      <c r="K2" s="49"/>
    </row>
    <row r="3" spans="1:14" x14ac:dyDescent="0.25">
      <c r="A3" s="1"/>
      <c r="B3" s="3">
        <v>1E-3</v>
      </c>
      <c r="C3" s="3">
        <v>5.0000000000000001E-3</v>
      </c>
      <c r="D3" s="3">
        <v>0.01</v>
      </c>
      <c r="E3" s="3">
        <v>0.02</v>
      </c>
      <c r="F3" s="3">
        <v>0.04</v>
      </c>
      <c r="G3" s="3">
        <v>0.05</v>
      </c>
      <c r="H3" s="3">
        <v>0.06</v>
      </c>
      <c r="I3" s="3">
        <v>0.08</v>
      </c>
      <c r="J3" s="3">
        <v>0.1</v>
      </c>
      <c r="K3" s="3">
        <v>0.2</v>
      </c>
    </row>
    <row r="4" spans="1:14" ht="39.6" x14ac:dyDescent="0.25">
      <c r="A4" s="4" t="s">
        <v>15</v>
      </c>
      <c r="B4" s="5"/>
      <c r="C4" s="6"/>
      <c r="D4" s="6"/>
      <c r="E4" s="6"/>
      <c r="F4" s="6"/>
      <c r="G4" s="6"/>
      <c r="H4" s="6"/>
      <c r="I4" s="6"/>
      <c r="J4" s="6"/>
      <c r="K4" s="7"/>
    </row>
    <row r="5" spans="1:14" x14ac:dyDescent="0.25">
      <c r="A5" s="1">
        <v>1</v>
      </c>
      <c r="B5" s="8">
        <f>_xlfn.CHISQ.INV.RT($B$3,A5)</f>
        <v>10.827566170662733</v>
      </c>
      <c r="C5" s="8">
        <f>_xlfn.CHISQ.INV.RT($C$3,A5)</f>
        <v>7.8794385766224124</v>
      </c>
      <c r="D5" s="8">
        <f>_xlfn.CHISQ.INV.RT($D$3,A5)</f>
        <v>6.6348966010212118</v>
      </c>
      <c r="E5" s="8">
        <f>_xlfn.CHISQ.INV.RT($E$3,A5)</f>
        <v>5.4118944310543409</v>
      </c>
      <c r="F5" s="8">
        <f>_xlfn.CHISQ.INV.RT($F$3,A5)</f>
        <v>4.2178845879213958</v>
      </c>
      <c r="G5" s="8">
        <f>_xlfn.CHISQ.INV.RT($G$3,A5)</f>
        <v>3.8414588206941236</v>
      </c>
      <c r="H5" s="8">
        <f>_xlfn.CHISQ.INV.RT($H$3,A5)</f>
        <v>3.5373845964625992</v>
      </c>
      <c r="I5" s="8">
        <f>_xlfn.CHISQ.INV.RT($I$3,A5)</f>
        <v>3.064901720076362</v>
      </c>
      <c r="J5" s="8">
        <f>_xlfn.CHISQ.INV.RT($J$3,A5)</f>
        <v>2.7055434540954142</v>
      </c>
      <c r="K5" s="8">
        <f>_xlfn.CHISQ.INV.RT($K$3,A5)</f>
        <v>1.6423744151498165</v>
      </c>
      <c r="N5" s="2"/>
    </row>
    <row r="6" spans="1:14" x14ac:dyDescent="0.25">
      <c r="A6" s="1">
        <v>2</v>
      </c>
      <c r="B6" s="8">
        <f t="shared" ref="B6:B46" si="0">_xlfn.CHISQ.INV.RT($B$3,A6)</f>
        <v>13.815510557964274</v>
      </c>
      <c r="C6" s="8">
        <f t="shared" ref="C6:C46" si="1">_xlfn.CHISQ.INV.RT($C$3,A6)</f>
        <v>10.596634733096073</v>
      </c>
      <c r="D6" s="8">
        <f t="shared" ref="D6:D46" si="2">_xlfn.CHISQ.INV.RT($D$3,A6)</f>
        <v>9.2103403719761818</v>
      </c>
      <c r="E6" s="8">
        <f t="shared" ref="E6:E46" si="3">_xlfn.CHISQ.INV.RT($E$3,A6)</f>
        <v>7.8240460108562919</v>
      </c>
      <c r="F6" s="8">
        <f t="shared" ref="F6:F46" si="4">_xlfn.CHISQ.INV.RT($F$3,A6)</f>
        <v>6.4377516497364011</v>
      </c>
      <c r="G6" s="8">
        <f t="shared" ref="G6:G46" si="5">_xlfn.CHISQ.INV.RT($G$3,A6)</f>
        <v>5.9914645471079817</v>
      </c>
      <c r="H6" s="8">
        <f t="shared" ref="H6:H46" si="6">_xlfn.CHISQ.INV.RT($H$3,A6)</f>
        <v>5.6268214335200728</v>
      </c>
      <c r="I6" s="8">
        <f t="shared" ref="I6:I46" si="7">_xlfn.CHISQ.INV.RT($I$3,A6)</f>
        <v>5.0514572886165112</v>
      </c>
      <c r="J6" s="8">
        <f t="shared" ref="J6:J46" si="8">_xlfn.CHISQ.INV.RT($J$3,A6)</f>
        <v>4.6051701859880909</v>
      </c>
      <c r="K6" s="8">
        <f t="shared" ref="K6:K46" si="9">_xlfn.CHISQ.INV.RT($K$3,A6)</f>
        <v>3.2188758248682006</v>
      </c>
    </row>
    <row r="7" spans="1:14" x14ac:dyDescent="0.25">
      <c r="A7" s="1">
        <v>3</v>
      </c>
      <c r="B7" s="8">
        <f t="shared" si="0"/>
        <v>16.266236196238129</v>
      </c>
      <c r="C7" s="8">
        <f t="shared" si="1"/>
        <v>12.838156466598651</v>
      </c>
      <c r="D7" s="8">
        <f t="shared" si="2"/>
        <v>11.344866730144371</v>
      </c>
      <c r="E7" s="8">
        <f t="shared" si="3"/>
        <v>9.8374093111925927</v>
      </c>
      <c r="F7" s="8">
        <f t="shared" si="4"/>
        <v>8.311170910826311</v>
      </c>
      <c r="G7" s="8">
        <f t="shared" si="5"/>
        <v>7.8147279032511792</v>
      </c>
      <c r="H7" s="8">
        <f t="shared" si="6"/>
        <v>7.4068800431032296</v>
      </c>
      <c r="I7" s="8">
        <f t="shared" si="7"/>
        <v>6.7586926196968413</v>
      </c>
      <c r="J7" s="8">
        <f t="shared" si="8"/>
        <v>6.2513886311703235</v>
      </c>
      <c r="K7" s="8">
        <f t="shared" si="9"/>
        <v>4.6416276760874453</v>
      </c>
    </row>
    <row r="8" spans="1:14" x14ac:dyDescent="0.25">
      <c r="A8" s="1">
        <v>4</v>
      </c>
      <c r="B8" s="8">
        <f t="shared" si="0"/>
        <v>18.466826952903173</v>
      </c>
      <c r="C8" s="8">
        <f t="shared" si="1"/>
        <v>14.860259000560244</v>
      </c>
      <c r="D8" s="8">
        <f t="shared" si="2"/>
        <v>13.276704135987623</v>
      </c>
      <c r="E8" s="8">
        <f t="shared" si="3"/>
        <v>11.667843403834782</v>
      </c>
      <c r="F8" s="8">
        <f t="shared" si="4"/>
        <v>10.025519286562869</v>
      </c>
      <c r="G8" s="8">
        <f t="shared" si="5"/>
        <v>9.4877290367811575</v>
      </c>
      <c r="H8" s="8">
        <f t="shared" si="6"/>
        <v>9.0443683687166114</v>
      </c>
      <c r="I8" s="8">
        <f t="shared" si="7"/>
        <v>8.3365317025516106</v>
      </c>
      <c r="J8" s="8">
        <f t="shared" si="8"/>
        <v>7.7794403397348582</v>
      </c>
      <c r="K8" s="8">
        <f t="shared" si="9"/>
        <v>5.9886166940042447</v>
      </c>
    </row>
    <row r="9" spans="1:14" x14ac:dyDescent="0.25">
      <c r="A9" s="1">
        <v>5</v>
      </c>
      <c r="B9" s="8">
        <f t="shared" si="0"/>
        <v>20.51500565243288</v>
      </c>
      <c r="C9" s="8">
        <f t="shared" si="1"/>
        <v>16.749602343639044</v>
      </c>
      <c r="D9" s="8">
        <f t="shared" si="2"/>
        <v>15.086272469388991</v>
      </c>
      <c r="E9" s="8">
        <f t="shared" si="3"/>
        <v>13.388222599036345</v>
      </c>
      <c r="F9" s="8">
        <f t="shared" si="4"/>
        <v>11.644331848178819</v>
      </c>
      <c r="G9" s="8">
        <f t="shared" si="5"/>
        <v>11.070497693516353</v>
      </c>
      <c r="H9" s="8">
        <f t="shared" si="6"/>
        <v>10.59623206131937</v>
      </c>
      <c r="I9" s="8">
        <f t="shared" si="7"/>
        <v>9.8365912849350519</v>
      </c>
      <c r="J9" s="8">
        <f t="shared" si="8"/>
        <v>9.2363568997811178</v>
      </c>
      <c r="K9" s="8">
        <f t="shared" si="9"/>
        <v>7.2892761266489607</v>
      </c>
    </row>
    <row r="10" spans="1:14" x14ac:dyDescent="0.25">
      <c r="A10" s="1">
        <v>6</v>
      </c>
      <c r="B10" s="8">
        <f t="shared" si="0"/>
        <v>22.457744484825326</v>
      </c>
      <c r="C10" s="8">
        <f t="shared" si="1"/>
        <v>18.547584178511091</v>
      </c>
      <c r="D10" s="8">
        <f t="shared" si="2"/>
        <v>16.811893829770931</v>
      </c>
      <c r="E10" s="8">
        <f t="shared" si="3"/>
        <v>15.033207751218963</v>
      </c>
      <c r="F10" s="8">
        <f t="shared" si="4"/>
        <v>13.197814645953382</v>
      </c>
      <c r="G10" s="8">
        <f t="shared" si="5"/>
        <v>12.591587243743978</v>
      </c>
      <c r="H10" s="8">
        <f t="shared" si="6"/>
        <v>12.089578274367547</v>
      </c>
      <c r="I10" s="8">
        <f t="shared" si="7"/>
        <v>11.283495573061199</v>
      </c>
      <c r="J10" s="8">
        <f t="shared" si="8"/>
        <v>10.64464067566842</v>
      </c>
      <c r="K10" s="8">
        <f t="shared" si="9"/>
        <v>8.5580597202506663</v>
      </c>
    </row>
    <row r="11" spans="1:14" x14ac:dyDescent="0.25">
      <c r="A11" s="1">
        <v>7</v>
      </c>
      <c r="B11" s="8">
        <f t="shared" si="0"/>
        <v>24.321886347856857</v>
      </c>
      <c r="C11" s="8">
        <f t="shared" si="1"/>
        <v>20.277739874962624</v>
      </c>
      <c r="D11" s="8">
        <f t="shared" si="2"/>
        <v>18.475306906582361</v>
      </c>
      <c r="E11" s="8">
        <f t="shared" si="3"/>
        <v>16.622421871110873</v>
      </c>
      <c r="F11" s="8">
        <f t="shared" si="4"/>
        <v>14.703046671875491</v>
      </c>
      <c r="G11" s="8">
        <f t="shared" si="5"/>
        <v>14.067140449340167</v>
      </c>
      <c r="H11" s="8">
        <f t="shared" si="6"/>
        <v>13.539733567440505</v>
      </c>
      <c r="I11" s="8">
        <f t="shared" si="7"/>
        <v>12.691176029781721</v>
      </c>
      <c r="J11" s="8">
        <f t="shared" si="8"/>
        <v>12.01703662378053</v>
      </c>
      <c r="K11" s="8">
        <f t="shared" si="9"/>
        <v>9.8032499002408358</v>
      </c>
    </row>
    <row r="12" spans="1:14" x14ac:dyDescent="0.25">
      <c r="A12" s="1">
        <v>8</v>
      </c>
      <c r="B12" s="8">
        <f t="shared" si="0"/>
        <v>26.124481558376143</v>
      </c>
      <c r="C12" s="8">
        <f t="shared" si="1"/>
        <v>21.95495499065953</v>
      </c>
      <c r="D12" s="8">
        <f t="shared" si="2"/>
        <v>20.090235029663233</v>
      </c>
      <c r="E12" s="8">
        <f t="shared" si="3"/>
        <v>18.168230764826358</v>
      </c>
      <c r="F12" s="8">
        <f t="shared" si="4"/>
        <v>16.170775613603467</v>
      </c>
      <c r="G12" s="8">
        <f t="shared" si="5"/>
        <v>15.507313055865453</v>
      </c>
      <c r="H12" s="8">
        <f t="shared" si="6"/>
        <v>14.956339064196516</v>
      </c>
      <c r="I12" s="8">
        <f t="shared" si="7"/>
        <v>14.06839704618821</v>
      </c>
      <c r="J12" s="8">
        <f t="shared" si="8"/>
        <v>13.361566136511726</v>
      </c>
      <c r="K12" s="8">
        <f t="shared" si="9"/>
        <v>11.030091430303109</v>
      </c>
    </row>
    <row r="13" spans="1:14" x14ac:dyDescent="0.25">
      <c r="A13" s="1">
        <v>9</v>
      </c>
      <c r="B13" s="8">
        <f t="shared" si="0"/>
        <v>27.877164871256575</v>
      </c>
      <c r="C13" s="8">
        <f t="shared" si="1"/>
        <v>23.589350781257387</v>
      </c>
      <c r="D13" s="8">
        <f t="shared" si="2"/>
        <v>21.665994333461931</v>
      </c>
      <c r="E13" s="8">
        <f t="shared" si="3"/>
        <v>19.67901609485455</v>
      </c>
      <c r="F13" s="8">
        <f t="shared" si="4"/>
        <v>17.60827684494004</v>
      </c>
      <c r="G13" s="8">
        <f t="shared" si="5"/>
        <v>16.918977604620451</v>
      </c>
      <c r="H13" s="8">
        <f t="shared" si="6"/>
        <v>16.345917844475451</v>
      </c>
      <c r="I13" s="8">
        <f t="shared" si="7"/>
        <v>15.421087857518673</v>
      </c>
      <c r="J13" s="8">
        <f t="shared" si="8"/>
        <v>14.683656573259835</v>
      </c>
      <c r="K13" s="8">
        <f t="shared" si="9"/>
        <v>12.242145469847069</v>
      </c>
    </row>
    <row r="14" spans="1:14" x14ac:dyDescent="0.25">
      <c r="A14" s="1">
        <v>10</v>
      </c>
      <c r="B14" s="8">
        <f t="shared" si="0"/>
        <v>29.588298445074418</v>
      </c>
      <c r="C14" s="8">
        <f t="shared" si="1"/>
        <v>25.188179571971173</v>
      </c>
      <c r="D14" s="8">
        <f t="shared" si="2"/>
        <v>23.209251158954359</v>
      </c>
      <c r="E14" s="8">
        <f t="shared" si="3"/>
        <v>21.16076754130469</v>
      </c>
      <c r="F14" s="8">
        <f t="shared" si="4"/>
        <v>19.020743348201108</v>
      </c>
      <c r="G14" s="8">
        <f t="shared" si="5"/>
        <v>18.307038053275146</v>
      </c>
      <c r="H14" s="8">
        <f t="shared" si="6"/>
        <v>17.713123565424016</v>
      </c>
      <c r="I14" s="8">
        <f t="shared" si="7"/>
        <v>16.753477646938922</v>
      </c>
      <c r="J14" s="8">
        <f t="shared" si="8"/>
        <v>15.987179172105261</v>
      </c>
      <c r="K14" s="8">
        <f t="shared" si="9"/>
        <v>13.441957574973111</v>
      </c>
    </row>
    <row r="15" spans="1:14" x14ac:dyDescent="0.25">
      <c r="A15" s="1">
        <v>11</v>
      </c>
      <c r="B15" s="8">
        <f t="shared" si="0"/>
        <v>31.264133620239996</v>
      </c>
      <c r="C15" s="8">
        <f t="shared" si="1"/>
        <v>26.756848916469632</v>
      </c>
      <c r="D15" s="8">
        <f t="shared" si="2"/>
        <v>24.724970311318284</v>
      </c>
      <c r="E15" s="8">
        <f t="shared" si="3"/>
        <v>22.617940805565951</v>
      </c>
      <c r="F15" s="8">
        <f t="shared" si="4"/>
        <v>20.412034108750365</v>
      </c>
      <c r="G15" s="8">
        <f t="shared" si="5"/>
        <v>19.675137572682498</v>
      </c>
      <c r="H15" s="8">
        <f t="shared" si="6"/>
        <v>19.061412762711193</v>
      </c>
      <c r="I15" s="8">
        <f t="shared" si="7"/>
        <v>18.068706971596527</v>
      </c>
      <c r="J15" s="8">
        <f t="shared" si="8"/>
        <v>17.275008517500069</v>
      </c>
      <c r="K15" s="8">
        <f t="shared" si="9"/>
        <v>14.631420508892498</v>
      </c>
    </row>
    <row r="16" spans="1:14" x14ac:dyDescent="0.25">
      <c r="A16" s="1">
        <v>12</v>
      </c>
      <c r="B16" s="8">
        <f t="shared" si="0"/>
        <v>32.909490407360217</v>
      </c>
      <c r="C16" s="8">
        <f t="shared" si="1"/>
        <v>28.299518822046032</v>
      </c>
      <c r="D16" s="8">
        <f t="shared" si="2"/>
        <v>26.216967305535849</v>
      </c>
      <c r="E16" s="8">
        <f t="shared" si="3"/>
        <v>24.053956690175998</v>
      </c>
      <c r="F16" s="8">
        <f t="shared" si="4"/>
        <v>21.785109042899247</v>
      </c>
      <c r="G16" s="8">
        <f t="shared" si="5"/>
        <v>21.026069817483066</v>
      </c>
      <c r="H16" s="8">
        <f t="shared" si="6"/>
        <v>20.393435478954952</v>
      </c>
      <c r="I16" s="8">
        <f t="shared" si="7"/>
        <v>19.369183074504363</v>
      </c>
      <c r="J16" s="8">
        <f t="shared" si="8"/>
        <v>18.549347786703244</v>
      </c>
      <c r="K16" s="8">
        <f t="shared" si="9"/>
        <v>15.81198622189695</v>
      </c>
    </row>
    <row r="17" spans="1:11" x14ac:dyDescent="0.25">
      <c r="A17" s="1">
        <v>13</v>
      </c>
      <c r="B17" s="8">
        <f t="shared" si="0"/>
        <v>34.528178974870883</v>
      </c>
      <c r="C17" s="8">
        <f t="shared" si="1"/>
        <v>29.819471223653217</v>
      </c>
      <c r="D17" s="8">
        <f t="shared" si="2"/>
        <v>27.688249610457049</v>
      </c>
      <c r="E17" s="8">
        <f t="shared" si="3"/>
        <v>25.471509144682255</v>
      </c>
      <c r="F17" s="8">
        <f t="shared" si="4"/>
        <v>23.142297203992729</v>
      </c>
      <c r="G17" s="8">
        <f t="shared" si="5"/>
        <v>22.362032494826938</v>
      </c>
      <c r="H17" s="8">
        <f t="shared" si="6"/>
        <v>21.711276082539463</v>
      </c>
      <c r="I17" s="8">
        <f t="shared" si="7"/>
        <v>20.656798933898777</v>
      </c>
      <c r="J17" s="8">
        <f t="shared" si="8"/>
        <v>19.81192930712756</v>
      </c>
      <c r="K17" s="8">
        <f t="shared" si="9"/>
        <v>16.984797018243093</v>
      </c>
    </row>
    <row r="18" spans="1:11" x14ac:dyDescent="0.25">
      <c r="A18" s="1">
        <v>14</v>
      </c>
      <c r="B18" s="8">
        <f t="shared" si="0"/>
        <v>36.123273680398142</v>
      </c>
      <c r="C18" s="8">
        <f t="shared" si="1"/>
        <v>31.31934962259529</v>
      </c>
      <c r="D18" s="8">
        <f t="shared" si="2"/>
        <v>29.141237740672796</v>
      </c>
      <c r="E18" s="8">
        <f t="shared" si="3"/>
        <v>26.872764642314316</v>
      </c>
      <c r="F18" s="8">
        <f t="shared" si="4"/>
        <v>24.485470222001155</v>
      </c>
      <c r="G18" s="8">
        <f t="shared" si="5"/>
        <v>23.68479130484058</v>
      </c>
      <c r="H18" s="8">
        <f t="shared" si="6"/>
        <v>23.016608946049885</v>
      </c>
      <c r="I18" s="8">
        <f t="shared" si="7"/>
        <v>21.933074859470846</v>
      </c>
      <c r="J18" s="8">
        <f t="shared" si="8"/>
        <v>21.064144212997057</v>
      </c>
      <c r="K18" s="8">
        <f t="shared" si="9"/>
        <v>18.150770562408496</v>
      </c>
    </row>
    <row r="19" spans="1:11" x14ac:dyDescent="0.25">
      <c r="A19" s="1">
        <v>15</v>
      </c>
      <c r="B19" s="8">
        <f t="shared" si="0"/>
        <v>37.697298218353822</v>
      </c>
      <c r="C19" s="8">
        <f t="shared" si="1"/>
        <v>32.80132064579184</v>
      </c>
      <c r="D19" s="8">
        <f t="shared" si="2"/>
        <v>30.577914166892494</v>
      </c>
      <c r="E19" s="8">
        <f t="shared" si="3"/>
        <v>28.259496337433017</v>
      </c>
      <c r="F19" s="8">
        <f t="shared" si="4"/>
        <v>25.816158911934778</v>
      </c>
      <c r="G19" s="8">
        <f t="shared" si="5"/>
        <v>24.99579013972863</v>
      </c>
      <c r="H19" s="8">
        <f t="shared" si="6"/>
        <v>24.31080307790662</v>
      </c>
      <c r="I19" s="8">
        <f t="shared" si="7"/>
        <v>23.19925364890166</v>
      </c>
      <c r="J19" s="8">
        <f t="shared" si="8"/>
        <v>22.307129581578689</v>
      </c>
      <c r="K19" s="8">
        <f t="shared" si="9"/>
        <v>19.310657110590917</v>
      </c>
    </row>
    <row r="20" spans="1:11" x14ac:dyDescent="0.25">
      <c r="A20" s="1">
        <v>16</v>
      </c>
      <c r="B20" s="8">
        <f t="shared" si="0"/>
        <v>39.252354790768479</v>
      </c>
      <c r="C20" s="8">
        <f t="shared" si="1"/>
        <v>34.267186537826703</v>
      </c>
      <c r="D20" s="8">
        <f t="shared" si="2"/>
        <v>31.999926908815183</v>
      </c>
      <c r="E20" s="8">
        <f t="shared" si="3"/>
        <v>29.633177314052695</v>
      </c>
      <c r="F20" s="8">
        <f t="shared" si="4"/>
        <v>27.135634261849496</v>
      </c>
      <c r="G20" s="8">
        <f t="shared" si="5"/>
        <v>26.296227604864239</v>
      </c>
      <c r="H20" s="8">
        <f t="shared" si="6"/>
        <v>25.594994767626059</v>
      </c>
      <c r="I20" s="8">
        <f t="shared" si="7"/>
        <v>24.456366645734263</v>
      </c>
      <c r="J20" s="8">
        <f t="shared" si="8"/>
        <v>23.541828923096112</v>
      </c>
      <c r="K20" s="8">
        <f t="shared" si="9"/>
        <v>20.465079293787859</v>
      </c>
    </row>
    <row r="21" spans="1:11" x14ac:dyDescent="0.25">
      <c r="A21" s="1">
        <v>17</v>
      </c>
      <c r="B21" s="8">
        <f t="shared" si="0"/>
        <v>40.790216706902527</v>
      </c>
      <c r="C21" s="8">
        <f t="shared" si="1"/>
        <v>35.7184656590046</v>
      </c>
      <c r="D21" s="8">
        <f t="shared" si="2"/>
        <v>33.408663605004612</v>
      </c>
      <c r="E21" s="8">
        <f t="shared" si="3"/>
        <v>30.995047206160677</v>
      </c>
      <c r="F21" s="8">
        <f t="shared" si="4"/>
        <v>28.444965251969947</v>
      </c>
      <c r="G21" s="8">
        <f t="shared" si="5"/>
        <v>27.587111638275324</v>
      </c>
      <c r="H21" s="8">
        <f t="shared" si="6"/>
        <v>26.870139431833913</v>
      </c>
      <c r="I21" s="8">
        <f t="shared" si="7"/>
        <v>25.705280877120089</v>
      </c>
      <c r="J21" s="8">
        <f t="shared" si="8"/>
        <v>24.76903534390145</v>
      </c>
      <c r="K21" s="8">
        <f t="shared" si="9"/>
        <v>21.614560533895986</v>
      </c>
    </row>
    <row r="22" spans="1:11" x14ac:dyDescent="0.25">
      <c r="A22" s="1">
        <v>18</v>
      </c>
      <c r="B22" s="8">
        <f t="shared" si="0"/>
        <v>42.312396331679963</v>
      </c>
      <c r="C22" s="8">
        <f t="shared" si="1"/>
        <v>37.156451456606746</v>
      </c>
      <c r="D22" s="8">
        <f t="shared" si="2"/>
        <v>34.805305734705072</v>
      </c>
      <c r="E22" s="8">
        <f t="shared" si="3"/>
        <v>32.34616093033884</v>
      </c>
      <c r="F22" s="8">
        <f t="shared" si="4"/>
        <v>29.745061120773258</v>
      </c>
      <c r="G22" s="8">
        <f t="shared" si="5"/>
        <v>28.869299430392633</v>
      </c>
      <c r="H22" s="8">
        <f t="shared" si="6"/>
        <v>28.137049502002338</v>
      </c>
      <c r="I22" s="8">
        <f t="shared" si="7"/>
        <v>26.946733495625306</v>
      </c>
      <c r="J22" s="8">
        <f t="shared" si="8"/>
        <v>25.989423082637209</v>
      </c>
      <c r="K22" s="8">
        <f t="shared" si="9"/>
        <v>22.759545821104354</v>
      </c>
    </row>
    <row r="23" spans="1:11" x14ac:dyDescent="0.25">
      <c r="A23" s="1">
        <v>19</v>
      </c>
      <c r="B23" s="8">
        <f t="shared" si="0"/>
        <v>43.820195964517531</v>
      </c>
      <c r="C23" s="8">
        <f t="shared" si="1"/>
        <v>38.58225655493424</v>
      </c>
      <c r="D23" s="8">
        <f t="shared" si="2"/>
        <v>36.190869129270048</v>
      </c>
      <c r="E23" s="8">
        <f t="shared" si="3"/>
        <v>33.687425071285347</v>
      </c>
      <c r="F23" s="8">
        <f t="shared" si="4"/>
        <v>31.0367029025645</v>
      </c>
      <c r="G23" s="8">
        <f t="shared" si="5"/>
        <v>30.143527205646155</v>
      </c>
      <c r="H23" s="8">
        <f t="shared" si="6"/>
        <v>29.396422686524808</v>
      </c>
      <c r="I23" s="8">
        <f t="shared" si="7"/>
        <v>28.181357466900298</v>
      </c>
      <c r="J23" s="8">
        <f t="shared" si="8"/>
        <v>27.203571029356826</v>
      </c>
      <c r="K23" s="8">
        <f t="shared" si="9"/>
        <v>23.900417218356488</v>
      </c>
    </row>
    <row r="24" spans="1:11" x14ac:dyDescent="0.25">
      <c r="A24" s="1">
        <v>20</v>
      </c>
      <c r="B24" s="8">
        <f t="shared" si="0"/>
        <v>45.314746618125859</v>
      </c>
      <c r="C24" s="8">
        <f t="shared" si="1"/>
        <v>39.996846312938644</v>
      </c>
      <c r="D24" s="8">
        <f t="shared" si="2"/>
        <v>37.566234786625053</v>
      </c>
      <c r="E24" s="8">
        <f t="shared" si="3"/>
        <v>35.019625540599293</v>
      </c>
      <c r="F24" s="8">
        <f t="shared" si="4"/>
        <v>32.320567387030948</v>
      </c>
      <c r="G24" s="8">
        <f t="shared" si="5"/>
        <v>31.410432844230925</v>
      </c>
      <c r="H24" s="8">
        <f t="shared" si="6"/>
        <v>30.648863435677828</v>
      </c>
      <c r="I24" s="8">
        <f t="shared" si="7"/>
        <v>29.409701076433386</v>
      </c>
      <c r="J24" s="8">
        <f t="shared" si="8"/>
        <v>28.411980584305635</v>
      </c>
      <c r="K24" s="8">
        <f t="shared" si="9"/>
        <v>25.037505639637409</v>
      </c>
    </row>
    <row r="25" spans="1:11" x14ac:dyDescent="0.25">
      <c r="A25" s="1">
        <v>21</v>
      </c>
      <c r="B25" s="8">
        <f t="shared" si="0"/>
        <v>46.797038041561315</v>
      </c>
      <c r="C25" s="8">
        <f t="shared" si="1"/>
        <v>41.401064771417609</v>
      </c>
      <c r="D25" s="8">
        <f t="shared" si="2"/>
        <v>38.932172683516065</v>
      </c>
      <c r="E25" s="8">
        <f t="shared" si="3"/>
        <v>36.343448938005793</v>
      </c>
      <c r="F25" s="8">
        <f t="shared" si="4"/>
        <v>33.597245613406585</v>
      </c>
      <c r="G25" s="8">
        <f t="shared" si="5"/>
        <v>32.670573340917308</v>
      </c>
      <c r="H25" s="8">
        <f t="shared" si="6"/>
        <v>31.89489950573693</v>
      </c>
      <c r="I25" s="8">
        <f t="shared" si="7"/>
        <v>30.632242980327785</v>
      </c>
      <c r="J25" s="8">
        <f t="shared" si="8"/>
        <v>29.615089436182725</v>
      </c>
      <c r="K25" s="8">
        <f t="shared" si="9"/>
        <v>26.171099940196157</v>
      </c>
    </row>
    <row r="26" spans="1:11" x14ac:dyDescent="0.25">
      <c r="A26" s="1">
        <v>22</v>
      </c>
      <c r="B26" s="8">
        <f t="shared" si="0"/>
        <v>48.267942290835173</v>
      </c>
      <c r="C26" s="8">
        <f t="shared" si="1"/>
        <v>42.795654999308539</v>
      </c>
      <c r="D26" s="8">
        <f t="shared" si="2"/>
        <v>40.289360437593864</v>
      </c>
      <c r="E26" s="8">
        <f t="shared" si="3"/>
        <v>37.659499283474801</v>
      </c>
      <c r="F26" s="8">
        <f t="shared" si="4"/>
        <v>34.867257349450874</v>
      </c>
      <c r="G26" s="8">
        <f t="shared" si="5"/>
        <v>33.9244384714438</v>
      </c>
      <c r="H26" s="8">
        <f t="shared" si="6"/>
        <v>33.13499492360225</v>
      </c>
      <c r="I26" s="8">
        <f t="shared" si="7"/>
        <v>31.849403983758386</v>
      </c>
      <c r="J26" s="8">
        <f t="shared" si="8"/>
        <v>30.813282343953034</v>
      </c>
      <c r="K26" s="8">
        <f t="shared" si="9"/>
        <v>27.301454031739997</v>
      </c>
    </row>
    <row r="27" spans="1:11" x14ac:dyDescent="0.25">
      <c r="A27" s="1">
        <v>23</v>
      </c>
      <c r="B27" s="8">
        <f t="shared" si="0"/>
        <v>49.728232466431493</v>
      </c>
      <c r="C27" s="8">
        <f t="shared" si="1"/>
        <v>44.181275249971101</v>
      </c>
      <c r="D27" s="8">
        <f t="shared" si="2"/>
        <v>41.638398118858476</v>
      </c>
      <c r="E27" s="8">
        <f t="shared" si="3"/>
        <v>38.968311290225998</v>
      </c>
      <c r="F27" s="8">
        <f t="shared" si="4"/>
        <v>36.13106257163308</v>
      </c>
      <c r="G27" s="8">
        <f t="shared" si="5"/>
        <v>35.172461626908053</v>
      </c>
      <c r="H27" s="8">
        <f t="shared" si="6"/>
        <v>34.36956026377689</v>
      </c>
      <c r="I27" s="8">
        <f t="shared" si="7"/>
        <v>33.061556376390946</v>
      </c>
      <c r="J27" s="8">
        <f t="shared" si="8"/>
        <v>32.006899681704304</v>
      </c>
      <c r="K27" s="8">
        <f t="shared" si="9"/>
        <v>28.428792522542977</v>
      </c>
    </row>
    <row r="28" spans="1:11" x14ac:dyDescent="0.25">
      <c r="A28" s="1">
        <v>24</v>
      </c>
      <c r="B28" s="8">
        <f t="shared" si="0"/>
        <v>51.178597777377391</v>
      </c>
      <c r="C28" s="8">
        <f t="shared" si="1"/>
        <v>45.558511936530586</v>
      </c>
      <c r="D28" s="8">
        <f t="shared" si="2"/>
        <v>42.979820139351638</v>
      </c>
      <c r="E28" s="8">
        <f t="shared" si="3"/>
        <v>40.270361014442742</v>
      </c>
      <c r="F28" s="8">
        <f t="shared" si="4"/>
        <v>37.389070672237594</v>
      </c>
      <c r="G28" s="8">
        <f t="shared" si="5"/>
        <v>36.415028501807313</v>
      </c>
      <c r="H28" s="8">
        <f t="shared" si="6"/>
        <v>35.598960888608083</v>
      </c>
      <c r="I28" s="8">
        <f t="shared" si="7"/>
        <v>34.269031416672426</v>
      </c>
      <c r="J28" s="8">
        <f t="shared" si="8"/>
        <v>33.196244288628179</v>
      </c>
      <c r="K28" s="8">
        <f t="shared" si="9"/>
        <v>29.553315239525151</v>
      </c>
    </row>
    <row r="29" spans="1:11" x14ac:dyDescent="0.25">
      <c r="A29" s="1">
        <v>25</v>
      </c>
      <c r="B29" s="8">
        <f t="shared" si="0"/>
        <v>52.619655776172841</v>
      </c>
      <c r="C29" s="8">
        <f t="shared" si="1"/>
        <v>46.92789016008075</v>
      </c>
      <c r="D29" s="8">
        <f t="shared" si="2"/>
        <v>44.314104896219156</v>
      </c>
      <c r="E29" s="8">
        <f t="shared" si="3"/>
        <v>41.566074488850546</v>
      </c>
      <c r="F29" s="8">
        <f t="shared" si="4"/>
        <v>38.64164792030143</v>
      </c>
      <c r="G29" s="8">
        <f t="shared" si="5"/>
        <v>37.65248413348278</v>
      </c>
      <c r="H29" s="8">
        <f t="shared" si="6"/>
        <v>36.823523624279375</v>
      </c>
      <c r="I29" s="8">
        <f t="shared" si="7"/>
        <v>35.47212539460218</v>
      </c>
      <c r="J29" s="8">
        <f t="shared" si="8"/>
        <v>34.381587017552953</v>
      </c>
      <c r="K29" s="8">
        <f t="shared" si="9"/>
        <v>30.675200891581799</v>
      </c>
    </row>
    <row r="30" spans="1:11" x14ac:dyDescent="0.25">
      <c r="A30" s="1">
        <v>26</v>
      </c>
      <c r="B30" s="8">
        <f t="shared" si="0"/>
        <v>54.051962388576641</v>
      </c>
      <c r="C30" s="8">
        <f t="shared" si="1"/>
        <v>48.289882332456834</v>
      </c>
      <c r="D30" s="8">
        <f t="shared" si="2"/>
        <v>45.641682666283153</v>
      </c>
      <c r="E30" s="8">
        <f t="shared" si="3"/>
        <v>42.855834787923598</v>
      </c>
      <c r="F30" s="8">
        <f t="shared" si="4"/>
        <v>39.889123564786672</v>
      </c>
      <c r="G30" s="8">
        <f t="shared" si="5"/>
        <v>38.885138659830041</v>
      </c>
      <c r="H30" s="8">
        <f t="shared" si="6"/>
        <v>38.043542220760514</v>
      </c>
      <c r="I30" s="8">
        <f t="shared" si="7"/>
        <v>36.671104589554986</v>
      </c>
      <c r="J30" s="8">
        <f t="shared" si="8"/>
        <v>35.563171271923459</v>
      </c>
      <c r="K30" s="8">
        <f t="shared" si="9"/>
        <v>31.794610065294677</v>
      </c>
    </row>
    <row r="31" spans="1:11" x14ac:dyDescent="0.25">
      <c r="A31" s="1">
        <v>27</v>
      </c>
      <c r="B31" s="8">
        <f t="shared" si="0"/>
        <v>55.476020205745201</v>
      </c>
      <c r="C31" s="8">
        <f t="shared" si="1"/>
        <v>49.644915298994228</v>
      </c>
      <c r="D31" s="8">
        <f t="shared" si="2"/>
        <v>46.962942124751443</v>
      </c>
      <c r="E31" s="8">
        <f t="shared" si="3"/>
        <v>44.139987859502462</v>
      </c>
      <c r="F31" s="8">
        <f t="shared" si="4"/>
        <v>41.13179487025868</v>
      </c>
      <c r="G31" s="8">
        <f t="shared" si="5"/>
        <v>40.113272069413625</v>
      </c>
      <c r="H31" s="8">
        <f t="shared" si="6"/>
        <v>39.259281855889363</v>
      </c>
      <c r="I31" s="8">
        <f t="shared" si="7"/>
        <v>37.86620935966527</v>
      </c>
      <c r="J31" s="8">
        <f t="shared" si="8"/>
        <v>36.741216747797637</v>
      </c>
      <c r="K31" s="8">
        <f t="shared" si="9"/>
        <v>32.911687695863563</v>
      </c>
    </row>
    <row r="32" spans="1:11" x14ac:dyDescent="0.25">
      <c r="A32" s="1">
        <v>28</v>
      </c>
      <c r="B32" s="8">
        <f t="shared" si="0"/>
        <v>56.892285393353603</v>
      </c>
      <c r="C32" s="8">
        <f t="shared" si="1"/>
        <v>50.993376268499453</v>
      </c>
      <c r="D32" s="8">
        <f t="shared" si="2"/>
        <v>48.27823577031549</v>
      </c>
      <c r="E32" s="8">
        <f t="shared" si="3"/>
        <v>45.418847376293662</v>
      </c>
      <c r="F32" s="8">
        <f t="shared" si="4"/>
        <v>42.369931304746068</v>
      </c>
      <c r="G32" s="8">
        <f t="shared" si="5"/>
        <v>41.337138151427396</v>
      </c>
      <c r="H32" s="8">
        <f t="shared" si="6"/>
        <v>40.470982880443259</v>
      </c>
      <c r="I32" s="8">
        <f t="shared" si="7"/>
        <v>39.057657541704138</v>
      </c>
      <c r="J32" s="8">
        <f t="shared" si="8"/>
        <v>37.915922544697068</v>
      </c>
      <c r="K32" s="8">
        <f t="shared" si="9"/>
        <v>34.026565121349222</v>
      </c>
    </row>
    <row r="33" spans="1:11" x14ac:dyDescent="0.25">
      <c r="A33" s="1">
        <v>29</v>
      </c>
      <c r="B33" s="8">
        <f t="shared" si="0"/>
        <v>58.30117348979492</v>
      </c>
      <c r="C33" s="8">
        <f t="shared" si="1"/>
        <v>52.335617785933614</v>
      </c>
      <c r="D33" s="8">
        <f t="shared" si="2"/>
        <v>49.587884472898835</v>
      </c>
      <c r="E33" s="8">
        <f t="shared" si="3"/>
        <v>46.69269880137788</v>
      </c>
      <c r="F33" s="8">
        <f t="shared" si="4"/>
        <v>43.603778047959082</v>
      </c>
      <c r="G33" s="8">
        <f t="shared" si="5"/>
        <v>42.556967804292682</v>
      </c>
      <c r="H33" s="8">
        <f t="shared" si="6"/>
        <v>41.67886395487723</v>
      </c>
      <c r="I33" s="8">
        <f t="shared" si="7"/>
        <v>40.245647298390629</v>
      </c>
      <c r="J33" s="8">
        <f t="shared" si="8"/>
        <v>39.087469770693957</v>
      </c>
      <c r="K33" s="8">
        <f t="shared" si="9"/>
        <v>35.139361802968679</v>
      </c>
    </row>
    <row r="34" spans="1:11" x14ac:dyDescent="0.25">
      <c r="A34" s="1">
        <v>30</v>
      </c>
      <c r="B34" s="8">
        <f t="shared" si="0"/>
        <v>59.70306430442993</v>
      </c>
      <c r="C34" s="8">
        <f t="shared" si="1"/>
        <v>53.671961930240592</v>
      </c>
      <c r="D34" s="8">
        <f t="shared" si="2"/>
        <v>50.892181311517092</v>
      </c>
      <c r="E34" s="8">
        <f t="shared" si="3"/>
        <v>47.961802817985884</v>
      </c>
      <c r="F34" s="8">
        <f t="shared" si="4"/>
        <v>44.83355894998887</v>
      </c>
      <c r="G34" s="8">
        <f t="shared" si="5"/>
        <v>43.772971825742189</v>
      </c>
      <c r="H34" s="8">
        <f t="shared" si="6"/>
        <v>42.883124694289258</v>
      </c>
      <c r="I34" s="8">
        <f t="shared" si="7"/>
        <v>41.430359519060438</v>
      </c>
      <c r="J34" s="8">
        <f t="shared" si="8"/>
        <v>40.256023738711804</v>
      </c>
      <c r="K34" s="8">
        <f t="shared" si="9"/>
        <v>36.250186775451532</v>
      </c>
    </row>
    <row r="35" spans="1:11" x14ac:dyDescent="0.25">
      <c r="A35" s="1">
        <v>32</v>
      </c>
      <c r="B35" s="8">
        <f t="shared" si="0"/>
        <v>62.487219057088502</v>
      </c>
      <c r="C35" s="8">
        <f t="shared" si="1"/>
        <v>56.328114959710902</v>
      </c>
      <c r="D35" s="8">
        <f t="shared" si="2"/>
        <v>53.485771836235365</v>
      </c>
      <c r="E35" s="8">
        <f t="shared" si="3"/>
        <v>50.486704502734078</v>
      </c>
      <c r="F35" s="8">
        <f t="shared" si="4"/>
        <v>47.281726680182196</v>
      </c>
      <c r="G35" s="8">
        <f t="shared" si="5"/>
        <v>46.194259520278472</v>
      </c>
      <c r="H35" s="8">
        <f t="shared" si="6"/>
        <v>45.281501538209689</v>
      </c>
      <c r="I35" s="8">
        <f t="shared" si="7"/>
        <v>43.790600464671755</v>
      </c>
      <c r="J35" s="8">
        <f t="shared" si="8"/>
        <v>42.584745082980838</v>
      </c>
      <c r="K35" s="8">
        <f t="shared" si="9"/>
        <v>38.46631280149704</v>
      </c>
    </row>
    <row r="36" spans="1:11" x14ac:dyDescent="0.25">
      <c r="A36" s="1">
        <v>34</v>
      </c>
      <c r="B36" s="8">
        <f t="shared" si="0"/>
        <v>65.247217460942437</v>
      </c>
      <c r="C36" s="8">
        <f t="shared" si="1"/>
        <v>58.963925875519394</v>
      </c>
      <c r="D36" s="8">
        <f t="shared" si="2"/>
        <v>56.060908747789078</v>
      </c>
      <c r="E36" s="8">
        <f t="shared" si="3"/>
        <v>52.995242869517114</v>
      </c>
      <c r="F36" s="8">
        <f t="shared" si="4"/>
        <v>49.715885421056882</v>
      </c>
      <c r="G36" s="8">
        <f t="shared" si="5"/>
        <v>48.602367367294192</v>
      </c>
      <c r="H36" s="8">
        <f t="shared" si="6"/>
        <v>47.667406929074765</v>
      </c>
      <c r="I36" s="8">
        <f t="shared" si="7"/>
        <v>46.139552359808178</v>
      </c>
      <c r="J36" s="8">
        <f t="shared" si="8"/>
        <v>44.90315751851994</v>
      </c>
      <c r="K36" s="8">
        <f t="shared" si="9"/>
        <v>40.675649435082455</v>
      </c>
    </row>
    <row r="37" spans="1:11" x14ac:dyDescent="0.25">
      <c r="A37" s="1">
        <v>36</v>
      </c>
      <c r="B37" s="8">
        <f t="shared" si="0"/>
        <v>67.985167626024236</v>
      </c>
      <c r="C37" s="8">
        <f t="shared" si="1"/>
        <v>61.581179114757255</v>
      </c>
      <c r="D37" s="8">
        <f t="shared" si="2"/>
        <v>58.619214501687054</v>
      </c>
      <c r="E37" s="8">
        <f t="shared" si="3"/>
        <v>55.488859863490958</v>
      </c>
      <c r="F37" s="8">
        <f t="shared" si="4"/>
        <v>52.13727239683756</v>
      </c>
      <c r="G37" s="8">
        <f t="shared" si="5"/>
        <v>50.998460165710647</v>
      </c>
      <c r="H37" s="8">
        <f t="shared" si="6"/>
        <v>50.041943661945758</v>
      </c>
      <c r="I37" s="8">
        <f t="shared" si="7"/>
        <v>48.478214262748587</v>
      </c>
      <c r="J37" s="8">
        <f t="shared" si="8"/>
        <v>47.212173894937365</v>
      </c>
      <c r="K37" s="8">
        <f t="shared" si="9"/>
        <v>42.878798576719205</v>
      </c>
    </row>
    <row r="38" spans="1:11" x14ac:dyDescent="0.25">
      <c r="A38" s="1">
        <v>38</v>
      </c>
      <c r="B38" s="8">
        <f t="shared" si="0"/>
        <v>70.702887411505003</v>
      </c>
      <c r="C38" s="8">
        <f t="shared" si="1"/>
        <v>64.181412357406217</v>
      </c>
      <c r="D38" s="8">
        <f t="shared" si="2"/>
        <v>61.162086763689686</v>
      </c>
      <c r="E38" s="8">
        <f t="shared" si="3"/>
        <v>57.968797264321282</v>
      </c>
      <c r="F38" s="8">
        <f t="shared" si="4"/>
        <v>54.546952761501139</v>
      </c>
      <c r="G38" s="8">
        <f t="shared" si="5"/>
        <v>53.383540622969299</v>
      </c>
      <c r="H38" s="8">
        <f t="shared" si="6"/>
        <v>52.406060998517191</v>
      </c>
      <c r="I38" s="8">
        <f t="shared" si="7"/>
        <v>50.807446046393125</v>
      </c>
      <c r="J38" s="8">
        <f t="shared" si="8"/>
        <v>49.512579826575561</v>
      </c>
      <c r="K38" s="8">
        <f t="shared" si="9"/>
        <v>45.076278165672193</v>
      </c>
    </row>
    <row r="39" spans="1:11" x14ac:dyDescent="0.25">
      <c r="A39" s="1">
        <v>40</v>
      </c>
      <c r="B39" s="8">
        <f t="shared" si="0"/>
        <v>73.40195751899104</v>
      </c>
      <c r="C39" s="8">
        <f t="shared" si="1"/>
        <v>66.765961832803924</v>
      </c>
      <c r="D39" s="8">
        <f t="shared" si="2"/>
        <v>63.690739751564458</v>
      </c>
      <c r="E39" s="8">
        <f t="shared" si="3"/>
        <v>60.436133560637167</v>
      </c>
      <c r="F39" s="8">
        <f t="shared" si="4"/>
        <v>56.945851349026782</v>
      </c>
      <c r="G39" s="8">
        <f t="shared" si="5"/>
        <v>55.75847927888703</v>
      </c>
      <c r="H39" s="8">
        <f t="shared" si="6"/>
        <v>54.760583022112634</v>
      </c>
      <c r="I39" s="8">
        <f t="shared" si="7"/>
        <v>53.127994118146511</v>
      </c>
      <c r="J39" s="8">
        <f t="shared" si="8"/>
        <v>51.805057213317518</v>
      </c>
      <c r="K39" s="8">
        <f t="shared" si="9"/>
        <v>47.26853770916064</v>
      </c>
    </row>
    <row r="40" spans="1:11" x14ac:dyDescent="0.25">
      <c r="A40" s="1">
        <v>45</v>
      </c>
      <c r="B40" s="8">
        <f t="shared" si="0"/>
        <v>80.076732010819029</v>
      </c>
      <c r="C40" s="8">
        <f t="shared" si="1"/>
        <v>73.166060818225048</v>
      </c>
      <c r="D40" s="8">
        <f t="shared" si="2"/>
        <v>69.956832065838213</v>
      </c>
      <c r="E40" s="8">
        <f t="shared" si="3"/>
        <v>66.555266151304664</v>
      </c>
      <c r="F40" s="8">
        <f t="shared" si="4"/>
        <v>62.901003883123991</v>
      </c>
      <c r="G40" s="8">
        <f t="shared" si="5"/>
        <v>61.656233376279566</v>
      </c>
      <c r="H40" s="8">
        <f t="shared" si="6"/>
        <v>60.609431091567522</v>
      </c>
      <c r="I40" s="8">
        <f t="shared" si="7"/>
        <v>58.895468792255819</v>
      </c>
      <c r="J40" s="8">
        <f t="shared" si="8"/>
        <v>57.505304744995989</v>
      </c>
      <c r="K40" s="8">
        <f t="shared" si="9"/>
        <v>52.728814845974732</v>
      </c>
    </row>
    <row r="41" spans="1:11" x14ac:dyDescent="0.25">
      <c r="A41" s="1">
        <v>50</v>
      </c>
      <c r="B41" s="8">
        <f t="shared" si="0"/>
        <v>86.660815190403127</v>
      </c>
      <c r="C41" s="8">
        <f t="shared" si="1"/>
        <v>79.489978466828902</v>
      </c>
      <c r="D41" s="8">
        <f t="shared" si="2"/>
        <v>76.15389124901273</v>
      </c>
      <c r="E41" s="8">
        <f t="shared" si="3"/>
        <v>72.613252380807424</v>
      </c>
      <c r="F41" s="8">
        <f t="shared" si="4"/>
        <v>68.803864026318351</v>
      </c>
      <c r="G41" s="8">
        <f t="shared" si="5"/>
        <v>67.504806549541186</v>
      </c>
      <c r="H41" s="8">
        <f t="shared" si="6"/>
        <v>66.411754013616829</v>
      </c>
      <c r="I41" s="8">
        <f t="shared" si="7"/>
        <v>64.620846177308309</v>
      </c>
      <c r="J41" s="8">
        <f t="shared" si="8"/>
        <v>63.167121005726315</v>
      </c>
      <c r="K41" s="8">
        <f t="shared" si="9"/>
        <v>58.16379657992838</v>
      </c>
    </row>
    <row r="42" spans="1:11" x14ac:dyDescent="0.25">
      <c r="A42" s="1">
        <v>60</v>
      </c>
      <c r="B42" s="8">
        <f t="shared" si="0"/>
        <v>99.607233069849386</v>
      </c>
      <c r="C42" s="8">
        <f t="shared" si="1"/>
        <v>91.951698159629714</v>
      </c>
      <c r="D42" s="8">
        <f t="shared" si="2"/>
        <v>88.379418901449327</v>
      </c>
      <c r="E42" s="8">
        <f t="shared" si="3"/>
        <v>84.579949280438058</v>
      </c>
      <c r="F42" s="8">
        <f t="shared" si="4"/>
        <v>80.481969308516724</v>
      </c>
      <c r="G42" s="8">
        <f t="shared" si="5"/>
        <v>79.081944487848716</v>
      </c>
      <c r="H42" s="8">
        <f t="shared" si="6"/>
        <v>77.902881970234517</v>
      </c>
      <c r="I42" s="8">
        <f t="shared" si="7"/>
        <v>75.968900452357047</v>
      </c>
      <c r="J42" s="8">
        <f t="shared" si="8"/>
        <v>74.397005719368593</v>
      </c>
      <c r="K42" s="8">
        <f t="shared" si="9"/>
        <v>68.972068739171021</v>
      </c>
    </row>
    <row r="43" spans="1:11" x14ac:dyDescent="0.25">
      <c r="A43" s="1">
        <v>70</v>
      </c>
      <c r="B43" s="8">
        <f t="shared" si="0"/>
        <v>112.31693185051564</v>
      </c>
      <c r="C43" s="8">
        <f t="shared" si="1"/>
        <v>104.21489877981666</v>
      </c>
      <c r="D43" s="8">
        <f t="shared" si="2"/>
        <v>100.42518422881135</v>
      </c>
      <c r="E43" s="8">
        <f t="shared" si="3"/>
        <v>96.387535396645418</v>
      </c>
      <c r="F43" s="8">
        <f t="shared" si="4"/>
        <v>92.024098786990663</v>
      </c>
      <c r="G43" s="8">
        <f t="shared" si="5"/>
        <v>90.531225434880668</v>
      </c>
      <c r="H43" s="8">
        <f t="shared" si="6"/>
        <v>89.273078397417251</v>
      </c>
      <c r="I43" s="8">
        <f t="shared" si="7"/>
        <v>87.207561389729094</v>
      </c>
      <c r="J43" s="8">
        <f t="shared" si="8"/>
        <v>85.527042714871882</v>
      </c>
      <c r="K43" s="8">
        <f t="shared" si="9"/>
        <v>79.714649870859986</v>
      </c>
    </row>
    <row r="44" spans="1:11" x14ac:dyDescent="0.25">
      <c r="A44" s="1">
        <v>80</v>
      </c>
      <c r="B44" s="8">
        <f t="shared" si="0"/>
        <v>124.83922401576478</v>
      </c>
      <c r="C44" s="8">
        <f t="shared" si="1"/>
        <v>116.32105650696917</v>
      </c>
      <c r="D44" s="8">
        <f t="shared" si="2"/>
        <v>112.32879252029733</v>
      </c>
      <c r="E44" s="8">
        <f t="shared" si="3"/>
        <v>108.06933809744409</v>
      </c>
      <c r="F44" s="8">
        <f t="shared" si="4"/>
        <v>103.45876934120373</v>
      </c>
      <c r="G44" s="8">
        <f t="shared" si="5"/>
        <v>101.87947396543588</v>
      </c>
      <c r="H44" s="8">
        <f t="shared" si="6"/>
        <v>100.54772273118907</v>
      </c>
      <c r="I44" s="8">
        <f t="shared" si="7"/>
        <v>98.359797703135513</v>
      </c>
      <c r="J44" s="8">
        <f t="shared" si="8"/>
        <v>96.578203615267014</v>
      </c>
      <c r="K44" s="8">
        <f t="shared" si="9"/>
        <v>90.405348532229951</v>
      </c>
    </row>
    <row r="45" spans="1:11" x14ac:dyDescent="0.25">
      <c r="A45" s="1">
        <v>100</v>
      </c>
      <c r="B45" s="8">
        <f t="shared" si="0"/>
        <v>149.44925277903872</v>
      </c>
      <c r="C45" s="8">
        <f t="shared" si="1"/>
        <v>140.16948944231365</v>
      </c>
      <c r="D45" s="8">
        <f t="shared" si="2"/>
        <v>135.80672317102679</v>
      </c>
      <c r="E45" s="8">
        <f t="shared" si="3"/>
        <v>131.14167686649117</v>
      </c>
      <c r="F45" s="8">
        <f t="shared" si="4"/>
        <v>126.07935346392451</v>
      </c>
      <c r="G45" s="8">
        <f t="shared" si="5"/>
        <v>124.34211340400408</v>
      </c>
      <c r="H45" s="8">
        <f t="shared" si="6"/>
        <v>122.87585605673831</v>
      </c>
      <c r="I45" s="8">
        <f t="shared" si="7"/>
        <v>120.46426402250856</v>
      </c>
      <c r="J45" s="8">
        <f t="shared" si="8"/>
        <v>118.49800381106211</v>
      </c>
      <c r="K45" s="8">
        <f t="shared" si="9"/>
        <v>111.66671315829032</v>
      </c>
    </row>
    <row r="46" spans="1:11" x14ac:dyDescent="0.25">
      <c r="A46" s="1">
        <v>120</v>
      </c>
      <c r="B46" s="8">
        <f t="shared" si="0"/>
        <v>173.61743645616014</v>
      </c>
      <c r="C46" s="8">
        <f t="shared" si="1"/>
        <v>163.64818380853757</v>
      </c>
      <c r="D46" s="8">
        <f t="shared" si="2"/>
        <v>158.95016589730622</v>
      </c>
      <c r="E46" s="8">
        <f t="shared" si="3"/>
        <v>153.91823316168097</v>
      </c>
      <c r="F46" s="8">
        <f t="shared" si="4"/>
        <v>148.44739526885161</v>
      </c>
      <c r="G46" s="8">
        <f t="shared" si="5"/>
        <v>146.56735758076744</v>
      </c>
      <c r="H46" s="8">
        <f t="shared" si="6"/>
        <v>144.97950440548598</v>
      </c>
      <c r="I46" s="8">
        <f t="shared" si="7"/>
        <v>142.36573464377994</v>
      </c>
      <c r="J46" s="8">
        <f t="shared" si="8"/>
        <v>140.23256895679179</v>
      </c>
      <c r="K46" s="8">
        <f t="shared" si="9"/>
        <v>132.80628425134284</v>
      </c>
    </row>
  </sheetData>
  <mergeCells count="2">
    <mergeCell ref="A1:K1"/>
    <mergeCell ref="B2:K2"/>
  </mergeCells>
  <pageMargins left="0.75" right="0.75" top="1" bottom="1" header="0.49212598499999999" footer="0.49212598499999999"/>
  <pageSetup paperSize="9"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A605-FACE-48B9-9EF5-6399867A3A44}">
  <dimension ref="B1:K26"/>
  <sheetViews>
    <sheetView showGridLines="0" zoomScaleNormal="100" workbookViewId="0">
      <selection activeCell="C8" sqref="C8"/>
    </sheetView>
  </sheetViews>
  <sheetFormatPr defaultColWidth="9.109375" defaultRowHeight="13.2" x14ac:dyDescent="0.25"/>
  <cols>
    <col min="1" max="1" width="3.88671875" style="11" customWidth="1"/>
    <col min="2" max="2" width="24.5546875" style="11" bestFit="1" customWidth="1"/>
    <col min="3" max="3" width="20.6640625" style="11" bestFit="1" customWidth="1"/>
    <col min="4" max="4" width="9.109375" style="11" customWidth="1"/>
    <col min="5" max="5" width="4.33203125" style="11" customWidth="1"/>
    <col min="6" max="6" width="10" style="11" bestFit="1" customWidth="1"/>
    <col min="7" max="7" width="24.5546875" style="11" bestFit="1" customWidth="1"/>
    <col min="8" max="8" width="14.5546875" style="11" customWidth="1"/>
    <col min="9" max="9" width="3.44140625" style="11" customWidth="1"/>
    <col min="10" max="10" width="24.5546875" style="12" bestFit="1" customWidth="1"/>
    <col min="11" max="11" width="20.6640625" style="12" bestFit="1" customWidth="1"/>
    <col min="12" max="16384" width="9.109375" style="11"/>
  </cols>
  <sheetData>
    <row r="1" spans="2:10" ht="13.8" thickBot="1" x14ac:dyDescent="0.3"/>
    <row r="2" spans="2:10" ht="14.7" customHeight="1" thickBot="1" x14ac:dyDescent="0.3">
      <c r="B2" s="33" t="s">
        <v>0</v>
      </c>
      <c r="C2" s="34"/>
      <c r="D2" s="35"/>
      <c r="F2" s="36" t="s">
        <v>1</v>
      </c>
      <c r="G2" s="37"/>
      <c r="H2" s="38"/>
    </row>
    <row r="3" spans="2:10" x14ac:dyDescent="0.25">
      <c r="B3" s="50" t="s">
        <v>16</v>
      </c>
      <c r="C3" s="51"/>
      <c r="D3" s="39"/>
      <c r="F3" s="50" t="s">
        <v>16</v>
      </c>
      <c r="G3" s="51"/>
      <c r="H3" s="39"/>
    </row>
    <row r="4" spans="2:10" s="12" customFormat="1" ht="14.25" customHeight="1" x14ac:dyDescent="0.25">
      <c r="B4" s="44" t="s">
        <v>17</v>
      </c>
      <c r="C4" s="25" t="s">
        <v>18</v>
      </c>
      <c r="D4" s="26" t="s">
        <v>4</v>
      </c>
      <c r="F4" s="44" t="s">
        <v>17</v>
      </c>
      <c r="G4" s="25" t="s">
        <v>18</v>
      </c>
      <c r="H4" s="26" t="s">
        <v>4</v>
      </c>
    </row>
    <row r="5" spans="2:10" ht="13.8" thickBot="1" x14ac:dyDescent="0.3">
      <c r="B5" s="45">
        <v>115</v>
      </c>
      <c r="C5" s="40">
        <v>85</v>
      </c>
      <c r="D5" s="41">
        <f>SUM(B5:C5)</f>
        <v>200</v>
      </c>
      <c r="F5" s="46">
        <v>100</v>
      </c>
      <c r="G5" s="42">
        <v>100</v>
      </c>
      <c r="H5" s="43">
        <f>SUM(F5:G5)</f>
        <v>200</v>
      </c>
    </row>
    <row r="7" spans="2:10" ht="13.8" x14ac:dyDescent="0.25">
      <c r="B7" s="19" t="s">
        <v>7</v>
      </c>
      <c r="C7" s="23" t="s">
        <v>8</v>
      </c>
    </row>
    <row r="8" spans="2:10" x14ac:dyDescent="0.25">
      <c r="B8" s="15">
        <f>(B5-F5)^2/F5+(C5-G5)^2/G5</f>
        <v>4.5</v>
      </c>
      <c r="C8" s="16">
        <f>_xlfn.CHISQ.DIST.RT(B8,1)</f>
        <v>3.3894853524689267E-2</v>
      </c>
    </row>
    <row r="10" spans="2:10" x14ac:dyDescent="0.25">
      <c r="B10" s="20" t="s">
        <v>5</v>
      </c>
      <c r="C10" s="21" t="s">
        <v>6</v>
      </c>
    </row>
    <row r="11" spans="2:10" x14ac:dyDescent="0.25">
      <c r="B11" s="22">
        <v>0.05</v>
      </c>
      <c r="C11" s="24">
        <f>_xlfn.CHISQ.INV.RT(B11,1)</f>
        <v>3.8414588206941236</v>
      </c>
    </row>
    <row r="12" spans="2:10" x14ac:dyDescent="0.25">
      <c r="B12" s="22">
        <v>0.01</v>
      </c>
      <c r="C12" s="24">
        <f>_xlfn.CHISQ.INV.RT(B12,1)</f>
        <v>6.6348966010212118</v>
      </c>
    </row>
    <row r="13" spans="2:10" x14ac:dyDescent="0.25">
      <c r="J13" s="18"/>
    </row>
    <row r="14" spans="2:10" x14ac:dyDescent="0.25">
      <c r="B14" s="47" t="s">
        <v>19</v>
      </c>
    </row>
    <row r="18" spans="2:2" x14ac:dyDescent="0.25">
      <c r="B18" s="47" t="s">
        <v>20</v>
      </c>
    </row>
    <row r="22" spans="2:2" x14ac:dyDescent="0.25">
      <c r="B22" s="47" t="s">
        <v>21</v>
      </c>
    </row>
    <row r="26" spans="2:2" x14ac:dyDescent="0.25">
      <c r="B26" s="47" t="s">
        <v>22</v>
      </c>
    </row>
  </sheetData>
  <mergeCells count="2">
    <mergeCell ref="B3:C3"/>
    <mergeCell ref="F3:G3"/>
  </mergeCells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4"/>
  <sheetViews>
    <sheetView showGridLines="0" tabSelected="1" zoomScaleNormal="100" workbookViewId="0">
      <selection activeCell="C11" sqref="C11"/>
    </sheetView>
  </sheetViews>
  <sheetFormatPr defaultColWidth="9.109375" defaultRowHeight="13.2" x14ac:dyDescent="0.25"/>
  <cols>
    <col min="1" max="1" width="3.88671875" style="11" customWidth="1"/>
    <col min="2" max="2" width="24.5546875" style="11" bestFit="1" customWidth="1"/>
    <col min="3" max="3" width="20.6640625" style="11" bestFit="1" customWidth="1"/>
    <col min="4" max="4" width="11.88671875" style="11" bestFit="1" customWidth="1"/>
    <col min="5" max="5" width="9.109375" style="11" customWidth="1"/>
    <col min="6" max="6" width="4.33203125" style="11" customWidth="1"/>
    <col min="7" max="7" width="10.88671875" style="11" bestFit="1" customWidth="1"/>
    <col min="8" max="8" width="15.88671875" style="11" customWidth="1"/>
    <col min="9" max="9" width="15.5546875" style="11" customWidth="1"/>
    <col min="10" max="10" width="14.5546875" style="11" customWidth="1"/>
    <col min="11" max="11" width="3.44140625" style="11" customWidth="1"/>
    <col min="12" max="12" width="24.5546875" style="12" bestFit="1" customWidth="1"/>
    <col min="13" max="13" width="20.6640625" style="12" bestFit="1" customWidth="1"/>
    <col min="14" max="16384" width="9.109375" style="11"/>
  </cols>
  <sheetData>
    <row r="1" spans="2:13" ht="13.8" thickBot="1" x14ac:dyDescent="0.3"/>
    <row r="2" spans="2:13" ht="14.7" customHeight="1" thickBot="1" x14ac:dyDescent="0.3">
      <c r="B2" s="54" t="s">
        <v>0</v>
      </c>
      <c r="C2" s="55"/>
      <c r="D2" s="55"/>
      <c r="E2" s="56"/>
      <c r="G2" s="57" t="s">
        <v>1</v>
      </c>
      <c r="H2" s="58"/>
      <c r="I2" s="58"/>
      <c r="J2" s="59"/>
    </row>
    <row r="3" spans="2:13" ht="33.75" customHeight="1" x14ac:dyDescent="0.25">
      <c r="B3" s="13"/>
      <c r="C3" s="52" t="s">
        <v>9</v>
      </c>
      <c r="D3" s="53"/>
      <c r="E3" s="14"/>
      <c r="G3" s="13"/>
      <c r="H3" s="52" t="s">
        <v>9</v>
      </c>
      <c r="I3" s="53"/>
      <c r="J3" s="14"/>
    </row>
    <row r="4" spans="2:13" ht="14.25" customHeight="1" x14ac:dyDescent="0.25">
      <c r="B4" s="9" t="s">
        <v>12</v>
      </c>
      <c r="C4" s="25" t="s">
        <v>2</v>
      </c>
      <c r="D4" s="25" t="s">
        <v>3</v>
      </c>
      <c r="E4" s="26" t="s">
        <v>4</v>
      </c>
      <c r="G4" s="9" t="s">
        <v>12</v>
      </c>
      <c r="H4" s="25" t="s">
        <v>2</v>
      </c>
      <c r="I4" s="25" t="s">
        <v>3</v>
      </c>
      <c r="J4" s="26" t="s">
        <v>4</v>
      </c>
    </row>
    <row r="5" spans="2:13" x14ac:dyDescent="0.25">
      <c r="B5" s="10" t="s">
        <v>10</v>
      </c>
      <c r="C5" s="27">
        <v>6</v>
      </c>
      <c r="D5" s="27">
        <v>57</v>
      </c>
      <c r="E5" s="28">
        <f>SUM(C5:D5)</f>
        <v>63</v>
      </c>
      <c r="G5" s="10" t="s">
        <v>10</v>
      </c>
      <c r="H5" s="31">
        <f>(E5*C7)/E7</f>
        <v>14.727272727272727</v>
      </c>
      <c r="I5" s="31">
        <f>(E5*D7)/E7</f>
        <v>48.272727272727273</v>
      </c>
      <c r="J5" s="32">
        <f>SUM(H5:I5)</f>
        <v>63</v>
      </c>
    </row>
    <row r="6" spans="2:13" ht="13.8" thickBot="1" x14ac:dyDescent="0.3">
      <c r="B6" s="10" t="s">
        <v>11</v>
      </c>
      <c r="C6" s="27">
        <v>30</v>
      </c>
      <c r="D6" s="27">
        <v>61</v>
      </c>
      <c r="E6" s="28">
        <f>SUM(C6:D6)</f>
        <v>91</v>
      </c>
      <c r="G6" s="10" t="s">
        <v>11</v>
      </c>
      <c r="H6" s="31">
        <f>(E6*C7)/E7</f>
        <v>21.272727272727273</v>
      </c>
      <c r="I6" s="31">
        <f>(E6*D7)/E7</f>
        <v>69.727272727272734</v>
      </c>
      <c r="J6" s="32">
        <f>SUM(H6:I6)</f>
        <v>91</v>
      </c>
    </row>
    <row r="7" spans="2:13" ht="13.8" thickBot="1" x14ac:dyDescent="0.3">
      <c r="B7" s="17" t="s">
        <v>4</v>
      </c>
      <c r="C7" s="29">
        <f>SUM(C5:C6)</f>
        <v>36</v>
      </c>
      <c r="D7" s="29">
        <f>SUM(D5:D6)</f>
        <v>118</v>
      </c>
      <c r="E7" s="30">
        <f>SUM(C7:D7)</f>
        <v>154</v>
      </c>
      <c r="G7" s="17" t="s">
        <v>4</v>
      </c>
      <c r="H7" s="61">
        <f>SUM(H5:H6)</f>
        <v>36</v>
      </c>
      <c r="I7" s="61">
        <f>SUM(I5:I6)</f>
        <v>118</v>
      </c>
      <c r="J7" s="60">
        <f>SUM(J5:J6)</f>
        <v>154</v>
      </c>
    </row>
    <row r="9" spans="2:13" ht="13.8" x14ac:dyDescent="0.25">
      <c r="B9" s="19" t="s">
        <v>7</v>
      </c>
      <c r="C9" s="23" t="s">
        <v>8</v>
      </c>
    </row>
    <row r="10" spans="2:13" x14ac:dyDescent="0.25">
      <c r="B10" s="15">
        <f>(C5-H5)^2/H5+(D5-I5)^2/I5+(C6-H6)^2/H6+(D6-I6)^2/I6</f>
        <v>11.42228016804288</v>
      </c>
      <c r="C10" s="16">
        <f>_xlfn.CHISQ.DIST.RT(B10,1)</f>
        <v>7.2568579842400139E-4</v>
      </c>
    </row>
    <row r="12" spans="2:13" x14ac:dyDescent="0.25">
      <c r="B12" s="20" t="s">
        <v>5</v>
      </c>
      <c r="C12" s="21" t="s">
        <v>6</v>
      </c>
    </row>
    <row r="13" spans="2:13" x14ac:dyDescent="0.25">
      <c r="B13" s="22">
        <v>0.1</v>
      </c>
      <c r="C13" s="24">
        <f>_xlfn.CHISQ.INV.RT(B13,1)</f>
        <v>2.7055434540954142</v>
      </c>
      <c r="M13" s="11"/>
    </row>
    <row r="14" spans="2:13" x14ac:dyDescent="0.25">
      <c r="B14" s="22">
        <v>0.05</v>
      </c>
      <c r="C14" s="24">
        <f>_xlfn.CHISQ.INV.RT(B14,1)</f>
        <v>3.8414588206941236</v>
      </c>
    </row>
    <row r="15" spans="2:13" x14ac:dyDescent="0.25">
      <c r="B15" s="22">
        <v>0.01</v>
      </c>
      <c r="C15" s="24">
        <f t="shared" ref="C14:C15" si="0">_xlfn.CHISQ.INV.RT(B15,1)</f>
        <v>6.6348966010212118</v>
      </c>
    </row>
    <row r="16" spans="2:13" x14ac:dyDescent="0.25">
      <c r="L16" s="18"/>
    </row>
    <row r="17" spans="2:13" x14ac:dyDescent="0.25">
      <c r="B17" s="47" t="s">
        <v>24</v>
      </c>
      <c r="J17" s="12"/>
      <c r="K17" s="12"/>
      <c r="L17" s="11"/>
      <c r="M17" s="11"/>
    </row>
    <row r="18" spans="2:13" x14ac:dyDescent="0.25">
      <c r="J18" s="12"/>
      <c r="K18" s="12"/>
      <c r="L18" s="11"/>
      <c r="M18" s="11"/>
    </row>
    <row r="19" spans="2:13" x14ac:dyDescent="0.25">
      <c r="J19" s="12"/>
      <c r="K19" s="12"/>
      <c r="L19" s="11"/>
      <c r="M19" s="11"/>
    </row>
    <row r="20" spans="2:13" x14ac:dyDescent="0.25">
      <c r="J20" s="12"/>
      <c r="K20" s="12"/>
      <c r="L20" s="11"/>
      <c r="M20" s="11"/>
    </row>
    <row r="21" spans="2:13" x14ac:dyDescent="0.25">
      <c r="B21" s="47" t="s">
        <v>23</v>
      </c>
      <c r="J21" s="12"/>
      <c r="K21" s="12"/>
      <c r="L21" s="11"/>
      <c r="M21" s="11"/>
    </row>
    <row r="22" spans="2:13" x14ac:dyDescent="0.25">
      <c r="J22" s="12"/>
      <c r="K22" s="12"/>
      <c r="L22" s="11"/>
      <c r="M22" s="11"/>
    </row>
    <row r="23" spans="2:13" x14ac:dyDescent="0.25">
      <c r="J23" s="12"/>
      <c r="K23" s="12"/>
      <c r="L23" s="11"/>
      <c r="M23" s="11"/>
    </row>
    <row r="24" spans="2:13" x14ac:dyDescent="0.25">
      <c r="J24" s="12"/>
      <c r="K24" s="12"/>
      <c r="L24" s="11"/>
      <c r="M24" s="11"/>
    </row>
  </sheetData>
  <mergeCells count="4">
    <mergeCell ref="C3:D3"/>
    <mergeCell ref="H3:I3"/>
    <mergeCell ref="B2:E2"/>
    <mergeCell ref="G2:J2"/>
  </mergeCells>
  <phoneticPr fontId="2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14A779A104EA4C8B6798286B684F73" ma:contentTypeVersion="2" ma:contentTypeDescription="Crie um novo documento." ma:contentTypeScope="" ma:versionID="85790a143ad31ed61be694db2a82adb5">
  <xsd:schema xmlns:xsd="http://www.w3.org/2001/XMLSchema" xmlns:xs="http://www.w3.org/2001/XMLSchema" xmlns:p="http://schemas.microsoft.com/office/2006/metadata/properties" xmlns:ns2="e2a7a7e9-0f3c-43dc-b34a-58d55035db2d" targetNamespace="http://schemas.microsoft.com/office/2006/metadata/properties" ma:root="true" ma:fieldsID="67fcc518e101090578ba5a04b6b6a677" ns2:_="">
    <xsd:import namespace="e2a7a7e9-0f3c-43dc-b34a-58d55035d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7a7e9-0f3c-43dc-b34a-58d55035d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22B0C-3A83-4FDE-ABE5-E803C14106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1FB86D-D120-4631-9B36-BF7AD402B9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7a7e9-0f3c-43dc-b34a-58d55035d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ECA7F6-76B0-4ED0-97DC-B47FAB5A10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Valores_Distr.Qui-quadrado</vt:lpstr>
      <vt:lpstr>Exemplo 0</vt:lpstr>
      <vt:lpstr>Exemplo 1</vt:lpstr>
    </vt:vector>
  </TitlesOfParts>
  <Company>Finatel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rausley</dc:creator>
  <cp:lastModifiedBy>pedro balestra</cp:lastModifiedBy>
  <dcterms:created xsi:type="dcterms:W3CDTF">2011-04-07T19:00:29Z</dcterms:created>
  <dcterms:modified xsi:type="dcterms:W3CDTF">2022-05-06T15:23:08Z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0x010100E014A779A104EA4C8B6798286B684F73</vt:lpwstr>
  </property>
</Properties>
</file>