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edro\Desktop\inatel\P7\M109 - Estatística P6\Trabalho\"/>
    </mc:Choice>
  </mc:AlternateContent>
  <xr:revisionPtr revIDLastSave="0" documentId="13_ncr:1_{D6455C42-56E9-4A1E-9901-F776A3C4BF9E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Questã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1" l="1"/>
  <c r="M23" i="1"/>
  <c r="D22" i="1"/>
  <c r="C14" i="1"/>
  <c r="D14" i="1"/>
  <c r="E14" i="1"/>
  <c r="D12" i="1"/>
  <c r="E12" i="1"/>
  <c r="C12" i="1"/>
  <c r="D13" i="1"/>
  <c r="E13" i="1"/>
  <c r="C13" i="1"/>
  <c r="B19" i="1" s="1"/>
  <c r="F14" i="1"/>
  <c r="M18" i="1" l="1"/>
  <c r="D24" i="1"/>
  <c r="M20" i="1" s="1"/>
  <c r="F12" i="1"/>
  <c r="C15" i="1"/>
  <c r="E15" i="1"/>
  <c r="D15" i="1"/>
  <c r="F15" i="1" s="1"/>
  <c r="F13" i="1"/>
</calcChain>
</file>

<file path=xl/sharedStrings.xml><?xml version="1.0" encoding="utf-8"?>
<sst xmlns="http://schemas.openxmlformats.org/spreadsheetml/2006/main" count="41" uniqueCount="29">
  <si>
    <t>Reações</t>
  </si>
  <si>
    <t>Jovens</t>
  </si>
  <si>
    <t>Adultos</t>
  </si>
  <si>
    <t>Idosos</t>
  </si>
  <si>
    <t>Total</t>
  </si>
  <si>
    <t>Discretas</t>
  </si>
  <si>
    <t>Fortes</t>
  </si>
  <si>
    <t>Pavor</t>
  </si>
  <si>
    <t>a)</t>
  </si>
  <si>
    <t>Tabela de Frequencias esperadas</t>
  </si>
  <si>
    <t>b)</t>
  </si>
  <si>
    <t>Qui-quadrado calculado</t>
  </si>
  <si>
    <t>α</t>
  </si>
  <si>
    <t>Qui-quadrado tabelado</t>
  </si>
  <si>
    <t>p</t>
  </si>
  <si>
    <r>
      <t>X</t>
    </r>
    <r>
      <rPr>
        <vertAlign val="superscript"/>
        <sz val="12"/>
        <color theme="0"/>
        <rFont val="Segoe UI"/>
        <family val="2"/>
      </rPr>
      <t>2</t>
    </r>
    <r>
      <rPr>
        <sz val="12"/>
        <color theme="0"/>
        <rFont val="Segoe UI"/>
        <family val="2"/>
      </rPr>
      <t>c &gt; X</t>
    </r>
    <r>
      <rPr>
        <vertAlign val="superscript"/>
        <sz val="12"/>
        <color theme="0"/>
        <rFont val="Segoe UI"/>
        <family val="2"/>
      </rPr>
      <t>2</t>
    </r>
    <r>
      <rPr>
        <vertAlign val="subscript"/>
        <sz val="12"/>
        <color theme="0"/>
        <rFont val="Segoe UI"/>
        <family val="2"/>
      </rPr>
      <t>t</t>
    </r>
  </si>
  <si>
    <r>
      <t xml:space="preserve">p &lt; </t>
    </r>
    <r>
      <rPr>
        <sz val="12"/>
        <color theme="0"/>
        <rFont val="Symbol"/>
        <family val="1"/>
        <charset val="2"/>
      </rPr>
      <t>a</t>
    </r>
  </si>
  <si>
    <t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</si>
  <si>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Decisão 1:</t>
  </si>
  <si>
    <t>Decisão 2:</t>
  </si>
  <si>
    <t>Conclusão:</t>
  </si>
  <si>
    <r>
      <t xml:space="preserve">Como p &lt; </t>
    </r>
    <r>
      <rPr>
        <sz val="11"/>
        <color theme="1"/>
        <rFont val="Calibri"/>
        <family val="2"/>
      </rPr>
      <t>α, rejeitamos H0</t>
    </r>
    <r>
      <rPr>
        <sz val="11"/>
        <color theme="1"/>
        <rFont val="Calibri"/>
        <family val="2"/>
        <scheme val="minor"/>
      </rPr>
      <t xml:space="preserve"> </t>
    </r>
  </si>
  <si>
    <t>Como o qui-quadrado calculo é maior que o tabelado, rejeitamos H0 pois qui-quadrado calculado esta fora da area de aceitação</t>
  </si>
  <si>
    <r>
      <t>X</t>
    </r>
    <r>
      <rPr>
        <vertAlign val="superscript"/>
        <sz val="12"/>
        <color theme="0"/>
        <rFont val="Segoe UI"/>
        <family val="2"/>
      </rPr>
      <t>2</t>
    </r>
    <r>
      <rPr>
        <sz val="12"/>
        <color theme="0"/>
        <rFont val="Segoe UI"/>
        <family val="2"/>
      </rPr>
      <t>c &lt;= X</t>
    </r>
    <r>
      <rPr>
        <vertAlign val="superscript"/>
        <sz val="12"/>
        <color theme="0"/>
        <rFont val="Segoe UI"/>
        <family val="2"/>
      </rPr>
      <t>2</t>
    </r>
    <r>
      <rPr>
        <vertAlign val="subscript"/>
        <sz val="12"/>
        <color theme="0"/>
        <rFont val="Segoe UI"/>
        <family val="2"/>
      </rPr>
      <t>t</t>
    </r>
  </si>
  <si>
    <r>
      <t xml:space="preserve">p &gt; </t>
    </r>
    <r>
      <rPr>
        <sz val="12"/>
        <color theme="0"/>
        <rFont val="Symbol"/>
        <family val="1"/>
        <charset val="2"/>
      </rPr>
      <t>a</t>
    </r>
  </si>
  <si>
    <t>H0 rejeitada</t>
  </si>
  <si>
    <t>H1 aceita</t>
  </si>
  <si>
    <t>Como rejeitamos anteriormente H0, concluirmos que podemos aceita H1.</t>
  </si>
  <si>
    <t xml:space="preserve">Em nosso contexto concluimos que o número de pessoas, em cada faixa de idade, reagiram em cada uma das três formas não foi equivalente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</si>
</sst>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b/>
      <sz val="11"/>
      <color theme="1"/>
      <name val="Calibri"/>
      <family val="2"/>
    </font>
    <font>
      <sz val="12"/>
      <color theme="0"/>
      <name val="Segoe UI"/>
      <family val="2"/>
    </font>
    <font>
      <vertAlign val="superscript"/>
      <sz val="12"/>
      <color theme="0"/>
      <name val="Segoe UI"/>
      <family val="2"/>
    </font>
    <font>
      <vertAlign val="subscript"/>
      <sz val="12"/>
      <color theme="0"/>
      <name val="Segoe UI"/>
      <family val="2"/>
    </font>
    <font>
      <sz val="12"/>
      <color theme="1"/>
      <name val="Segoe UI"/>
      <family val="2"/>
    </font>
    <font>
      <sz val="12"/>
      <color theme="0"/>
      <name val="Symbol"/>
      <family val="1"/>
      <charset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B0756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0" fillId="0" borderId="5" xfId="0" applyFill="1" applyBorder="1"/>
    <xf numFmtId="0" fontId="2" fillId="0" borderId="0" xfId="0" applyFont="1"/>
    <xf numFmtId="0" fontId="9" fillId="0" borderId="0" xfId="0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9" fillId="0" borderId="0" xfId="0" applyFont="1"/>
    <xf numFmtId="9" fontId="0" fillId="0" borderId="5" xfId="0" applyNumberFormat="1" applyBorder="1"/>
    <xf numFmtId="2" fontId="0" fillId="0" borderId="5" xfId="0" applyNumberFormat="1" applyBorder="1"/>
    <xf numFmtId="10" fontId="0" fillId="0" borderId="5" xfId="1" applyNumberFormat="1" applyFont="1" applyBorder="1"/>
    <xf numFmtId="0" fontId="0" fillId="0" borderId="0" xfId="0" quotePrefix="1"/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customXml" Target="../ink/ink1.xml"/><Relationship Id="rId1" Type="http://schemas.openxmlformats.org/officeDocument/2006/relationships/image" Target="../media/image1.png"/><Relationship Id="rId6" Type="http://schemas.openxmlformats.org/officeDocument/2006/relationships/customXml" Target="../ink/ink3.xml"/><Relationship Id="rId5" Type="http://schemas.openxmlformats.org/officeDocument/2006/relationships/image" Target="../media/image3.png"/><Relationship Id="rId4" Type="http://schemas.openxmlformats.org/officeDocument/2006/relationships/customXml" Target="../ink/ink2.xml"/><Relationship Id="rId9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361950</xdr:colOff>
      <xdr:row>24</xdr:row>
      <xdr:rowOff>119062</xdr:rowOff>
    </xdr:from>
    <xdr:ext cx="65" cy="172227"/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4C19AA0-09FC-3BCA-1A5E-474EA305EAA9}"/>
            </a:ext>
          </a:extLst>
        </xdr:cNvPr>
        <xdr:cNvSpPr txBox="1"/>
      </xdr:nvSpPr>
      <xdr:spPr>
        <a:xfrm>
          <a:off x="8458200" y="5024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t-BR" sz="1100"/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16</xdr:col>
      <xdr:colOff>55706</xdr:colOff>
      <xdr:row>7</xdr:row>
      <xdr:rowOff>37920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0F2B86A-A66E-F448-0E07-A57B14154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552381" cy="14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476175</xdr:colOff>
      <xdr:row>0</xdr:row>
      <xdr:rowOff>142920</xdr:rowOff>
    </xdr:from>
    <xdr:to>
      <xdr:col>13</xdr:col>
      <xdr:colOff>304095</xdr:colOff>
      <xdr:row>0</xdr:row>
      <xdr:rowOff>143280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6" name="Tinta 5">
              <a:extLst>
                <a:ext uri="{FF2B5EF4-FFF2-40B4-BE49-F238E27FC236}">
                  <a16:creationId xmlns:a16="http://schemas.microsoft.com/office/drawing/2014/main" id="{0026C79E-E43C-1104-FF87-9B818201BAB0}"/>
                </a:ext>
              </a:extLst>
            </xdr14:cNvPr>
            <xdr14:cNvContentPartPr/>
          </xdr14:nvContentPartPr>
          <xdr14:nvPr macro=""/>
          <xdr14:xfrm>
            <a:off x="8296200" y="142920"/>
            <a:ext cx="1428120" cy="360"/>
          </xdr14:xfrm>
        </xdr:contentPart>
      </mc:Choice>
      <mc:Fallback>
        <xdr:pic>
          <xdr:nvPicPr>
            <xdr:cNvPr id="6" name="Tinta 5">
              <a:extLst>
                <a:ext uri="{FF2B5EF4-FFF2-40B4-BE49-F238E27FC236}">
                  <a16:creationId xmlns:a16="http://schemas.microsoft.com/office/drawing/2014/main" id="{0026C79E-E43C-1104-FF87-9B818201BAB0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8242560" y="34920"/>
              <a:ext cx="153576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180855</xdr:colOff>
      <xdr:row>1</xdr:row>
      <xdr:rowOff>209100</xdr:rowOff>
    </xdr:from>
    <xdr:to>
      <xdr:col>15</xdr:col>
      <xdr:colOff>504045</xdr:colOff>
      <xdr:row>1</xdr:row>
      <xdr:rowOff>228900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7" name="Tinta 6">
              <a:extLst>
                <a:ext uri="{FF2B5EF4-FFF2-40B4-BE49-F238E27FC236}">
                  <a16:creationId xmlns:a16="http://schemas.microsoft.com/office/drawing/2014/main" id="{87D23D57-6AFE-3E8C-F64A-A7354CD84D14}"/>
                </a:ext>
              </a:extLst>
            </xdr14:cNvPr>
            <xdr14:cNvContentPartPr/>
          </xdr14:nvContentPartPr>
          <xdr14:nvPr macro=""/>
          <xdr14:xfrm>
            <a:off x="6781680" y="399600"/>
            <a:ext cx="4609440" cy="19800"/>
          </xdr14:xfrm>
        </xdr:contentPart>
      </mc:Choice>
      <mc:Fallback>
        <xdr:pic>
          <xdr:nvPicPr>
            <xdr:cNvPr id="7" name="Tinta 6">
              <a:extLst>
                <a:ext uri="{FF2B5EF4-FFF2-40B4-BE49-F238E27FC236}">
                  <a16:creationId xmlns:a16="http://schemas.microsoft.com/office/drawing/2014/main" id="{87D23D57-6AFE-3E8C-F64A-A7354CD84D14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6728040" y="291600"/>
              <a:ext cx="4717080" cy="235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104760</xdr:colOff>
      <xdr:row>2</xdr:row>
      <xdr:rowOff>161805</xdr:rowOff>
    </xdr:from>
    <xdr:to>
      <xdr:col>0</xdr:col>
      <xdr:colOff>447120</xdr:colOff>
      <xdr:row>2</xdr:row>
      <xdr:rowOff>182325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8" name="Tinta 7">
              <a:extLst>
                <a:ext uri="{FF2B5EF4-FFF2-40B4-BE49-F238E27FC236}">
                  <a16:creationId xmlns:a16="http://schemas.microsoft.com/office/drawing/2014/main" id="{6C4C939C-CD42-E032-91F0-3D65FB9D2860}"/>
                </a:ext>
              </a:extLst>
            </xdr14:cNvPr>
            <xdr14:cNvContentPartPr/>
          </xdr14:nvContentPartPr>
          <xdr14:nvPr macro=""/>
          <xdr14:xfrm>
            <a:off x="104760" y="609480"/>
            <a:ext cx="342360" cy="20520"/>
          </xdr14:xfrm>
        </xdr:contentPart>
      </mc:Choice>
      <mc:Fallback>
        <xdr:pic>
          <xdr:nvPicPr>
            <xdr:cNvPr id="8" name="Tinta 7">
              <a:extLst>
                <a:ext uri="{FF2B5EF4-FFF2-40B4-BE49-F238E27FC236}">
                  <a16:creationId xmlns:a16="http://schemas.microsoft.com/office/drawing/2014/main" id="{6C4C939C-CD42-E032-91F0-3D65FB9D2860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51120" y="501480"/>
              <a:ext cx="450000" cy="236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485670</xdr:colOff>
      <xdr:row>5</xdr:row>
      <xdr:rowOff>103665</xdr:rowOff>
    </xdr:from>
    <xdr:to>
      <xdr:col>7</xdr:col>
      <xdr:colOff>761430</xdr:colOff>
      <xdr:row>5</xdr:row>
      <xdr:rowOff>115185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11" name="Tinta 10">
              <a:extLst>
                <a:ext uri="{FF2B5EF4-FFF2-40B4-BE49-F238E27FC236}">
                  <a16:creationId xmlns:a16="http://schemas.microsoft.com/office/drawing/2014/main" id="{A1F003B8-2550-5DFA-B4B8-D4D635250062}"/>
                </a:ext>
              </a:extLst>
            </xdr14:cNvPr>
            <xdr14:cNvContentPartPr/>
          </xdr14:nvContentPartPr>
          <xdr14:nvPr macro=""/>
          <xdr14:xfrm>
            <a:off x="3705120" y="1122840"/>
            <a:ext cx="2104560" cy="11520"/>
          </xdr14:xfrm>
        </xdr:contentPart>
      </mc:Choice>
      <mc:Fallback>
        <xdr:pic>
          <xdr:nvPicPr>
            <xdr:cNvPr id="11" name="Tinta 10">
              <a:extLst>
                <a:ext uri="{FF2B5EF4-FFF2-40B4-BE49-F238E27FC236}">
                  <a16:creationId xmlns:a16="http://schemas.microsoft.com/office/drawing/2014/main" id="{A1F003B8-2550-5DFA-B4B8-D4D635250062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3651480" y="1015200"/>
              <a:ext cx="2212200" cy="2271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5T23:37:30.318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0,'3943'0,"-3921"0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5T23:37:43.674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54,'5481'0,"-5193"-13,17 0,3206 16,-1791-6,-1692 2,1-2,29-7,-28 5,57-4,1156 10,-1221-1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5T23:37:46.02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0,'26'2,"0"1,0 0,-1 3,26 7,-21-5,0-1,42 4,299-8,-188-6,-104 3,-49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2-06-15T23:38:15.38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3,'137'-2,"150"5,-197 8,32 3,768-11,-456-6,3428 3,-3839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6"/>
  <sheetViews>
    <sheetView showGridLines="0" tabSelected="1" topLeftCell="A13" workbookViewId="0">
      <selection activeCell="H32" sqref="H32"/>
    </sheetView>
  </sheetViews>
  <sheetFormatPr defaultRowHeight="15" x14ac:dyDescent="0.25"/>
  <cols>
    <col min="1" max="1" width="13.85546875" customWidth="1"/>
    <col min="2" max="2" width="13.28515625" customWidth="1"/>
    <col min="4" max="4" width="12" bestFit="1" customWidth="1"/>
    <col min="8" max="8" width="14.140625" customWidth="1"/>
    <col min="13" max="13" width="14.85546875" bestFit="1" customWidth="1"/>
    <col min="14" max="14" width="12.85546875" bestFit="1" customWidth="1"/>
  </cols>
  <sheetData>
    <row r="2" spans="1:12" ht="20.25" customHeight="1" x14ac:dyDescent="0.25"/>
    <row r="8" spans="1:12" x14ac:dyDescent="0.25">
      <c r="A8" t="s">
        <v>8</v>
      </c>
    </row>
    <row r="9" spans="1:12" ht="16.5" customHeight="1" x14ac:dyDescent="0.25">
      <c r="B9" s="23" t="s">
        <v>9</v>
      </c>
      <c r="C9" s="23"/>
      <c r="D9" s="23"/>
      <c r="E9" s="23"/>
      <c r="F9" s="23"/>
    </row>
    <row r="10" spans="1:12" ht="12.75" customHeight="1" x14ac:dyDescent="0.25">
      <c r="B10" s="24"/>
      <c r="C10" s="24"/>
      <c r="D10" s="24"/>
      <c r="E10" s="24"/>
      <c r="F10" s="24"/>
    </row>
    <row r="11" spans="1:12" ht="22.5" customHeight="1" x14ac:dyDescent="0.25">
      <c r="B11" s="7" t="s">
        <v>0</v>
      </c>
      <c r="C11" s="8" t="s">
        <v>1</v>
      </c>
      <c r="D11" s="8" t="s">
        <v>2</v>
      </c>
      <c r="E11" s="8" t="s">
        <v>3</v>
      </c>
      <c r="F11" s="7" t="s">
        <v>4</v>
      </c>
      <c r="H11" s="1" t="s">
        <v>0</v>
      </c>
      <c r="I11" s="2" t="s">
        <v>1</v>
      </c>
      <c r="J11" s="2" t="s">
        <v>2</v>
      </c>
      <c r="K11" s="2" t="s">
        <v>3</v>
      </c>
      <c r="L11" s="3" t="s">
        <v>4</v>
      </c>
    </row>
    <row r="12" spans="1:12" ht="17.25" customHeight="1" x14ac:dyDescent="0.25">
      <c r="B12" s="9" t="s">
        <v>5</v>
      </c>
      <c r="C12" s="10">
        <f>$L$12*I15/$L$15</f>
        <v>35.286885245901637</v>
      </c>
      <c r="D12" s="10">
        <f>$L$12*J15/$L$15</f>
        <v>32.274590163934427</v>
      </c>
      <c r="E12" s="10">
        <f>$L$12*K15/$L$15</f>
        <v>37.438524590163937</v>
      </c>
      <c r="F12" s="10">
        <f>SUM(C12:E12)</f>
        <v>105</v>
      </c>
      <c r="H12" s="4" t="s">
        <v>5</v>
      </c>
      <c r="I12" s="5">
        <v>40</v>
      </c>
      <c r="J12" s="5">
        <v>50</v>
      </c>
      <c r="K12" s="5">
        <v>15</v>
      </c>
      <c r="L12" s="5">
        <v>105</v>
      </c>
    </row>
    <row r="13" spans="1:12" x14ac:dyDescent="0.25">
      <c r="B13" s="9" t="s">
        <v>6</v>
      </c>
      <c r="C13" s="10">
        <f>$L$13*I15/$L$15</f>
        <v>17.475409836065573</v>
      </c>
      <c r="D13" s="10">
        <f>$L$13*J15/$L$15</f>
        <v>15.983606557377049</v>
      </c>
      <c r="E13" s="10">
        <f>$L$13*K15/$L$15</f>
        <v>18.540983606557376</v>
      </c>
      <c r="F13" s="10">
        <f t="shared" ref="F13:F15" si="0">SUM(C13:E13)</f>
        <v>52</v>
      </c>
      <c r="H13" s="4" t="s">
        <v>6</v>
      </c>
      <c r="I13" s="5">
        <v>30</v>
      </c>
      <c r="J13" s="5">
        <v>10</v>
      </c>
      <c r="K13" s="5">
        <v>12</v>
      </c>
      <c r="L13" s="5">
        <v>52</v>
      </c>
    </row>
    <row r="14" spans="1:12" x14ac:dyDescent="0.25">
      <c r="B14" s="9" t="s">
        <v>7</v>
      </c>
      <c r="C14" s="10">
        <f>$L$14*I15/$L$15</f>
        <v>29.237704918032787</v>
      </c>
      <c r="D14" s="10">
        <f>$L$14*J15/$L$15</f>
        <v>26.741803278688526</v>
      </c>
      <c r="E14" s="10">
        <f>$L$14*K15/$L$15</f>
        <v>31.020491803278688</v>
      </c>
      <c r="F14" s="10">
        <f t="shared" si="0"/>
        <v>87</v>
      </c>
      <c r="H14" s="4" t="s">
        <v>7</v>
      </c>
      <c r="I14" s="5">
        <v>12</v>
      </c>
      <c r="J14" s="5">
        <v>15</v>
      </c>
      <c r="K14" s="5">
        <v>60</v>
      </c>
      <c r="L14" s="5">
        <v>87</v>
      </c>
    </row>
    <row r="15" spans="1:12" x14ac:dyDescent="0.25">
      <c r="B15" s="7" t="s">
        <v>4</v>
      </c>
      <c r="C15" s="10">
        <f>SUM(C12:C14)</f>
        <v>82</v>
      </c>
      <c r="D15" s="10">
        <f t="shared" ref="D15:E15" si="1">SUM(D12:D14)</f>
        <v>75</v>
      </c>
      <c r="E15" s="10">
        <f t="shared" si="1"/>
        <v>87</v>
      </c>
      <c r="F15" s="10">
        <f t="shared" si="0"/>
        <v>244</v>
      </c>
      <c r="H15" s="6" t="s">
        <v>4</v>
      </c>
      <c r="I15" s="5">
        <v>82</v>
      </c>
      <c r="J15" s="5">
        <v>75</v>
      </c>
      <c r="K15" s="5">
        <v>87</v>
      </c>
      <c r="L15" s="5">
        <v>244</v>
      </c>
    </row>
    <row r="16" spans="1:12" x14ac:dyDescent="0.25">
      <c r="A16" s="18" t="s">
        <v>17</v>
      </c>
    </row>
    <row r="17" spans="1:14" ht="15.75" thickBot="1" x14ac:dyDescent="0.3">
      <c r="A17" t="s">
        <v>10</v>
      </c>
    </row>
    <row r="18" spans="1:14" ht="19.5" thickBot="1" x14ac:dyDescent="0.3">
      <c r="B18" s="23" t="s">
        <v>11</v>
      </c>
      <c r="C18" s="23"/>
      <c r="D18" s="23"/>
      <c r="J18" s="19" t="s">
        <v>15</v>
      </c>
      <c r="K18" s="20"/>
      <c r="L18" s="21"/>
      <c r="M18" s="12" t="b">
        <f>B19&gt;D22</f>
        <v>1</v>
      </c>
      <c r="N18" s="13" t="s">
        <v>25</v>
      </c>
    </row>
    <row r="19" spans="1:14" ht="18" thickBot="1" x14ac:dyDescent="0.35">
      <c r="B19" s="25">
        <f>(I12-C12)^2/C12+(J12-D12)^2/D12+(K12-E12)^2/E12+(I13-C13)^2/C13+(J13-D13)^2/D13+(K13-E13)^2/E13+(I14-C14)^2/C14+(J14-D14)^2/D14+(K14-E14)^2/E14</f>
        <v>79.727980078143929</v>
      </c>
      <c r="C19" s="25"/>
      <c r="D19" s="25"/>
      <c r="J19" s="14"/>
      <c r="K19" s="14"/>
      <c r="L19" s="14"/>
      <c r="M19" s="14"/>
      <c r="N19" s="12"/>
    </row>
    <row r="20" spans="1:14" ht="18" thickBot="1" x14ac:dyDescent="0.3">
      <c r="J20" s="19" t="s">
        <v>16</v>
      </c>
      <c r="K20" s="20"/>
      <c r="L20" s="21"/>
      <c r="M20" s="12" t="b">
        <f>D24&lt;D21</f>
        <v>1</v>
      </c>
      <c r="N20" s="13" t="s">
        <v>25</v>
      </c>
    </row>
    <row r="21" spans="1:14" x14ac:dyDescent="0.25">
      <c r="B21" s="26" t="s">
        <v>12</v>
      </c>
      <c r="C21" s="26"/>
      <c r="D21" s="15">
        <v>0.05</v>
      </c>
    </row>
    <row r="22" spans="1:14" ht="15.75" thickBot="1" x14ac:dyDescent="0.3">
      <c r="B22" s="22" t="s">
        <v>13</v>
      </c>
      <c r="C22" s="22"/>
      <c r="D22" s="16">
        <f>_xlfn.CHISQ.INV.RT(D21,1)</f>
        <v>3.8414588206941236</v>
      </c>
    </row>
    <row r="23" spans="1:14" ht="19.5" thickBot="1" x14ac:dyDescent="0.3">
      <c r="B23" s="11"/>
      <c r="C23" s="11"/>
      <c r="J23" s="19" t="s">
        <v>23</v>
      </c>
      <c r="K23" s="20"/>
      <c r="L23" s="21"/>
      <c r="M23" s="12" t="b">
        <f>B24&lt;=D27</f>
        <v>0</v>
      </c>
      <c r="N23" s="13" t="s">
        <v>26</v>
      </c>
    </row>
    <row r="24" spans="1:14" ht="18" thickBot="1" x14ac:dyDescent="0.35">
      <c r="B24" s="22" t="s">
        <v>14</v>
      </c>
      <c r="C24" s="22"/>
      <c r="D24" s="17">
        <f>_xlfn.CHISQ.DIST.RT(B19,1)</f>
        <v>4.2967260623740992E-19</v>
      </c>
      <c r="J24" s="14"/>
      <c r="K24" s="14"/>
      <c r="L24" s="14"/>
      <c r="M24" s="14"/>
      <c r="N24" s="12"/>
    </row>
    <row r="25" spans="1:14" ht="18" thickBot="1" x14ac:dyDescent="0.3">
      <c r="J25" s="19" t="s">
        <v>24</v>
      </c>
      <c r="K25" s="20"/>
      <c r="L25" s="21"/>
      <c r="M25" s="12" t="b">
        <f>D29&gt;D26</f>
        <v>0</v>
      </c>
      <c r="N25" s="13" t="s">
        <v>26</v>
      </c>
    </row>
    <row r="28" spans="1:14" x14ac:dyDescent="0.25">
      <c r="A28" s="11" t="s">
        <v>18</v>
      </c>
    </row>
    <row r="29" spans="1:14" x14ac:dyDescent="0.25">
      <c r="A29" t="s">
        <v>22</v>
      </c>
    </row>
    <row r="31" spans="1:14" x14ac:dyDescent="0.25">
      <c r="A31" s="11" t="s">
        <v>19</v>
      </c>
    </row>
    <row r="32" spans="1:14" x14ac:dyDescent="0.25">
      <c r="A32" t="s">
        <v>21</v>
      </c>
    </row>
    <row r="34" spans="1:1" x14ac:dyDescent="0.25">
      <c r="A34" s="11" t="s">
        <v>20</v>
      </c>
    </row>
    <row r="35" spans="1:1" x14ac:dyDescent="0.25">
      <c r="A35" s="27" t="s">
        <v>27</v>
      </c>
    </row>
    <row r="36" spans="1:1" x14ac:dyDescent="0.25">
      <c r="A36" s="27" t="s">
        <v>28</v>
      </c>
    </row>
  </sheetData>
  <mergeCells count="11">
    <mergeCell ref="J25:L25"/>
    <mergeCell ref="J18:L18"/>
    <mergeCell ref="J20:L20"/>
    <mergeCell ref="B24:C24"/>
    <mergeCell ref="B9:F9"/>
    <mergeCell ref="B10:F10"/>
    <mergeCell ref="B18:D18"/>
    <mergeCell ref="B19:D19"/>
    <mergeCell ref="B22:C22"/>
    <mergeCell ref="B21:C21"/>
    <mergeCell ref="J23:L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Questão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balestra</dc:creator>
  <cp:lastModifiedBy>pedro balestra</cp:lastModifiedBy>
  <dcterms:created xsi:type="dcterms:W3CDTF">2015-06-05T18:17:20Z</dcterms:created>
  <dcterms:modified xsi:type="dcterms:W3CDTF">2022-06-15T23:46:07Z</dcterms:modified>
</cp:coreProperties>
</file>