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inatel-my.sharepoint.com/personal/pedro_g_inatel_br/Documents/Desktop/inatel/P7/M210 - Otimização I P6/"/>
    </mc:Choice>
  </mc:AlternateContent>
  <xr:revisionPtr revIDLastSave="0" documentId="8_{01BFBBD2-B44C-4A25-B3B3-E4C14A9B4D2C}" xr6:coauthVersionLast="47" xr6:coauthVersionMax="47" xr10:uidLastSave="{00000000-0000-0000-0000-000000000000}"/>
  <bookViews>
    <workbookView xWindow="-120" yWindow="-120" windowWidth="29040" windowHeight="16440" activeTab="3" xr2:uid="{193B79FB-952F-40D9-86AF-0E8065C4F628}"/>
  </bookViews>
  <sheets>
    <sheet name="Relatório de Respostas 3" sheetId="8" r:id="rId1"/>
    <sheet name="Relatório de Sensibilidade 3" sheetId="9" r:id="rId2"/>
    <sheet name="Relatório de Limites 3" sheetId="10" r:id="rId3"/>
    <sheet name="Planilha1" sheetId="1" r:id="rId4"/>
  </sheets>
  <definedNames>
    <definedName name="solver_adj" localSheetId="3" hidden="1">Planilha1!$K$24:$K$25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Planilha1!$N$33</definedName>
    <definedName name="solver_lhs2" localSheetId="3" hidden="1">Planilha1!$N$34</definedName>
    <definedName name="solver_lhs3" localSheetId="3" hidden="1">Planilha1!$N$35</definedName>
    <definedName name="solver_lhs4" localSheetId="3" hidden="1">Planilha1!$N$36</definedName>
    <definedName name="solver_lhs5" localSheetId="3" hidden="1">Planilha1!$N$37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Planilha1!$K$29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hs1" localSheetId="3" hidden="1">Planilha1!$L$33</definedName>
    <definedName name="solver_rhs2" localSheetId="3" hidden="1">Planilha1!$L$34</definedName>
    <definedName name="solver_rhs3" localSheetId="3" hidden="1">Planilha1!$L$35</definedName>
    <definedName name="solver_rhs4" localSheetId="3" hidden="1">Planilha1!$L$36</definedName>
    <definedName name="solver_rhs5" localSheetId="3" hidden="1">Planilha1!$L$37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N34" i="1"/>
  <c r="R34" i="1" s="1"/>
  <c r="N35" i="1"/>
  <c r="R35" i="1" s="1"/>
  <c r="N36" i="1"/>
  <c r="R36" i="1" s="1"/>
  <c r="N37" i="1"/>
  <c r="R37" i="1" s="1"/>
  <c r="N33" i="1"/>
  <c r="R33" i="1" s="1"/>
  <c r="N13" i="1"/>
  <c r="N14" i="1"/>
  <c r="R14" i="1" s="1"/>
  <c r="N15" i="1"/>
  <c r="R15" i="1" s="1"/>
  <c r="N16" i="1"/>
  <c r="R16" i="1" s="1"/>
  <c r="R13" i="1"/>
  <c r="K9" i="1"/>
</calcChain>
</file>

<file path=xl/sharedStrings.xml><?xml version="1.0" encoding="utf-8"?>
<sst xmlns="http://schemas.openxmlformats.org/spreadsheetml/2006/main" count="192" uniqueCount="111">
  <si>
    <t xml:space="preserve">Questão 1 da prova </t>
  </si>
  <si>
    <t xml:space="preserve">VD: </t>
  </si>
  <si>
    <t>P1 -&gt; Unidades produzidas do produto 1</t>
  </si>
  <si>
    <t>P2 -&gt; Unidades produzidas do produto 2</t>
  </si>
  <si>
    <t xml:space="preserve">FO: </t>
  </si>
  <si>
    <t>Mazimize Z = 20P1+60P2</t>
  </si>
  <si>
    <t>Restrições</t>
  </si>
  <si>
    <t>S.A:</t>
  </si>
  <si>
    <t>70P1+70P2 &lt;= 4900</t>
  </si>
  <si>
    <t>90P1+50P2 &lt;=4500</t>
  </si>
  <si>
    <t>2P1 &lt;= 80</t>
  </si>
  <si>
    <t>3P2 &lt;= 180</t>
  </si>
  <si>
    <t>P1,P2 &gt;= 0</t>
  </si>
  <si>
    <t>Restrições:</t>
  </si>
  <si>
    <t>(MÃO DE OBRA P1)</t>
  </si>
  <si>
    <t>(MÃO DE OBRA P2)</t>
  </si>
  <si>
    <t>Função objetivo</t>
  </si>
  <si>
    <t xml:space="preserve">P2 = </t>
  </si>
  <si>
    <t>P1</t>
  </si>
  <si>
    <t>P2</t>
  </si>
  <si>
    <t>LADO DIREITO</t>
  </si>
  <si>
    <t>&lt;=</t>
  </si>
  <si>
    <t>TOTAL UTILIZADO</t>
  </si>
  <si>
    <t>(MATERIA PRIMA A)</t>
  </si>
  <si>
    <t>(MATERIA PRIMA B)</t>
  </si>
  <si>
    <t>SOBRA</t>
  </si>
  <si>
    <t>P1 =</t>
  </si>
  <si>
    <t xml:space="preserve">Z  = </t>
  </si>
  <si>
    <t>Microsoft Excel 16.0 Relatório de Respostas</t>
  </si>
  <si>
    <t>Planilha: [Pasta1]Planilha1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</si>
  <si>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</si>
  <si>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</si>
  <si>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</si>
  <si>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</si>
  <si>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</si>
  <si>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</si>
  <si>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</si>
  <si>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</si>
  <si>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</si>
  <si>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</si>
  <si>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</si>
  <si>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</si>
  <si>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</si>
  <si>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</si>
  <si>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Conting.</t>
  </si>
  <si>
    <t>&lt;= TOTAL UTILIZADO</t>
  </si>
  <si>
    <t>Associação</t>
  </si>
  <si>
    <t>Não-associação</t>
  </si>
  <si>
    <t>Microsoft Excel 16.0 Relatório de Sensibilidade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</si>
  <si>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</si>
  <si>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</si>
  <si>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</si>
  <si>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</si>
  <si>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</si>
  <si>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</si>
  <si>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</si>
  <si>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</si>
  <si>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</si>
  <si>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</si>
  <si>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</si>
  <si>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</si>
  <si>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</si>
  <si>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Microsoft Excel 16.0 Relatório de Limites</t>
  </si>
  <si>
    <t>Variável</t>
  </si>
  <si>
    <t>Inferior</t>
  </si>
  <si>
    <t>Limite</t>
  </si>
  <si>
    <t>Resultado</t>
  </si>
  <si>
    <t>Superior</t>
  </si>
  <si>
    <t xml:space="preserve">Questão 2 da prova </t>
  </si>
  <si>
    <t>A -&gt; ARÁBIA</t>
  </si>
  <si>
    <t>V -&gt; VENEZUELA</t>
  </si>
  <si>
    <t>0.3A+0.4 &gt;=2000</t>
  </si>
  <si>
    <t>0.4+0.2 &gt;= 1500</t>
  </si>
  <si>
    <t>0.2+0.3 &gt;=500</t>
  </si>
  <si>
    <t>A &lt;= 9000</t>
  </si>
  <si>
    <t>V &lt;= 6000</t>
  </si>
  <si>
    <t>A,V &gt;= 0</t>
  </si>
  <si>
    <t>A =</t>
  </si>
  <si>
    <t>V =</t>
  </si>
  <si>
    <t>A</t>
  </si>
  <si>
    <t>V</t>
  </si>
  <si>
    <t>Tempo Máx. Ilimitado,  Iterações Ilimitado, Precision 0,000001</t>
  </si>
  <si>
    <t>Subproblemas Máx. Ilimitado, Soluç. Máx. Núm. Inteiro Ilimitado, Tolerância de Número Inteiro 1%, Assumir Não Negativo</t>
  </si>
  <si>
    <t>$K$29</t>
  </si>
  <si>
    <t>Z  =  &lt;=</t>
  </si>
  <si>
    <t>$K$24</t>
  </si>
  <si>
    <t>A = &lt;=</t>
  </si>
  <si>
    <t>$K$25</t>
  </si>
  <si>
    <t>V = &lt;=</t>
  </si>
  <si>
    <t>$N$33</t>
  </si>
  <si>
    <t>$N$33&gt;=$L$33</t>
  </si>
  <si>
    <t>$N$34</t>
  </si>
  <si>
    <t>$N$34&gt;=$L$34</t>
  </si>
  <si>
    <t>$N$35</t>
  </si>
  <si>
    <t>$N$35&gt;=$L$35</t>
  </si>
  <si>
    <t>$N$36</t>
  </si>
  <si>
    <t>$N$36&lt;=$L$36</t>
  </si>
  <si>
    <t>$N$37</t>
  </si>
  <si>
    <t>$N$37&lt;=$L$37</t>
  </si>
  <si>
    <t>&gt;=</t>
  </si>
  <si>
    <t>Relatório Criado: 28/04/2022 20:51:35</t>
  </si>
  <si>
    <t>Tempo da Solução: 0,031 Segundos.</t>
  </si>
  <si>
    <t>Iterações: 5 Subproblemas: 0</t>
  </si>
  <si>
    <t>Célula do Objetivo (Mín.)</t>
  </si>
  <si>
    <t>&gt;= TOTAL UTILIZADO</t>
  </si>
  <si>
    <t>QUEROSENE</t>
  </si>
  <si>
    <t>ARABIA</t>
  </si>
  <si>
    <t>VENEZUELA</t>
  </si>
  <si>
    <t>LUBRIFICANTE</t>
  </si>
  <si>
    <t>GASOLINA</t>
  </si>
  <si>
    <t>MINIMIZE Z = 20A+15V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</si>
</sst>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3" fillId="0" borderId="0" xfId="0" applyFont="1"/>
    <xf numFmtId="0" fontId="0" fillId="0" borderId="8" xfId="0" applyFill="1" applyBorder="1" applyAlignment="1"/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AF11-206C-496D-BF63-A58C72C3A049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28515625" bestFit="1" customWidth="1"/>
    <col min="4" max="4" width="13.7109375" bestFit="1" customWidth="1"/>
    <col min="5" max="5" width="13.28515625" bestFit="1" customWidth="1"/>
    <col min="6" max="6" width="14.28515625" bestFit="1" customWidth="1"/>
    <col min="7" max="7" width="16.7109375" bestFit="1" customWidth="1"/>
  </cols>
  <sheetData>
    <row r="1" spans="1:5" x14ac:dyDescent="0.25">
      <c r="A1" s="6" t="s">
        <v>28</v>
      </c>
    </row>
    <row r="2" spans="1:5" x14ac:dyDescent="0.25">
      <c r="A2" s="6" t="s">
        <v>29</v>
      </c>
    </row>
    <row r="3" spans="1:5" x14ac:dyDescent="0.25">
      <c r="A3" s="6" t="s">
        <v>100</v>
      </c>
    </row>
    <row r="4" spans="1:5" x14ac:dyDescent="0.25">
      <c r="A4" s="6" t="s">
        <v>30</v>
      </c>
    </row>
    <row r="5" spans="1:5" x14ac:dyDescent="0.25">
      <c r="A5" s="6" t="s">
        <v>31</v>
      </c>
    </row>
    <row r="6" spans="1:5" x14ac:dyDescent="0.25">
      <c r="A6" s="6"/>
      <c r="B6" t="s">
        <v>32</v>
      </c>
    </row>
    <row r="7" spans="1:5" x14ac:dyDescent="0.25">
      <c r="A7" s="6"/>
      <c r="B7" t="s">
        <v>101</v>
      </c>
    </row>
    <row r="8" spans="1:5" x14ac:dyDescent="0.25">
      <c r="A8" s="6"/>
      <c r="B8" t="s">
        <v>102</v>
      </c>
    </row>
    <row r="9" spans="1:5" x14ac:dyDescent="0.25">
      <c r="A9" s="6" t="s">
        <v>33</v>
      </c>
    </row>
    <row r="10" spans="1:5" x14ac:dyDescent="0.25">
      <c r="B10" t="s">
        <v>81</v>
      </c>
    </row>
    <row r="11" spans="1:5" x14ac:dyDescent="0.25">
      <c r="B11" t="s">
        <v>82</v>
      </c>
    </row>
    <row r="14" spans="1:5" ht="15.75" thickBot="1" x14ac:dyDescent="0.3">
      <c r="A14" t="s">
        <v>103</v>
      </c>
    </row>
    <row r="15" spans="1:5" ht="15.75" thickBot="1" x14ac:dyDescent="0.3">
      <c r="B15" s="8" t="s">
        <v>34</v>
      </c>
      <c r="C15" s="8" t="s">
        <v>35</v>
      </c>
      <c r="D15" s="8" t="s">
        <v>36</v>
      </c>
      <c r="E15" s="8" t="s">
        <v>37</v>
      </c>
    </row>
    <row r="16" spans="1:5" ht="15.75" thickBot="1" x14ac:dyDescent="0.3">
      <c r="B16" s="7" t="s">
        <v>83</v>
      </c>
      <c r="C16" s="7" t="s">
        <v>84</v>
      </c>
      <c r="D16" s="10">
        <v>270000</v>
      </c>
      <c r="E16" s="10">
        <v>92500</v>
      </c>
    </row>
    <row r="19" spans="1:7" ht="15.75" thickBot="1" x14ac:dyDescent="0.3">
      <c r="A19" t="s">
        <v>38</v>
      </c>
    </row>
    <row r="20" spans="1:7" ht="15.75" thickBot="1" x14ac:dyDescent="0.3">
      <c r="B20" s="8" t="s">
        <v>34</v>
      </c>
      <c r="C20" s="8" t="s">
        <v>35</v>
      </c>
      <c r="D20" s="8" t="s">
        <v>36</v>
      </c>
      <c r="E20" s="8" t="s">
        <v>37</v>
      </c>
      <c r="F20" s="8" t="s">
        <v>39</v>
      </c>
    </row>
    <row r="21" spans="1:7" x14ac:dyDescent="0.25">
      <c r="B21" s="9" t="s">
        <v>85</v>
      </c>
      <c r="C21" s="9" t="s">
        <v>86</v>
      </c>
      <c r="D21" s="11">
        <v>9000</v>
      </c>
      <c r="E21" s="11">
        <v>1999.9999999999982</v>
      </c>
      <c r="F21" s="9" t="s">
        <v>44</v>
      </c>
    </row>
    <row r="22" spans="1:7" ht="15.75" thickBot="1" x14ac:dyDescent="0.3">
      <c r="B22" s="7" t="s">
        <v>87</v>
      </c>
      <c r="C22" s="7" t="s">
        <v>88</v>
      </c>
      <c r="D22" s="10">
        <v>6000</v>
      </c>
      <c r="E22" s="10">
        <v>3500.0000000000023</v>
      </c>
      <c r="F22" s="7" t="s">
        <v>44</v>
      </c>
    </row>
    <row r="25" spans="1:7" ht="15.75" thickBot="1" x14ac:dyDescent="0.3">
      <c r="A25" t="s">
        <v>6</v>
      </c>
    </row>
    <row r="26" spans="1:7" ht="15.75" thickBot="1" x14ac:dyDescent="0.3">
      <c r="B26" s="8" t="s">
        <v>34</v>
      </c>
      <c r="C26" s="8" t="s">
        <v>35</v>
      </c>
      <c r="D26" s="8" t="s">
        <v>40</v>
      </c>
      <c r="E26" s="8" t="s">
        <v>41</v>
      </c>
      <c r="F26" s="8" t="s">
        <v>42</v>
      </c>
      <c r="G26" s="8" t="s">
        <v>43</v>
      </c>
    </row>
    <row r="27" spans="1:7" x14ac:dyDescent="0.25">
      <c r="B27" s="9" t="s">
        <v>89</v>
      </c>
      <c r="C27" s="9" t="s">
        <v>104</v>
      </c>
      <c r="D27" s="11">
        <v>2000.0000000000005</v>
      </c>
      <c r="E27" s="9" t="s">
        <v>90</v>
      </c>
      <c r="F27" s="9" t="s">
        <v>46</v>
      </c>
      <c r="G27" s="11">
        <v>0</v>
      </c>
    </row>
    <row r="28" spans="1:7" x14ac:dyDescent="0.25">
      <c r="B28" s="9" t="s">
        <v>91</v>
      </c>
      <c r="C28" s="9" t="s">
        <v>104</v>
      </c>
      <c r="D28" s="11">
        <v>1499.9999999999998</v>
      </c>
      <c r="E28" s="9" t="s">
        <v>92</v>
      </c>
      <c r="F28" s="9" t="s">
        <v>46</v>
      </c>
      <c r="G28" s="11">
        <v>0</v>
      </c>
    </row>
    <row r="29" spans="1:7" x14ac:dyDescent="0.25">
      <c r="B29" s="9" t="s">
        <v>93</v>
      </c>
      <c r="C29" s="9" t="s">
        <v>104</v>
      </c>
      <c r="D29" s="11">
        <v>1450.0000000000005</v>
      </c>
      <c r="E29" s="9" t="s">
        <v>94</v>
      </c>
      <c r="F29" s="9" t="s">
        <v>47</v>
      </c>
      <c r="G29" s="11">
        <v>950.00000000000045</v>
      </c>
    </row>
    <row r="30" spans="1:7" x14ac:dyDescent="0.25">
      <c r="B30" s="9" t="s">
        <v>95</v>
      </c>
      <c r="C30" s="9" t="s">
        <v>45</v>
      </c>
      <c r="D30" s="11">
        <v>1999.9999999999982</v>
      </c>
      <c r="E30" s="9" t="s">
        <v>96</v>
      </c>
      <c r="F30" s="9" t="s">
        <v>47</v>
      </c>
      <c r="G30" s="9">
        <v>7000.0000000000018</v>
      </c>
    </row>
    <row r="31" spans="1:7" ht="15.75" thickBot="1" x14ac:dyDescent="0.3">
      <c r="B31" s="7" t="s">
        <v>97</v>
      </c>
      <c r="C31" s="7" t="s">
        <v>45</v>
      </c>
      <c r="D31" s="10">
        <v>3500.0000000000023</v>
      </c>
      <c r="E31" s="7" t="s">
        <v>98</v>
      </c>
      <c r="F31" s="7" t="s">
        <v>47</v>
      </c>
      <c r="G31" s="7">
        <v>2499.9999999999977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7EDD-069A-41D4-91EA-EACA33E80D97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28515625" bestFit="1" customWidth="1"/>
    <col min="4" max="4" width="5.42578125" bestFit="1" customWidth="1"/>
    <col min="5" max="5" width="8.7109375" bestFit="1" customWidth="1"/>
    <col min="6" max="6" width="10.5703125" bestFit="1" customWidth="1"/>
    <col min="7" max="7" width="12" bestFit="1" customWidth="1"/>
    <col min="8" max="8" width="9.28515625" bestFit="1" customWidth="1"/>
  </cols>
  <sheetData>
    <row r="1" spans="1:8" x14ac:dyDescent="0.25">
      <c r="A1" s="6" t="s">
        <v>48</v>
      </c>
    </row>
    <row r="2" spans="1:8" x14ac:dyDescent="0.25">
      <c r="A2" s="6" t="s">
        <v>29</v>
      </c>
    </row>
    <row r="3" spans="1:8" x14ac:dyDescent="0.25">
      <c r="A3" s="6" t="s">
        <v>100</v>
      </c>
    </row>
    <row r="6" spans="1:8" ht="15.75" thickBot="1" x14ac:dyDescent="0.3">
      <c r="A6" t="s">
        <v>38</v>
      </c>
    </row>
    <row r="7" spans="1:8" x14ac:dyDescent="0.25">
      <c r="B7" s="12"/>
      <c r="C7" s="12"/>
      <c r="D7" s="12" t="s">
        <v>49</v>
      </c>
      <c r="E7" s="12" t="s">
        <v>51</v>
      </c>
      <c r="F7" s="12" t="s">
        <v>53</v>
      </c>
      <c r="G7" s="12" t="s">
        <v>55</v>
      </c>
      <c r="H7" s="12" t="s">
        <v>55</v>
      </c>
    </row>
    <row r="8" spans="1:8" ht="15.75" thickBot="1" x14ac:dyDescent="0.3">
      <c r="B8" s="13" t="s">
        <v>34</v>
      </c>
      <c r="C8" s="13" t="s">
        <v>35</v>
      </c>
      <c r="D8" s="13" t="s">
        <v>50</v>
      </c>
      <c r="E8" s="13" t="s">
        <v>52</v>
      </c>
      <c r="F8" s="13" t="s">
        <v>54</v>
      </c>
      <c r="G8" s="13" t="s">
        <v>56</v>
      </c>
      <c r="H8" s="13" t="s">
        <v>57</v>
      </c>
    </row>
    <row r="9" spans="1:8" x14ac:dyDescent="0.25">
      <c r="B9" s="9" t="s">
        <v>85</v>
      </c>
      <c r="C9" s="9" t="s">
        <v>86</v>
      </c>
      <c r="D9" s="9">
        <v>1999.9999999999982</v>
      </c>
      <c r="E9" s="9">
        <v>0</v>
      </c>
      <c r="F9" s="9">
        <v>20</v>
      </c>
      <c r="G9" s="9">
        <v>9.9999999999999876</v>
      </c>
      <c r="H9" s="9">
        <v>8.7499999999999964</v>
      </c>
    </row>
    <row r="10" spans="1:8" ht="15.75" thickBot="1" x14ac:dyDescent="0.3">
      <c r="B10" s="7" t="s">
        <v>87</v>
      </c>
      <c r="C10" s="7" t="s">
        <v>88</v>
      </c>
      <c r="D10" s="7">
        <v>3500.0000000000023</v>
      </c>
      <c r="E10" s="7">
        <v>0</v>
      </c>
      <c r="F10" s="7">
        <v>15</v>
      </c>
      <c r="G10" s="7">
        <v>11.666666666666661</v>
      </c>
      <c r="H10" s="7">
        <v>4.9999999999999964</v>
      </c>
    </row>
    <row r="12" spans="1:8" ht="15.75" thickBot="1" x14ac:dyDescent="0.3">
      <c r="A12" t="s">
        <v>6</v>
      </c>
    </row>
    <row r="13" spans="1:8" x14ac:dyDescent="0.25">
      <c r="B13" s="12"/>
      <c r="C13" s="12"/>
      <c r="D13" s="12" t="s">
        <v>49</v>
      </c>
      <c r="E13" s="12" t="s">
        <v>58</v>
      </c>
      <c r="F13" s="12" t="s">
        <v>60</v>
      </c>
      <c r="G13" s="12" t="s">
        <v>55</v>
      </c>
      <c r="H13" s="12" t="s">
        <v>55</v>
      </c>
    </row>
    <row r="14" spans="1:8" ht="15.75" thickBot="1" x14ac:dyDescent="0.3">
      <c r="B14" s="13" t="s">
        <v>34</v>
      </c>
      <c r="C14" s="13" t="s">
        <v>35</v>
      </c>
      <c r="D14" s="13" t="s">
        <v>50</v>
      </c>
      <c r="E14" s="13" t="s">
        <v>59</v>
      </c>
      <c r="F14" s="13" t="s">
        <v>61</v>
      </c>
      <c r="G14" s="13" t="s">
        <v>56</v>
      </c>
      <c r="H14" s="13" t="s">
        <v>57</v>
      </c>
    </row>
    <row r="15" spans="1:8" x14ac:dyDescent="0.25">
      <c r="B15" s="9" t="s">
        <v>89</v>
      </c>
      <c r="C15" s="9" t="s">
        <v>104</v>
      </c>
      <c r="D15" s="9">
        <v>2000.0000000000005</v>
      </c>
      <c r="E15" s="9">
        <v>19.999999999999989</v>
      </c>
      <c r="F15" s="9">
        <v>2000</v>
      </c>
      <c r="G15" s="9">
        <v>624.99999999999932</v>
      </c>
      <c r="H15" s="9">
        <v>875.00000000000034</v>
      </c>
    </row>
    <row r="16" spans="1:8" x14ac:dyDescent="0.25">
      <c r="B16" s="9" t="s">
        <v>91</v>
      </c>
      <c r="C16" s="9" t="s">
        <v>104</v>
      </c>
      <c r="D16" s="9">
        <v>1499.9999999999998</v>
      </c>
      <c r="E16" s="9">
        <v>35</v>
      </c>
      <c r="F16" s="9">
        <v>1500</v>
      </c>
      <c r="G16" s="9">
        <v>1166.666666666667</v>
      </c>
      <c r="H16" s="9">
        <v>499.99999999999932</v>
      </c>
    </row>
    <row r="17" spans="2:8" x14ac:dyDescent="0.25">
      <c r="B17" s="9" t="s">
        <v>93</v>
      </c>
      <c r="C17" s="9" t="s">
        <v>104</v>
      </c>
      <c r="D17" s="9">
        <v>1450.0000000000005</v>
      </c>
      <c r="E17" s="9">
        <v>0</v>
      </c>
      <c r="F17" s="9">
        <v>500</v>
      </c>
      <c r="G17" s="9">
        <v>950.00000000000023</v>
      </c>
      <c r="H17" s="9">
        <v>1E+30</v>
      </c>
    </row>
    <row r="18" spans="2:8" x14ac:dyDescent="0.25">
      <c r="B18" s="9" t="s">
        <v>95</v>
      </c>
      <c r="C18" s="9" t="s">
        <v>45</v>
      </c>
      <c r="D18" s="9">
        <v>1999.9999999999982</v>
      </c>
      <c r="E18" s="9">
        <v>0</v>
      </c>
      <c r="F18" s="9">
        <v>9000</v>
      </c>
      <c r="G18" s="9">
        <v>1E+30</v>
      </c>
      <c r="H18" s="9">
        <v>7000.0000000000027</v>
      </c>
    </row>
    <row r="19" spans="2:8" ht="15.75" thickBot="1" x14ac:dyDescent="0.3">
      <c r="B19" s="7" t="s">
        <v>97</v>
      </c>
      <c r="C19" s="7" t="s">
        <v>45</v>
      </c>
      <c r="D19" s="7">
        <v>3500.0000000000023</v>
      </c>
      <c r="E19" s="7">
        <v>0</v>
      </c>
      <c r="F19" s="7">
        <v>6000</v>
      </c>
      <c r="G19" s="7">
        <v>1E+30</v>
      </c>
      <c r="H19" s="7">
        <v>2499.9999999999977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C52F-C526-47CE-BE22-AF685EBC3691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140625" bestFit="1" customWidth="1"/>
    <col min="3" max="3" width="7.7109375" bestFit="1" customWidth="1"/>
    <col min="4" max="4" width="6" bestFit="1" customWidth="1"/>
    <col min="5" max="5" width="2.28515625" customWidth="1"/>
    <col min="6" max="6" width="7.28515625" bestFit="1" customWidth="1"/>
    <col min="7" max="7" width="9.28515625" bestFit="1" customWidth="1"/>
    <col min="8" max="8" width="2.28515625" customWidth="1"/>
    <col min="9" max="9" width="8.140625" bestFit="1" customWidth="1"/>
    <col min="10" max="10" width="9.28515625" bestFit="1" customWidth="1"/>
  </cols>
  <sheetData>
    <row r="1" spans="1:10" x14ac:dyDescent="0.25">
      <c r="A1" s="6" t="s">
        <v>62</v>
      </c>
    </row>
    <row r="2" spans="1:10" x14ac:dyDescent="0.25">
      <c r="A2" s="6" t="s">
        <v>29</v>
      </c>
    </row>
    <row r="3" spans="1:10" x14ac:dyDescent="0.25">
      <c r="A3" s="6" t="s">
        <v>100</v>
      </c>
    </row>
    <row r="5" spans="1:10" ht="15.75" thickBot="1" x14ac:dyDescent="0.3"/>
    <row r="6" spans="1:10" x14ac:dyDescent="0.25">
      <c r="B6" s="12"/>
      <c r="C6" s="12" t="s">
        <v>53</v>
      </c>
      <c r="D6" s="12"/>
    </row>
    <row r="7" spans="1:10" ht="15.75" thickBot="1" x14ac:dyDescent="0.3">
      <c r="B7" s="13" t="s">
        <v>34</v>
      </c>
      <c r="C7" s="13" t="s">
        <v>35</v>
      </c>
      <c r="D7" s="13" t="s">
        <v>50</v>
      </c>
    </row>
    <row r="8" spans="1:10" ht="15.75" thickBot="1" x14ac:dyDescent="0.3">
      <c r="B8" s="7" t="s">
        <v>83</v>
      </c>
      <c r="C8" s="7" t="s">
        <v>84</v>
      </c>
      <c r="D8" s="10">
        <v>92500</v>
      </c>
    </row>
    <row r="10" spans="1:10" ht="15.75" thickBot="1" x14ac:dyDescent="0.3"/>
    <row r="11" spans="1:10" x14ac:dyDescent="0.25">
      <c r="B11" s="12"/>
      <c r="C11" s="12" t="s">
        <v>63</v>
      </c>
      <c r="D11" s="12"/>
      <c r="F11" s="12" t="s">
        <v>64</v>
      </c>
      <c r="G11" s="12" t="s">
        <v>53</v>
      </c>
      <c r="I11" s="12" t="s">
        <v>67</v>
      </c>
      <c r="J11" s="12" t="s">
        <v>53</v>
      </c>
    </row>
    <row r="12" spans="1:10" ht="15.75" thickBot="1" x14ac:dyDescent="0.3">
      <c r="B12" s="13" t="s">
        <v>34</v>
      </c>
      <c r="C12" s="13" t="s">
        <v>35</v>
      </c>
      <c r="D12" s="13" t="s">
        <v>50</v>
      </c>
      <c r="F12" s="13" t="s">
        <v>65</v>
      </c>
      <c r="G12" s="13" t="s">
        <v>66</v>
      </c>
      <c r="I12" s="13" t="s">
        <v>65</v>
      </c>
      <c r="J12" s="13" t="s">
        <v>66</v>
      </c>
    </row>
    <row r="13" spans="1:10" x14ac:dyDescent="0.25">
      <c r="B13" s="9" t="s">
        <v>85</v>
      </c>
      <c r="C13" s="9" t="s">
        <v>86</v>
      </c>
      <c r="D13" s="11">
        <v>1999.9999999999982</v>
      </c>
      <c r="F13" s="11">
        <v>2000.0000000003001</v>
      </c>
      <c r="G13" s="11">
        <v>92500.000000006039</v>
      </c>
      <c r="I13" s="11">
        <v>9000</v>
      </c>
      <c r="J13" s="11">
        <v>232500.00000000003</v>
      </c>
    </row>
    <row r="14" spans="1:10" ht="15.75" thickBot="1" x14ac:dyDescent="0.3">
      <c r="B14" s="7" t="s">
        <v>87</v>
      </c>
      <c r="C14" s="7" t="s">
        <v>88</v>
      </c>
      <c r="D14" s="10">
        <v>3500.0000000000023</v>
      </c>
      <c r="F14" s="10">
        <v>3500.0000000002005</v>
      </c>
      <c r="G14" s="10">
        <v>92500.000000002969</v>
      </c>
      <c r="I14" s="10">
        <v>6000</v>
      </c>
      <c r="J14" s="10">
        <v>129999.99999999997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948C-DBA4-4619-81ED-2D0A8BC9A8A0}">
  <dimension ref="A1:R37"/>
  <sheetViews>
    <sheetView showGridLines="0" tabSelected="1" topLeftCell="A7" workbookViewId="0">
      <selection activeCell="S26" sqref="S26"/>
    </sheetView>
  </sheetViews>
  <sheetFormatPr defaultRowHeight="15" x14ac:dyDescent="0.25"/>
  <cols>
    <col min="1" max="1" width="12.42578125" customWidth="1"/>
    <col min="2" max="2" width="4.85546875" customWidth="1"/>
    <col min="3" max="3" width="14.5703125" customWidth="1"/>
    <col min="4" max="4" width="2.140625" customWidth="1"/>
    <col min="5" max="5" width="6.42578125" customWidth="1"/>
    <col min="7" max="7" width="2.28515625" customWidth="1"/>
    <col min="8" max="8" width="3" customWidth="1"/>
    <col min="9" max="9" width="4.85546875" customWidth="1"/>
    <col min="10" max="10" width="4.85546875" bestFit="1" customWidth="1"/>
    <col min="12" max="12" width="12.7109375" bestFit="1" customWidth="1"/>
    <col min="18" max="18" width="7.7109375" customWidth="1"/>
  </cols>
  <sheetData>
    <row r="1" spans="1:18" x14ac:dyDescent="0.25">
      <c r="A1" t="s">
        <v>0</v>
      </c>
    </row>
    <row r="2" spans="1:18" x14ac:dyDescent="0.25">
      <c r="I2" s="19" t="s">
        <v>16</v>
      </c>
      <c r="J2" s="19"/>
      <c r="K2" s="19"/>
      <c r="L2" s="19"/>
    </row>
    <row r="3" spans="1:18" x14ac:dyDescent="0.25">
      <c r="A3" t="s">
        <v>1</v>
      </c>
      <c r="B3" t="s">
        <v>2</v>
      </c>
    </row>
    <row r="4" spans="1:18" x14ac:dyDescent="0.25">
      <c r="B4" t="s">
        <v>3</v>
      </c>
      <c r="J4" s="2" t="s">
        <v>26</v>
      </c>
      <c r="K4" s="2">
        <v>10</v>
      </c>
    </row>
    <row r="5" spans="1:18" x14ac:dyDescent="0.25">
      <c r="J5" s="2" t="s">
        <v>17</v>
      </c>
      <c r="K5" s="2">
        <v>60</v>
      </c>
    </row>
    <row r="6" spans="1:18" x14ac:dyDescent="0.25">
      <c r="A6" t="s">
        <v>4</v>
      </c>
      <c r="B6" t="s">
        <v>5</v>
      </c>
    </row>
    <row r="7" spans="1:18" x14ac:dyDescent="0.25">
      <c r="I7" s="19" t="s">
        <v>16</v>
      </c>
      <c r="J7" s="19"/>
      <c r="K7" s="19"/>
      <c r="L7" s="19"/>
    </row>
    <row r="8" spans="1:18" x14ac:dyDescent="0.25">
      <c r="A8" t="s">
        <v>13</v>
      </c>
      <c r="B8" t="s">
        <v>7</v>
      </c>
      <c r="C8" t="s">
        <v>8</v>
      </c>
      <c r="E8" t="s">
        <v>23</v>
      </c>
    </row>
    <row r="9" spans="1:18" x14ac:dyDescent="0.25">
      <c r="C9" t="s">
        <v>9</v>
      </c>
      <c r="E9" t="s">
        <v>24</v>
      </c>
      <c r="J9" s="2" t="s">
        <v>27</v>
      </c>
      <c r="K9" s="2">
        <f>20*K4+60*K5</f>
        <v>3800</v>
      </c>
    </row>
    <row r="10" spans="1:18" x14ac:dyDescent="0.25">
      <c r="C10" t="s">
        <v>10</v>
      </c>
      <c r="E10" t="s">
        <v>14</v>
      </c>
    </row>
    <row r="11" spans="1:18" x14ac:dyDescent="0.25">
      <c r="C11" t="s">
        <v>11</v>
      </c>
      <c r="E11" t="s">
        <v>15</v>
      </c>
      <c r="I11" s="19" t="s">
        <v>6</v>
      </c>
      <c r="J11" s="19"/>
      <c r="K11" s="19"/>
      <c r="L11" s="19"/>
      <c r="N11" s="19" t="s">
        <v>22</v>
      </c>
      <c r="O11" s="19"/>
      <c r="P11" s="19"/>
      <c r="R11" s="4" t="s">
        <v>25</v>
      </c>
    </row>
    <row r="12" spans="1:18" x14ac:dyDescent="0.25">
      <c r="C12" t="s">
        <v>12</v>
      </c>
      <c r="I12" s="2" t="s">
        <v>18</v>
      </c>
      <c r="J12" s="2" t="s">
        <v>19</v>
      </c>
      <c r="K12" s="2"/>
      <c r="L12" s="2" t="s">
        <v>20</v>
      </c>
      <c r="N12" s="16"/>
      <c r="O12" s="17"/>
      <c r="P12" s="18"/>
      <c r="R12" s="2"/>
    </row>
    <row r="13" spans="1:18" x14ac:dyDescent="0.25">
      <c r="I13" s="2">
        <v>70</v>
      </c>
      <c r="J13" s="2">
        <v>70</v>
      </c>
      <c r="K13" s="2" t="s">
        <v>21</v>
      </c>
      <c r="L13" s="2">
        <v>4900</v>
      </c>
      <c r="M13" s="1"/>
      <c r="N13" s="16">
        <f>I13*$K$4+J13*$K$5</f>
        <v>4900</v>
      </c>
      <c r="O13" s="17"/>
      <c r="P13" s="18"/>
      <c r="R13" s="5">
        <f>L13-N13</f>
        <v>0</v>
      </c>
    </row>
    <row r="14" spans="1:18" x14ac:dyDescent="0.25">
      <c r="I14" s="2">
        <v>90</v>
      </c>
      <c r="J14" s="2">
        <v>50</v>
      </c>
      <c r="K14" s="2" t="s">
        <v>21</v>
      </c>
      <c r="L14" s="2">
        <v>4500</v>
      </c>
      <c r="M14" s="1"/>
      <c r="N14" s="16">
        <f t="shared" ref="N14:N16" si="0">I14*$K$4+J14*$K$5</f>
        <v>3900</v>
      </c>
      <c r="O14" s="17"/>
      <c r="P14" s="18"/>
      <c r="R14" s="5">
        <f t="shared" ref="R14:R16" si="1">L14-N14</f>
        <v>600</v>
      </c>
    </row>
    <row r="15" spans="1:18" x14ac:dyDescent="0.25">
      <c r="I15" s="2">
        <v>2</v>
      </c>
      <c r="J15" s="2">
        <v>0</v>
      </c>
      <c r="K15" s="2" t="s">
        <v>21</v>
      </c>
      <c r="L15" s="2">
        <v>80</v>
      </c>
      <c r="M15" s="1"/>
      <c r="N15" s="16">
        <f t="shared" si="0"/>
        <v>20</v>
      </c>
      <c r="O15" s="17"/>
      <c r="P15" s="18"/>
      <c r="R15" s="5">
        <f t="shared" si="1"/>
        <v>60</v>
      </c>
    </row>
    <row r="16" spans="1:18" x14ac:dyDescent="0.25">
      <c r="I16" s="2">
        <v>0</v>
      </c>
      <c r="J16" s="2">
        <v>3</v>
      </c>
      <c r="K16" s="2" t="s">
        <v>21</v>
      </c>
      <c r="L16" s="2">
        <v>180</v>
      </c>
      <c r="M16" s="1"/>
      <c r="N16" s="16">
        <f t="shared" si="0"/>
        <v>180</v>
      </c>
      <c r="O16" s="17"/>
      <c r="P16" s="18"/>
      <c r="R16" s="5">
        <f t="shared" si="1"/>
        <v>0</v>
      </c>
    </row>
    <row r="17" spans="1:18" x14ac:dyDescent="0.25">
      <c r="I17" s="3"/>
      <c r="J17" s="3"/>
      <c r="K17" s="3"/>
      <c r="L17" s="3"/>
      <c r="M17" s="1"/>
      <c r="N17" s="3"/>
      <c r="O17" s="3"/>
      <c r="P17" s="3"/>
      <c r="R17" s="14"/>
    </row>
    <row r="18" spans="1:18" x14ac:dyDescent="0.25">
      <c r="I18" s="3"/>
      <c r="J18" s="3"/>
      <c r="K18" s="3"/>
      <c r="L18" s="3"/>
      <c r="M18" s="1"/>
      <c r="N18" s="3"/>
      <c r="O18" s="3"/>
      <c r="P18" s="3"/>
      <c r="R18" s="14"/>
    </row>
    <row r="19" spans="1:18" x14ac:dyDescent="0.25">
      <c r="I19" s="3"/>
      <c r="J19" s="3"/>
      <c r="K19" s="3"/>
      <c r="L19" s="3"/>
      <c r="M19" s="1"/>
      <c r="N19" s="3"/>
      <c r="O19" s="3"/>
      <c r="P19" s="3"/>
      <c r="R19" s="14"/>
    </row>
    <row r="21" spans="1:18" x14ac:dyDescent="0.25">
      <c r="A21" t="s">
        <v>68</v>
      </c>
      <c r="P21" s="15"/>
    </row>
    <row r="22" spans="1:18" x14ac:dyDescent="0.25">
      <c r="I22" s="19" t="s">
        <v>16</v>
      </c>
      <c r="J22" s="19"/>
      <c r="K22" s="19"/>
      <c r="L22" s="19"/>
    </row>
    <row r="23" spans="1:18" x14ac:dyDescent="0.25">
      <c r="A23" t="s">
        <v>1</v>
      </c>
      <c r="B23" t="s">
        <v>69</v>
      </c>
    </row>
    <row r="24" spans="1:18" x14ac:dyDescent="0.25">
      <c r="B24" t="s">
        <v>70</v>
      </c>
      <c r="J24" s="2" t="s">
        <v>77</v>
      </c>
      <c r="K24" s="2">
        <v>1599.9999999999982</v>
      </c>
    </row>
    <row r="25" spans="1:18" x14ac:dyDescent="0.25">
      <c r="J25" s="2" t="s">
        <v>78</v>
      </c>
      <c r="K25" s="2">
        <v>3800.0000000000023</v>
      </c>
    </row>
    <row r="26" spans="1:18" x14ac:dyDescent="0.25">
      <c r="A26" t="s">
        <v>4</v>
      </c>
      <c r="B26" t="s">
        <v>110</v>
      </c>
    </row>
    <row r="27" spans="1:18" x14ac:dyDescent="0.25">
      <c r="B27" s="15"/>
      <c r="I27" s="19" t="s">
        <v>16</v>
      </c>
      <c r="J27" s="19"/>
      <c r="K27" s="19"/>
      <c r="L27" s="19"/>
    </row>
    <row r="28" spans="1:18" x14ac:dyDescent="0.25">
      <c r="A28" t="s">
        <v>13</v>
      </c>
      <c r="B28" t="s">
        <v>7</v>
      </c>
      <c r="C28" t="s">
        <v>71</v>
      </c>
      <c r="E28" t="s">
        <v>109</v>
      </c>
    </row>
    <row r="29" spans="1:18" x14ac:dyDescent="0.25">
      <c r="C29" t="s">
        <v>72</v>
      </c>
      <c r="E29" t="s">
        <v>105</v>
      </c>
      <c r="J29" s="2" t="s">
        <v>27</v>
      </c>
      <c r="K29" s="2">
        <f>20*K24+15*K25</f>
        <v>89000</v>
      </c>
    </row>
    <row r="30" spans="1:18" x14ac:dyDescent="0.25">
      <c r="C30" t="s">
        <v>73</v>
      </c>
      <c r="E30" t="s">
        <v>108</v>
      </c>
    </row>
    <row r="31" spans="1:18" x14ac:dyDescent="0.25">
      <c r="C31" t="s">
        <v>74</v>
      </c>
      <c r="E31" t="s">
        <v>106</v>
      </c>
      <c r="I31" s="19" t="s">
        <v>6</v>
      </c>
      <c r="J31" s="19"/>
      <c r="K31" s="19"/>
      <c r="L31" s="19"/>
      <c r="N31" s="19" t="s">
        <v>22</v>
      </c>
      <c r="O31" s="19"/>
      <c r="P31" s="19"/>
      <c r="R31" s="4" t="s">
        <v>25</v>
      </c>
    </row>
    <row r="32" spans="1:18" x14ac:dyDescent="0.25">
      <c r="C32" t="s">
        <v>75</v>
      </c>
      <c r="E32" t="s">
        <v>107</v>
      </c>
      <c r="I32" s="2" t="s">
        <v>79</v>
      </c>
      <c r="J32" s="2" t="s">
        <v>80</v>
      </c>
      <c r="K32" s="2"/>
      <c r="L32" s="2" t="s">
        <v>20</v>
      </c>
      <c r="N32" s="16"/>
      <c r="O32" s="17"/>
      <c r="P32" s="18"/>
      <c r="R32" s="2"/>
    </row>
    <row r="33" spans="3:18" x14ac:dyDescent="0.25">
      <c r="C33" t="s">
        <v>76</v>
      </c>
      <c r="I33" s="2">
        <v>0.3</v>
      </c>
      <c r="J33" s="2">
        <v>0.4</v>
      </c>
      <c r="K33" s="2" t="s">
        <v>99</v>
      </c>
      <c r="L33" s="2">
        <v>2000</v>
      </c>
      <c r="M33" s="1"/>
      <c r="N33" s="16">
        <f>I33*$K$24+J33*$K$25</f>
        <v>2000.0000000000005</v>
      </c>
      <c r="O33" s="17"/>
      <c r="P33" s="18"/>
      <c r="R33" s="5">
        <f>L33-N33</f>
        <v>0</v>
      </c>
    </row>
    <row r="34" spans="3:18" x14ac:dyDescent="0.25">
      <c r="I34" s="2">
        <v>0.4</v>
      </c>
      <c r="J34" s="2">
        <v>0.2</v>
      </c>
      <c r="K34" s="2" t="s">
        <v>99</v>
      </c>
      <c r="L34" s="2">
        <v>1400</v>
      </c>
      <c r="M34" s="1"/>
      <c r="N34" s="16">
        <f t="shared" ref="N34:N37" si="2">I34*$K$24+J34*$K$25</f>
        <v>1399.9999999999998</v>
      </c>
      <c r="O34" s="17"/>
      <c r="P34" s="18"/>
      <c r="R34" s="5">
        <f>L34-N34</f>
        <v>0</v>
      </c>
    </row>
    <row r="35" spans="3:18" x14ac:dyDescent="0.25">
      <c r="I35" s="2">
        <v>0.2</v>
      </c>
      <c r="J35" s="2">
        <v>0.3</v>
      </c>
      <c r="K35" s="2" t="s">
        <v>99</v>
      </c>
      <c r="L35" s="2">
        <v>500</v>
      </c>
      <c r="M35" s="1"/>
      <c r="N35" s="16">
        <f t="shared" si="2"/>
        <v>1460.0000000000005</v>
      </c>
      <c r="O35" s="17"/>
      <c r="P35" s="18"/>
      <c r="R35" s="5">
        <f>L35-N35</f>
        <v>-960.00000000000045</v>
      </c>
    </row>
    <row r="36" spans="3:18" x14ac:dyDescent="0.25">
      <c r="I36" s="2">
        <v>1</v>
      </c>
      <c r="J36" s="2">
        <v>0</v>
      </c>
      <c r="K36" s="2" t="s">
        <v>21</v>
      </c>
      <c r="L36" s="2">
        <v>9000</v>
      </c>
      <c r="M36" s="1"/>
      <c r="N36" s="16">
        <f t="shared" si="2"/>
        <v>1599.9999999999982</v>
      </c>
      <c r="O36" s="17"/>
      <c r="P36" s="18"/>
      <c r="R36" s="5">
        <f>L36-N36</f>
        <v>7400.0000000000018</v>
      </c>
    </row>
    <row r="37" spans="3:18" x14ac:dyDescent="0.25">
      <c r="I37" s="2">
        <v>0</v>
      </c>
      <c r="J37" s="2">
        <v>1</v>
      </c>
      <c r="K37" s="2" t="s">
        <v>21</v>
      </c>
      <c r="L37" s="2">
        <v>6000</v>
      </c>
      <c r="N37" s="16">
        <f t="shared" si="2"/>
        <v>3800.0000000000023</v>
      </c>
      <c r="O37" s="17"/>
      <c r="P37" s="18"/>
      <c r="R37" s="5">
        <f>L37-N37</f>
        <v>2199.9999999999977</v>
      </c>
    </row>
  </sheetData>
  <mergeCells count="19">
    <mergeCell ref="I2:L2"/>
    <mergeCell ref="I7:L7"/>
    <mergeCell ref="I11:L11"/>
    <mergeCell ref="N11:P11"/>
    <mergeCell ref="N12:P12"/>
    <mergeCell ref="N13:P13"/>
    <mergeCell ref="N14:P14"/>
    <mergeCell ref="N15:P15"/>
    <mergeCell ref="N16:P16"/>
    <mergeCell ref="N34:P34"/>
    <mergeCell ref="N35:P35"/>
    <mergeCell ref="N36:P36"/>
    <mergeCell ref="N37:P37"/>
    <mergeCell ref="I22:L22"/>
    <mergeCell ref="I27:L27"/>
    <mergeCell ref="I31:L31"/>
    <mergeCell ref="N31:P31"/>
    <mergeCell ref="N32:P32"/>
    <mergeCell ref="N33:P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3</vt:lpstr>
      <vt:lpstr>Relatório de Sensibilidade 3</vt:lpstr>
      <vt:lpstr>Relatório de Limites 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balestra</dc:creator>
  <cp:lastModifiedBy>pedro balestra</cp:lastModifiedBy>
  <dcterms:created xsi:type="dcterms:W3CDTF">2022-04-28T22:39:39Z</dcterms:created>
  <dcterms:modified xsi:type="dcterms:W3CDTF">2022-06-18T23:39:18Z</dcterms:modified>
</cp:coreProperties>
</file>