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_Carnes" sheetId="1" r:id="rId4"/>
    <sheet state="visible" name="Gráfico2" sheetId="2" r:id="rId5"/>
    <sheet state="visible" name="Consulta_Carnes" sheetId="3" r:id="rId6"/>
  </sheets>
  <definedNames/>
  <calcPr/>
</workbook>
</file>

<file path=xl/sharedStrings.xml><?xml version="1.0" encoding="utf-8"?>
<sst xmlns="http://schemas.openxmlformats.org/spreadsheetml/2006/main" count="36" uniqueCount="36">
  <si>
    <t>Frigorífico São Luíz - Carne gostosa todo dia</t>
  </si>
  <si>
    <t>Código</t>
  </si>
  <si>
    <t>Produtos Gostosos</t>
  </si>
  <si>
    <t>Preços</t>
  </si>
  <si>
    <t>Quantidade</t>
  </si>
  <si>
    <t>Total</t>
  </si>
  <si>
    <t>Situação</t>
  </si>
  <si>
    <t>Picanha</t>
  </si>
  <si>
    <t>Acém</t>
  </si>
  <si>
    <t>Alcatra</t>
  </si>
  <si>
    <t>Maminha</t>
  </si>
  <si>
    <t>Focinho de Porco</t>
  </si>
  <si>
    <t>Rabo do Porco</t>
  </si>
  <si>
    <t>Joelho de Porco</t>
  </si>
  <si>
    <t>Pé de Porco</t>
  </si>
  <si>
    <t>Asa de Frango</t>
  </si>
  <si>
    <t>se o total &lt; 500,00 ==&gt; "Carne Barata"</t>
  </si>
  <si>
    <t>Linguiça de Pernil</t>
  </si>
  <si>
    <t>Se o Total estiver entre 500,00 e 1000,00 ==&gt; "Carne Cara"</t>
  </si>
  <si>
    <t>Linguiça de Pernil com Jiló</t>
  </si>
  <si>
    <t>Se o Total maior que 1000,00 ==&gt; "Nuuuuuuuuuuu!!!"</t>
  </si>
  <si>
    <t>Linguiça de Frango</t>
  </si>
  <si>
    <t>Chouriço</t>
  </si>
  <si>
    <t>Peito de Frango</t>
  </si>
  <si>
    <t>Cupim</t>
  </si>
  <si>
    <t>Bacon</t>
  </si>
  <si>
    <t>Costelinha</t>
  </si>
  <si>
    <t>Paio</t>
  </si>
  <si>
    <t>Picanha Argentina</t>
  </si>
  <si>
    <t>Torresmo</t>
  </si>
  <si>
    <t>Soma</t>
  </si>
  <si>
    <t>Média</t>
  </si>
  <si>
    <t>Maior</t>
  </si>
  <si>
    <t>Menor</t>
  </si>
  <si>
    <t>3º Maior</t>
  </si>
  <si>
    <t>5º Menor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</si>
</sst>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-&quot;R$&quot;\ * #,##0.00_-;\-&quot;R$&quot;\ * #,##0.00_-;_-&quot;R$&quot;\ * &quot;-&quot;??_-;_-@"/>
  </numFmts>
  <fonts count="11">
    <font>
      <sz val="11.0"/>
      <color theme="1"/>
      <name val="Calibri"/>
      <scheme val="minor"/>
    </font>
    <font>
      <sz val="20.0"/>
      <color rgb="FFFF0000"/>
      <name val="Calibri"/>
      <scheme val="minor"/>
    </font>
    <font/>
    <font>
      <color theme="1"/>
      <name val="Calibri"/>
      <scheme val="minor"/>
    </font>
    <font>
      <u/>
      <sz val="11.0"/>
      <color theme="1"/>
      <name val="Calibri"/>
      <scheme val="minor"/>
    </font>
    <font>
      <sz val="11.0"/>
      <color rgb="FF000000"/>
      <name val="Inconsolata"/>
    </font>
    <font>
      <sz val="11.0"/>
      <color theme="1"/>
      <name val="Inconsolata"/>
    </font>
    <font>
      <b/>
      <i/>
      <sz val="18.0"/>
      <color rgb="FFFF0000"/>
      <name val="Calibri"/>
      <scheme val="minor"/>
    </font>
    <font>
      <b/>
      <color theme="1"/>
      <name val="Calibri"/>
      <scheme val="minor"/>
    </font>
    <font>
      <color rgb="FF202124"/>
      <name val="Roboto"/>
    </font>
    <font>
      <sz val="11.0"/>
      <color rgb="FFE69138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4" fillId="0" fontId="0" numFmtId="0" xfId="0" applyBorder="1" applyFont="1"/>
    <xf borderId="4" fillId="0" fontId="0" numFmtId="165" xfId="0" applyBorder="1" applyFont="1" applyNumberFormat="1"/>
    <xf borderId="0" fillId="0" fontId="4" numFmtId="0" xfId="0" applyFont="1"/>
    <xf borderId="0" fillId="0" fontId="3" numFmtId="9" xfId="0" applyAlignment="1" applyFont="1" applyNumberFormat="1">
      <alignment readingOrder="0"/>
    </xf>
    <xf borderId="0" fillId="0" fontId="0" numFmtId="165" xfId="0" applyFont="1" applyNumberFormat="1"/>
    <xf borderId="4" fillId="3" fontId="5" numFmtId="0" xfId="0" applyBorder="1" applyFill="1" applyFont="1"/>
    <xf borderId="0" fillId="0" fontId="3" numFmtId="10" xfId="0" applyAlignment="1" applyFont="1" applyNumberFormat="1">
      <alignment readingOrder="0"/>
    </xf>
    <xf borderId="4" fillId="3" fontId="6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0" fillId="0" fontId="0" numFmtId="0" xfId="0" applyFont="1"/>
    <xf borderId="1" fillId="0" fontId="7" numFmtId="0" xfId="0" applyAlignment="1" applyBorder="1" applyFont="1">
      <alignment horizontal="center"/>
    </xf>
    <xf borderId="4" fillId="0" fontId="8" numFmtId="0" xfId="0" applyBorder="1" applyFont="1"/>
    <xf borderId="4" fillId="0" fontId="3" numFmtId="0" xfId="0" applyAlignment="1" applyBorder="1" applyFont="1">
      <alignment readingOrder="0"/>
    </xf>
    <xf borderId="4" fillId="3" fontId="9" numFmtId="0" xfId="0" applyAlignment="1" applyBorder="1" applyFont="1">
      <alignment horizontal="left"/>
    </xf>
    <xf borderId="4" fillId="3" fontId="5" numFmtId="0" xfId="0" applyAlignment="1" applyBorder="1" applyFont="1">
      <alignment horizontal="left"/>
    </xf>
    <xf borderId="4" fillId="3" fontId="5" numFmtId="0" xfId="0" applyAlignment="1" applyBorder="1" applyFont="1">
      <alignment horizontal="left"/>
    </xf>
    <xf borderId="1" fillId="4" fontId="10" numFmtId="0" xfId="0" applyAlignment="1" applyBorder="1" applyFill="1" applyFont="1">
      <alignment horizontal="center"/>
    </xf>
  </cellXfs>
  <cellStyles count="1">
    <cellStyle xfId="0" name="Normal" builtinId="0"/>
  </cellStyles>
  <dxfs count="3">
    <dxf>
      <font>
        <b/>
        <color rgb="FF00FF00"/>
      </font>
      <fill>
        <patternFill patternType="none"/>
      </fill>
      <border/>
    </dxf>
    <dxf>
      <font>
        <b/>
        <color rgb="FFFFC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600">
                <a:solidFill>
                  <a:schemeClr val="dk1"/>
                </a:solidFill>
                <a:latin typeface="Arial"/>
              </a:defRPr>
            </a:pPr>
            <a:r>
              <a:rPr b="1" sz="2600">
                <a:solidFill>
                  <a:schemeClr val="dk1"/>
                </a:solidFill>
                <a:latin typeface="Arial"/>
              </a:rPr>
              <a:t>Preço Total x Produtos Gostosos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Planilha_Carnes!$E$1:$E$2</c:f>
            </c:strRef>
          </c:tx>
          <c:spPr>
            <a:solidFill>
              <a:schemeClr val="accent5"/>
            </a:solidFill>
            <a:ln cmpd="sng" w="19050">
              <a:solidFill>
                <a:srgbClr val="00FFFF">
                  <a:alpha val="100000"/>
                </a:srgbClr>
              </a:solidFill>
              <a:prstDash val="solid"/>
            </a:ln>
          </c:spPr>
          <c:cat>
            <c:strRef>
              <c:f>Planilha_Carnes!$B$3:$B$22</c:f>
            </c:strRef>
          </c:cat>
          <c:val>
            <c:numRef>
              <c:f>Planilha_Carnes!$E$3:$E$22</c:f>
              <c:numCache/>
            </c:numRef>
          </c:val>
        </c:ser>
        <c:axId val="1355405878"/>
        <c:axId val="1529609641"/>
      </c:bar3DChart>
      <c:catAx>
        <c:axId val="1355405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2000">
                    <a:solidFill>
                      <a:schemeClr val="dk1"/>
                    </a:solidFill>
                    <a:latin typeface="Arial"/>
                  </a:rPr>
                  <a:t>Produtos Gostosos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chemeClr val="dk1"/>
                </a:solidFill>
                <a:latin typeface="Arial"/>
              </a:defRPr>
            </a:pPr>
          </a:p>
        </c:txPr>
        <c:crossAx val="1529609641"/>
      </c:catAx>
      <c:valAx>
        <c:axId val="1529609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2000">
                    <a:solidFill>
                      <a:schemeClr val="dk1"/>
                    </a:solidFill>
                    <a:latin typeface="Arial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chemeClr val="dk1"/>
                </a:solidFill>
                <a:latin typeface="Arial"/>
              </a:defRPr>
            </a:pPr>
          </a:p>
        </c:txPr>
        <c:crossAx val="1355405878"/>
      </c:valAx>
    </c:plotArea>
    <c:legend>
      <c:legendPos val="r"/>
      <c:overlay val="0"/>
      <c:txPr>
        <a:bodyPr/>
        <a:lstStyle/>
        <a:p>
          <a:pPr lvl="0">
            <a:defRPr b="1" sz="2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4.86"/>
    <col customWidth="1" min="3" max="3" width="14.0"/>
    <col customWidth="1" min="4" max="4" width="16.29"/>
    <col customWidth="1" min="5" max="5" width="14.57"/>
    <col customWidth="1" min="6" max="6" width="20.86"/>
    <col customWidth="1" min="7" max="8" width="8.71"/>
    <col customWidth="1" min="9" max="9" width="11.14"/>
    <col customWidth="1" min="10" max="15" width="8.71"/>
    <col customWidth="1" min="16" max="16" width="11.14"/>
    <col customWidth="1" min="17" max="26" width="8.71"/>
  </cols>
  <sheetData>
    <row r="1" ht="27.0" customHeight="1">
      <c r="A1" s="1" t="s">
        <v>0</v>
      </c>
      <c r="B1" s="2"/>
      <c r="C1" s="2"/>
      <c r="D1" s="2"/>
      <c r="E1" s="2"/>
      <c r="F1" s="3"/>
      <c r="N1" s="4"/>
      <c r="O1" s="4"/>
      <c r="P1" s="4"/>
      <c r="Q1" s="4"/>
      <c r="R1" s="5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J2" s="4"/>
    </row>
    <row r="3">
      <c r="A3" s="6">
        <v>1.0</v>
      </c>
      <c r="B3" s="6" t="s">
        <v>7</v>
      </c>
      <c r="C3" s="7">
        <v>34.65</v>
      </c>
      <c r="D3" s="6">
        <v>44.0</v>
      </c>
      <c r="E3" s="7">
        <f t="shared" ref="E3:E22" si="1">C3*D3</f>
        <v>1524.6</v>
      </c>
      <c r="F3" s="6" t="str">
        <f t="shared" ref="F3:F22" si="2">IF(E3&lt;500,"Carne Barata",IF(E3&gt;1000,"Nuuuuuu!!","Carne Cara"))</f>
        <v>Nuuuuuu!!</v>
      </c>
      <c r="I3" s="8"/>
      <c r="N3" s="9"/>
      <c r="P3" s="10"/>
    </row>
    <row r="4">
      <c r="A4" s="6">
        <v>2.0</v>
      </c>
      <c r="B4" s="6" t="s">
        <v>8</v>
      </c>
      <c r="C4" s="7">
        <v>23.43</v>
      </c>
      <c r="D4" s="6">
        <v>55.0</v>
      </c>
      <c r="E4" s="7">
        <f t="shared" si="1"/>
        <v>1288.65</v>
      </c>
      <c r="F4" s="11" t="str">
        <f t="shared" si="2"/>
        <v>Nuuuuuu!!</v>
      </c>
      <c r="N4" s="12"/>
      <c r="P4" s="10"/>
    </row>
    <row r="5">
      <c r="A5" s="6">
        <v>3.0</v>
      </c>
      <c r="B5" s="6" t="s">
        <v>9</v>
      </c>
      <c r="C5" s="7">
        <v>98.6</v>
      </c>
      <c r="D5" s="6">
        <v>31.0</v>
      </c>
      <c r="E5" s="7">
        <f t="shared" si="1"/>
        <v>3056.6</v>
      </c>
      <c r="F5" s="11" t="str">
        <f t="shared" si="2"/>
        <v>Nuuuuuu!!</v>
      </c>
      <c r="P5" s="10"/>
    </row>
    <row r="6">
      <c r="A6" s="6">
        <v>4.0</v>
      </c>
      <c r="B6" s="6" t="s">
        <v>10</v>
      </c>
      <c r="C6" s="7">
        <v>45.65</v>
      </c>
      <c r="D6" s="6">
        <v>21.0</v>
      </c>
      <c r="E6" s="7">
        <f t="shared" si="1"/>
        <v>958.65</v>
      </c>
      <c r="F6" s="13" t="str">
        <f t="shared" si="2"/>
        <v>Carne Cara</v>
      </c>
      <c r="N6" s="12"/>
      <c r="P6" s="10"/>
    </row>
    <row r="7">
      <c r="A7" s="6">
        <v>5.0</v>
      </c>
      <c r="B7" s="6" t="s">
        <v>11</v>
      </c>
      <c r="C7" s="7">
        <v>99.87</v>
      </c>
      <c r="D7" s="6">
        <v>65.0</v>
      </c>
      <c r="E7" s="7">
        <f t="shared" si="1"/>
        <v>6491.55</v>
      </c>
      <c r="F7" s="11" t="str">
        <f t="shared" si="2"/>
        <v>Nuuuuuu!!</v>
      </c>
      <c r="P7" s="10"/>
    </row>
    <row r="8">
      <c r="A8" s="6">
        <v>6.0</v>
      </c>
      <c r="B8" s="6" t="s">
        <v>12</v>
      </c>
      <c r="C8" s="7">
        <v>78.76</v>
      </c>
      <c r="D8" s="6">
        <v>45.0</v>
      </c>
      <c r="E8" s="7">
        <f t="shared" si="1"/>
        <v>3544.2</v>
      </c>
      <c r="F8" s="6" t="str">
        <f t="shared" si="2"/>
        <v>Nuuuuuu!!</v>
      </c>
      <c r="P8" s="10"/>
    </row>
    <row r="9">
      <c r="A9" s="6">
        <v>7.0</v>
      </c>
      <c r="B9" s="6" t="s">
        <v>13</v>
      </c>
      <c r="C9" s="7">
        <v>89.76</v>
      </c>
      <c r="D9" s="6">
        <v>33.0</v>
      </c>
      <c r="E9" s="7">
        <f t="shared" si="1"/>
        <v>2962.08</v>
      </c>
      <c r="F9" s="6" t="str">
        <f t="shared" si="2"/>
        <v>Nuuuuuu!!</v>
      </c>
      <c r="P9" s="10"/>
    </row>
    <row r="10">
      <c r="A10" s="6">
        <v>8.0</v>
      </c>
      <c r="B10" s="6" t="s">
        <v>14</v>
      </c>
      <c r="C10" s="7">
        <v>56.65</v>
      </c>
      <c r="D10" s="6">
        <v>22.0</v>
      </c>
      <c r="E10" s="7">
        <f t="shared" si="1"/>
        <v>1246.3</v>
      </c>
      <c r="F10" s="6" t="str">
        <f t="shared" si="2"/>
        <v>Nuuuuuu!!</v>
      </c>
      <c r="P10" s="10"/>
    </row>
    <row r="11">
      <c r="A11" s="6">
        <v>9.0</v>
      </c>
      <c r="B11" s="6" t="s">
        <v>15</v>
      </c>
      <c r="C11" s="7">
        <v>34.33</v>
      </c>
      <c r="D11" s="6">
        <v>12.0</v>
      </c>
      <c r="E11" s="7">
        <f t="shared" si="1"/>
        <v>411.96</v>
      </c>
      <c r="F11" s="6" t="str">
        <f t="shared" si="2"/>
        <v>Carne Barata</v>
      </c>
      <c r="J11" s="14" t="s">
        <v>16</v>
      </c>
      <c r="K11" s="15"/>
      <c r="L11" s="15"/>
      <c r="M11" s="15"/>
      <c r="N11" s="15"/>
      <c r="O11" s="16"/>
      <c r="P11" s="10"/>
    </row>
    <row r="12">
      <c r="A12" s="6">
        <v>10.0</v>
      </c>
      <c r="B12" s="6" t="s">
        <v>17</v>
      </c>
      <c r="C12" s="7">
        <v>87.66</v>
      </c>
      <c r="D12" s="6">
        <v>55.0</v>
      </c>
      <c r="E12" s="7">
        <f t="shared" si="1"/>
        <v>4821.3</v>
      </c>
      <c r="F12" s="6" t="str">
        <f t="shared" si="2"/>
        <v>Nuuuuuu!!</v>
      </c>
      <c r="J12" s="17" t="s">
        <v>18</v>
      </c>
      <c r="O12" s="18"/>
      <c r="P12" s="10"/>
    </row>
    <row r="13">
      <c r="A13" s="6">
        <v>11.0</v>
      </c>
      <c r="B13" s="6" t="s">
        <v>19</v>
      </c>
      <c r="C13" s="7">
        <v>65.66</v>
      </c>
      <c r="D13" s="6">
        <v>44.0</v>
      </c>
      <c r="E13" s="7">
        <f t="shared" si="1"/>
        <v>2889.04</v>
      </c>
      <c r="F13" s="6" t="str">
        <f t="shared" si="2"/>
        <v>Nuuuuuu!!</v>
      </c>
      <c r="J13" s="19" t="s">
        <v>20</v>
      </c>
      <c r="K13" s="20"/>
      <c r="L13" s="20"/>
      <c r="M13" s="20"/>
      <c r="N13" s="20"/>
      <c r="O13" s="21"/>
      <c r="P13" s="10"/>
    </row>
    <row r="14">
      <c r="A14" s="6">
        <v>12.0</v>
      </c>
      <c r="B14" s="6" t="s">
        <v>21</v>
      </c>
      <c r="C14" s="7">
        <v>78.7</v>
      </c>
      <c r="D14" s="6">
        <v>34.0</v>
      </c>
      <c r="E14" s="7">
        <f t="shared" si="1"/>
        <v>2675.8</v>
      </c>
      <c r="F14" s="6" t="str">
        <f t="shared" si="2"/>
        <v>Nuuuuuu!!</v>
      </c>
      <c r="P14" s="10"/>
    </row>
    <row r="15">
      <c r="A15" s="6">
        <v>13.0</v>
      </c>
      <c r="B15" s="6" t="s">
        <v>22</v>
      </c>
      <c r="C15" s="7">
        <v>5.65</v>
      </c>
      <c r="D15" s="6">
        <v>65.0</v>
      </c>
      <c r="E15" s="7">
        <f t="shared" si="1"/>
        <v>367.25</v>
      </c>
      <c r="F15" s="6" t="str">
        <f t="shared" si="2"/>
        <v>Carne Barata</v>
      </c>
      <c r="P15" s="10"/>
    </row>
    <row r="16">
      <c r="A16" s="6">
        <v>14.0</v>
      </c>
      <c r="B16" s="6" t="s">
        <v>23</v>
      </c>
      <c r="C16" s="7">
        <v>4.65</v>
      </c>
      <c r="D16" s="6">
        <v>77.0</v>
      </c>
      <c r="E16" s="7">
        <f t="shared" si="1"/>
        <v>358.05</v>
      </c>
      <c r="F16" s="6" t="str">
        <f t="shared" si="2"/>
        <v>Carne Barata</v>
      </c>
      <c r="I16" s="10"/>
      <c r="P16" s="10"/>
    </row>
    <row r="17">
      <c r="A17" s="6">
        <v>15.0</v>
      </c>
      <c r="B17" s="6" t="s">
        <v>24</v>
      </c>
      <c r="C17" s="7">
        <v>66.54</v>
      </c>
      <c r="D17" s="6">
        <v>76.0</v>
      </c>
      <c r="E17" s="7">
        <f t="shared" si="1"/>
        <v>5057.04</v>
      </c>
      <c r="F17" s="6" t="str">
        <f t="shared" si="2"/>
        <v>Nuuuuuu!!</v>
      </c>
      <c r="I17" s="10"/>
      <c r="P17" s="10"/>
    </row>
    <row r="18">
      <c r="A18" s="6">
        <v>16.0</v>
      </c>
      <c r="B18" s="6" t="s">
        <v>25</v>
      </c>
      <c r="C18" s="7">
        <v>4.54</v>
      </c>
      <c r="D18" s="6">
        <v>66.0</v>
      </c>
      <c r="E18" s="7">
        <f t="shared" si="1"/>
        <v>299.64</v>
      </c>
      <c r="F18" s="6" t="str">
        <f t="shared" si="2"/>
        <v>Carne Barata</v>
      </c>
      <c r="I18" s="10"/>
      <c r="P18" s="10"/>
    </row>
    <row r="19">
      <c r="A19" s="6">
        <v>17.0</v>
      </c>
      <c r="B19" s="6" t="s">
        <v>26</v>
      </c>
      <c r="C19" s="7">
        <v>45.65</v>
      </c>
      <c r="D19" s="6">
        <v>76.0</v>
      </c>
      <c r="E19" s="7">
        <f t="shared" si="1"/>
        <v>3469.4</v>
      </c>
      <c r="F19" s="6" t="str">
        <f t="shared" si="2"/>
        <v>Nuuuuuu!!</v>
      </c>
      <c r="I19" s="10"/>
      <c r="P19" s="10"/>
    </row>
    <row r="20">
      <c r="A20" s="6">
        <v>18.0</v>
      </c>
      <c r="B20" s="6" t="s">
        <v>27</v>
      </c>
      <c r="C20" s="7">
        <v>103.54</v>
      </c>
      <c r="D20" s="6">
        <v>45.0</v>
      </c>
      <c r="E20" s="7">
        <f t="shared" si="1"/>
        <v>4659.3</v>
      </c>
      <c r="F20" s="6" t="str">
        <f t="shared" si="2"/>
        <v>Nuuuuuu!!</v>
      </c>
      <c r="I20" s="22"/>
      <c r="P20" s="10"/>
    </row>
    <row r="21" ht="15.75" customHeight="1">
      <c r="A21" s="6">
        <v>19.0</v>
      </c>
      <c r="B21" s="6" t="s">
        <v>28</v>
      </c>
      <c r="C21" s="7">
        <v>12.4</v>
      </c>
      <c r="D21" s="6">
        <v>44.0</v>
      </c>
      <c r="E21" s="7">
        <f t="shared" si="1"/>
        <v>545.6</v>
      </c>
      <c r="F21" s="6" t="str">
        <f t="shared" si="2"/>
        <v>Carne Cara</v>
      </c>
      <c r="I21" s="22"/>
      <c r="P21" s="10"/>
    </row>
    <row r="22" ht="15.75" customHeight="1">
      <c r="A22" s="6">
        <v>20.0</v>
      </c>
      <c r="B22" s="6" t="s">
        <v>29</v>
      </c>
      <c r="C22" s="7">
        <v>56.6</v>
      </c>
      <c r="D22" s="6">
        <v>33.0</v>
      </c>
      <c r="E22" s="7">
        <f t="shared" si="1"/>
        <v>1867.8</v>
      </c>
      <c r="F22" s="6" t="str">
        <f t="shared" si="2"/>
        <v>Nuuuuuu!!</v>
      </c>
      <c r="I22" s="22"/>
      <c r="P22" s="10"/>
    </row>
    <row r="23" ht="15.75" customHeight="1">
      <c r="I23" s="22"/>
    </row>
    <row r="24" ht="15.75" customHeight="1">
      <c r="B24" s="9"/>
      <c r="D24" s="6" t="s">
        <v>30</v>
      </c>
      <c r="E24" s="7">
        <f>SUM(E3:E22)</f>
        <v>48494.81</v>
      </c>
      <c r="I24" s="22"/>
    </row>
    <row r="25" ht="15.75" customHeight="1">
      <c r="B25" s="9"/>
      <c r="D25" s="6" t="s">
        <v>31</v>
      </c>
      <c r="E25" s="7">
        <f>AVERAGE(E3:E22)</f>
        <v>2424.7405</v>
      </c>
      <c r="I25" s="22"/>
    </row>
    <row r="26" ht="15.75" customHeight="1">
      <c r="B26" s="12"/>
      <c r="D26" s="6" t="s">
        <v>32</v>
      </c>
      <c r="E26" s="7">
        <f>MAX(E3:E22)</f>
        <v>6491.55</v>
      </c>
      <c r="F26" s="5"/>
      <c r="I26" s="22"/>
    </row>
    <row r="27" ht="15.75" customHeight="1">
      <c r="B27" s="12"/>
      <c r="D27" s="6" t="s">
        <v>33</v>
      </c>
      <c r="E27" s="7">
        <f>MIN(E3:E22)</f>
        <v>299.64</v>
      </c>
      <c r="F27" s="5"/>
      <c r="I27" s="22"/>
    </row>
    <row r="28" ht="15.75" customHeight="1">
      <c r="D28" s="6" t="s">
        <v>34</v>
      </c>
      <c r="E28" s="7">
        <f>LARGE(E3:E22,3)</f>
        <v>4821.3</v>
      </c>
      <c r="I28" s="22"/>
    </row>
    <row r="29" ht="15.75" customHeight="1">
      <c r="D29" s="6" t="s">
        <v>35</v>
      </c>
      <c r="E29" s="7">
        <f>SMALL(E3:E22,5)</f>
        <v>545.6</v>
      </c>
      <c r="I29" s="22"/>
    </row>
    <row r="30" ht="15.75" customHeight="1">
      <c r="B30" s="9"/>
      <c r="I30" s="22"/>
    </row>
    <row r="31" ht="15.75" customHeight="1">
      <c r="C31" s="4"/>
      <c r="I31" s="22"/>
    </row>
    <row r="32" ht="15.75" customHeight="1">
      <c r="C32" s="4"/>
      <c r="I32" s="22"/>
    </row>
    <row r="33" ht="15.75" customHeight="1">
      <c r="C33" s="4"/>
      <c r="I33" s="22"/>
    </row>
    <row r="34" ht="15.75" customHeight="1">
      <c r="I34" s="1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conditionalFormatting sqref="F3:F22">
    <cfRule type="containsText" dxfId="0" priority="1" operator="containsText" text="Carne Barata">
      <formula>NOT(ISERROR(SEARCH(("Carne Barata"),(F3))))</formula>
    </cfRule>
  </conditionalFormatting>
  <conditionalFormatting sqref="F3:F22">
    <cfRule type="containsText" dxfId="1" priority="2" operator="containsText" text="Carne cara">
      <formula>NOT(ISERROR(SEARCH(("Carne cara"),(F3))))</formula>
    </cfRule>
  </conditionalFormatting>
  <conditionalFormatting sqref="F3:F22">
    <cfRule type="containsText" dxfId="2" priority="3" operator="containsText" text="Nuuuuuu!!">
      <formula>NOT(ISERROR(SEARCH(("Nuuuuuu!!"),(F3))))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14"/>
    <col customWidth="1" min="4" max="4" width="17.71"/>
  </cols>
  <sheetData>
    <row r="1">
      <c r="A1" s="23" t="str">
        <f>Planilha_Carnes!A1</f>
        <v>Frigorífico São Luíz - Carne gostosa todo dia</v>
      </c>
      <c r="B1" s="2"/>
      <c r="C1" s="2"/>
      <c r="D1" s="3"/>
    </row>
    <row r="2">
      <c r="A2" s="24" t="str">
        <f>Planilha_Carnes!A2</f>
        <v>Código</v>
      </c>
      <c r="B2" s="24" t="str">
        <f>Planilha_Carnes!B2</f>
        <v>Produtos Gostosos</v>
      </c>
      <c r="C2" s="24" t="str">
        <f>Planilha_Carnes!E2</f>
        <v>Total</v>
      </c>
      <c r="D2" s="24" t="str">
        <f>Planilha_Carnes!F2</f>
        <v>Situação</v>
      </c>
    </row>
    <row r="3">
      <c r="A3" s="25"/>
      <c r="B3" s="26" t="str">
        <f>IF(A3="","",IF(A3&gt;20,"",IF(A3&lt;1,"",VLOOKUP(A3,Planilha_Carnes!A3:F22,2,0))))</f>
        <v/>
      </c>
      <c r="C3" s="27" t="str">
        <f>IF(A3="","",IF(A3&gt;20,"",IF(A3&lt;1,"",VLOOKUP(A3,Planilha_Carnes!A3:F22,5,0))))</f>
        <v/>
      </c>
      <c r="D3" s="28" t="str">
        <f>IF(A3="","",IF(A3&gt;20,"",IF(A3&lt;1,"",VLOOKUP(A3,Planilha_Carnes!A3:F22,6,0))))</f>
        <v/>
      </c>
    </row>
    <row r="4">
      <c r="A4" s="29" t="str">
        <f>IF(A3="","Digite o Código do Seu Produto",IF(A3&lt;1,"Digite um código válido",IF(A3&gt;20,"Digite um código válido","Produto Encontrado")))</f>
        <v>Digite o Código do Seu Produto</v>
      </c>
      <c r="B4" s="2"/>
      <c r="C4" s="2"/>
      <c r="D4" s="3"/>
    </row>
  </sheetData>
  <mergeCells count="2">
    <mergeCell ref="A1:D1"/>
    <mergeCell ref="A4:D4"/>
  </mergeCells>
  <conditionalFormatting sqref="D3">
    <cfRule type="containsText" dxfId="0" priority="1" operator="containsText" text="Carne Barata">
      <formula>NOT(ISERROR(SEARCH(("Carne Barata"),(D3))))</formula>
    </cfRule>
  </conditionalFormatting>
  <conditionalFormatting sqref="D3">
    <cfRule type="containsText" dxfId="1" priority="2" operator="containsText" text="Carne cara">
      <formula>NOT(ISERROR(SEARCH(("Carne cara"),(D3))))</formula>
    </cfRule>
  </conditionalFormatting>
  <conditionalFormatting sqref="D3">
    <cfRule type="containsText" dxfId="2" priority="3" operator="containsText" text="Nuuuuuu!!">
      <formula>NOT(ISERROR(SEARCH(("Nuuuuuu!!"),(D3))))</formula>
    </cfRule>
  </conditionalFormatting>
  <drawing r:id="rId1"/>
</worksheet>
</file>