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9"/>
  <workbookPr/>
  <xr:revisionPtr revIDLastSave="0" documentId="8_{67465205-A5E0-4DD0-9D54-D8F0BB0C91D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lha1" sheetId="1" r:id="rId1"/>
    <sheet name="Fo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C27" i="1"/>
  <c r="C28" i="1"/>
  <c r="C26" i="1"/>
  <c r="I3" i="2"/>
  <c r="G3" i="2"/>
  <c r="A11" i="2"/>
  <c r="A10" i="2"/>
  <c r="A9" i="2"/>
  <c r="A7" i="2"/>
  <c r="A8" i="2"/>
  <c r="A6" i="2"/>
  <c r="A4" i="2"/>
  <c r="A5" i="2"/>
  <c r="A3" i="2"/>
  <c r="D27" i="1"/>
  <c r="D28" i="1"/>
  <c r="D26" i="1"/>
  <c r="D29" i="1" s="1"/>
  <c r="C23" i="1"/>
  <c r="D5" i="1"/>
  <c r="C16" i="1"/>
  <c r="D16" i="1" s="1"/>
  <c r="C17" i="1"/>
  <c r="D17" i="1" s="1"/>
  <c r="C18" i="1"/>
  <c r="D18" i="1" s="1"/>
  <c r="C19" i="1"/>
  <c r="D19" i="1" s="1"/>
  <c r="D11" i="1"/>
  <c r="D12" i="1" s="1"/>
</calcChain>
</file>

<file path=xl/sharedStrings.xml><?xml version="1.0" encoding="utf-8"?>
<sst xmlns="http://schemas.openxmlformats.org/spreadsheetml/2006/main" count="49" uniqueCount="30">
  <si>
    <t>CONFIGURAÇÕES</t>
  </si>
  <si>
    <t>Salário</t>
  </si>
  <si>
    <t>Rendimento da Carteira</t>
  </si>
  <si>
    <t>Sugestão de Investimento</t>
  </si>
  <si>
    <t>INVESTIMENTO MENSAL</t>
  </si>
  <si>
    <t>Aporte Mensal?</t>
  </si>
  <si>
    <t>Por Quantos Anos?</t>
  </si>
  <si>
    <t>Taxa de Rendimento Mensal:</t>
  </si>
  <si>
    <t>Patrimonio Acumulado:</t>
  </si>
  <si>
    <t>Dividendos Mensais:</t>
  </si>
  <si>
    <t>QUANTO TEREI EM:</t>
  </si>
  <si>
    <t>Dividendo anual</t>
  </si>
  <si>
    <t>Quanto em 1 ano:</t>
  </si>
  <si>
    <t>Quanto em 5 anos:</t>
  </si>
  <si>
    <t>Quanto em 10 anos:</t>
  </si>
  <si>
    <t>Quanto em 20 anos:</t>
  </si>
  <si>
    <t>Quanto em 35 anos:</t>
  </si>
  <si>
    <t>PERFIL</t>
  </si>
  <si>
    <t>Moderado</t>
  </si>
  <si>
    <t>Tipo de FII</t>
  </si>
  <si>
    <t>Porcentual Sugerido</t>
  </si>
  <si>
    <t>Valores</t>
  </si>
  <si>
    <t>Papel</t>
  </si>
  <si>
    <t>TIjolo</t>
  </si>
  <si>
    <t>Hibridos</t>
  </si>
  <si>
    <t>CHAVE</t>
  </si>
  <si>
    <t>Perfil</t>
  </si>
  <si>
    <t>%</t>
  </si>
  <si>
    <t>Conservador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</si>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</sst>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_-[$R$-416]\ * #,##0.00_-;\-[$R$-416]\ * #,##0.00_-;_-[$R$-416]\ * &quot;-&quot;??_-;_-@_-"/>
    <numFmt numFmtId="165" formatCode="&quot;R$&quot;\ #,##0.00"/>
  </numFmts>
  <fonts count="8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B94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medium">
        <color rgb="FF000000"/>
      </right>
      <top/>
      <bottom style="thin">
        <color theme="2"/>
      </bottom>
      <diagonal/>
    </border>
    <border>
      <left style="medium">
        <color rgb="FF000000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rgb="FF000000"/>
      </right>
      <top style="thin">
        <color theme="2"/>
      </top>
      <bottom style="thin">
        <color theme="2"/>
      </bottom>
      <diagonal/>
    </border>
    <border>
      <left style="medium">
        <color rgb="FF000000"/>
      </left>
      <right style="thin">
        <color theme="2"/>
      </right>
      <top style="thin">
        <color theme="2"/>
      </top>
      <bottom style="medium">
        <color rgb="FF000000"/>
      </bottom>
      <diagonal/>
    </border>
    <border>
      <left style="thin">
        <color theme="2"/>
      </left>
      <right style="medium">
        <color rgb="FF000000"/>
      </right>
      <top style="thin">
        <color theme="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medium">
        <color theme="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medium">
        <color theme="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/>
      <bottom style="medium">
        <color rgb="FF000000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rgb="FF000000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ck">
        <color rgb="FF000000"/>
      </left>
      <right/>
      <top style="thick">
        <color rgb="FF000000"/>
      </top>
      <bottom style="medium">
        <color theme="2"/>
      </bottom>
      <diagonal/>
    </border>
    <border>
      <left/>
      <right/>
      <top style="thick">
        <color rgb="FF000000"/>
      </top>
      <bottom style="medium">
        <color theme="2"/>
      </bottom>
      <diagonal/>
    </border>
    <border>
      <left/>
      <right style="thick">
        <color rgb="FF000000"/>
      </right>
      <top style="thick">
        <color rgb="FF000000"/>
      </top>
      <bottom style="medium">
        <color theme="2"/>
      </bottom>
      <diagonal/>
    </border>
    <border>
      <left style="thick">
        <color rgb="FF000000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ck">
        <color rgb="FF000000"/>
      </right>
      <top/>
      <bottom style="thin">
        <color theme="2"/>
      </bottom>
      <diagonal/>
    </border>
    <border>
      <left style="thick">
        <color rgb="FF000000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ck">
        <color rgb="FF000000"/>
      </right>
      <top style="thin">
        <color theme="2"/>
      </top>
      <bottom style="thin">
        <color theme="2"/>
      </bottom>
      <diagonal/>
    </border>
    <border>
      <left style="thick">
        <color rgb="FF000000"/>
      </left>
      <right style="thin">
        <color theme="2"/>
      </right>
      <top style="thin">
        <color theme="2"/>
      </top>
      <bottom style="thick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ck">
        <color rgb="FF000000"/>
      </bottom>
      <diagonal/>
    </border>
    <border>
      <left style="thin">
        <color theme="2"/>
      </left>
      <right style="thick">
        <color rgb="FF000000"/>
      </right>
      <top style="thin">
        <color theme="2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165" fontId="0" fillId="0" borderId="0" xfId="0" applyNumberFormat="1"/>
    <xf numFmtId="0" fontId="4" fillId="5" borderId="0" xfId="0" applyFont="1" applyFill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0" xfId="0" applyFont="1"/>
    <xf numFmtId="8" fontId="5" fillId="3" borderId="15" xfId="0" applyNumberFormat="1" applyFont="1" applyFill="1" applyBorder="1" applyAlignment="1">
      <alignment horizontal="center" vertical="center"/>
    </xf>
    <xf numFmtId="8" fontId="5" fillId="3" borderId="5" xfId="0" applyNumberFormat="1" applyFont="1" applyFill="1" applyBorder="1" applyAlignment="1">
      <alignment horizontal="center" vertical="center"/>
    </xf>
    <xf numFmtId="8" fontId="5" fillId="3" borderId="6" xfId="0" applyNumberFormat="1" applyFont="1" applyFill="1" applyBorder="1" applyAlignment="1">
      <alignment horizontal="center" vertical="center"/>
    </xf>
    <xf numFmtId="8" fontId="5" fillId="3" borderId="17" xfId="0" applyNumberFormat="1" applyFont="1" applyFill="1" applyBorder="1" applyAlignment="1">
      <alignment horizontal="center" vertical="center"/>
    </xf>
    <xf numFmtId="8" fontId="5" fillId="3" borderId="7" xfId="0" applyNumberFormat="1" applyFont="1" applyFill="1" applyBorder="1" applyAlignment="1">
      <alignment horizontal="center" vertical="center"/>
    </xf>
    <xf numFmtId="8" fontId="5" fillId="3" borderId="18" xfId="0" applyNumberFormat="1" applyFont="1" applyFill="1" applyBorder="1" applyAlignment="1">
      <alignment horizontal="center" vertical="center"/>
    </xf>
    <xf numFmtId="10" fontId="5" fillId="0" borderId="12" xfId="0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10" fontId="5" fillId="0" borderId="29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left" vertical="center" indent="2"/>
    </xf>
    <xf numFmtId="0" fontId="5" fillId="6" borderId="19" xfId="0" applyFont="1" applyFill="1" applyBorder="1" applyAlignment="1">
      <alignment horizontal="left" vertical="center" indent="2"/>
    </xf>
    <xf numFmtId="0" fontId="5" fillId="6" borderId="11" xfId="0" applyFont="1" applyFill="1" applyBorder="1" applyAlignment="1">
      <alignment horizontal="left" vertical="center" indent="2"/>
    </xf>
    <xf numFmtId="0" fontId="5" fillId="6" borderId="20" xfId="0" applyFont="1" applyFill="1" applyBorder="1" applyAlignment="1">
      <alignment horizontal="left" vertical="center" indent="2"/>
    </xf>
    <xf numFmtId="0" fontId="5" fillId="6" borderId="13" xfId="0" applyFont="1" applyFill="1" applyBorder="1" applyAlignment="1">
      <alignment horizontal="left" vertical="center" indent="2"/>
    </xf>
    <xf numFmtId="0" fontId="5" fillId="6" borderId="21" xfId="0" applyFont="1" applyFill="1" applyBorder="1" applyAlignment="1">
      <alignment horizontal="left" vertical="center" indent="2"/>
    </xf>
    <xf numFmtId="0" fontId="5" fillId="0" borderId="26" xfId="0" applyFont="1" applyBorder="1" applyAlignment="1">
      <alignment horizontal="left" vertical="center" indent="2"/>
    </xf>
    <xf numFmtId="0" fontId="5" fillId="0" borderId="22" xfId="0" applyFont="1" applyBorder="1" applyAlignment="1">
      <alignment horizontal="left" vertical="center" indent="2"/>
    </xf>
    <xf numFmtId="0" fontId="5" fillId="0" borderId="28" xfId="0" applyFont="1" applyBorder="1" applyAlignment="1">
      <alignment horizontal="left" vertical="center" indent="2"/>
    </xf>
    <xf numFmtId="0" fontId="5" fillId="0" borderId="20" xfId="0" applyFont="1" applyBorder="1" applyAlignment="1">
      <alignment horizontal="left" vertical="center" indent="2"/>
    </xf>
    <xf numFmtId="0" fontId="6" fillId="3" borderId="16" xfId="0" applyFont="1" applyFill="1" applyBorder="1" applyAlignment="1">
      <alignment horizontal="left" vertical="center" indent="2"/>
    </xf>
    <xf numFmtId="0" fontId="6" fillId="3" borderId="3" xfId="0" applyFont="1" applyFill="1" applyBorder="1" applyAlignment="1">
      <alignment horizontal="left" vertical="center" indent="2"/>
    </xf>
    <xf numFmtId="0" fontId="6" fillId="3" borderId="4" xfId="0" applyFont="1" applyFill="1" applyBorder="1" applyAlignment="1">
      <alignment horizontal="left" vertical="center" indent="2"/>
    </xf>
    <xf numFmtId="0" fontId="6" fillId="6" borderId="28" xfId="0" applyFont="1" applyFill="1" applyBorder="1" applyAlignment="1">
      <alignment horizontal="left" vertical="center" indent="2"/>
    </xf>
    <xf numFmtId="0" fontId="6" fillId="6" borderId="20" xfId="0" applyFont="1" applyFill="1" applyBorder="1" applyAlignment="1">
      <alignment horizontal="left" vertical="center" indent="2"/>
    </xf>
    <xf numFmtId="8" fontId="6" fillId="6" borderId="29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left" vertical="center" indent="2"/>
    </xf>
    <xf numFmtId="0" fontId="6" fillId="6" borderId="31" xfId="0" applyFont="1" applyFill="1" applyBorder="1" applyAlignment="1">
      <alignment horizontal="left" vertical="center" indent="2"/>
    </xf>
    <xf numFmtId="8" fontId="6" fillId="6" borderId="32" xfId="0" applyNumberFormat="1" applyFont="1" applyFill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 indent="8"/>
    </xf>
    <xf numFmtId="165" fontId="5" fillId="0" borderId="10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9" fontId="0" fillId="0" borderId="0" xfId="0" applyNumberFormat="1"/>
    <xf numFmtId="0" fontId="7" fillId="8" borderId="0" xfId="0" applyFont="1" applyFill="1"/>
    <xf numFmtId="165" fontId="7" fillId="8" borderId="0" xfId="0" applyNumberFormat="1" applyFont="1" applyFill="1"/>
    <xf numFmtId="0" fontId="0" fillId="0" borderId="33" xfId="0" applyBorder="1"/>
    <xf numFmtId="9" fontId="0" fillId="0" borderId="33" xfId="0" applyNumberFormat="1" applyBorder="1"/>
    <xf numFmtId="0" fontId="7" fillId="0" borderId="0" xfId="0" applyFont="1" applyAlignment="1">
      <alignment horizontal="center" vertical="center"/>
    </xf>
    <xf numFmtId="0" fontId="0" fillId="3" borderId="0" xfId="0" applyFill="1"/>
    <xf numFmtId="165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B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9"/>
  <sheetViews>
    <sheetView showGridLines="0" tabSelected="1" topLeftCell="A5" workbookViewId="0">
      <selection activeCell="B23" sqref="B23:D23"/>
    </sheetView>
  </sheetViews>
  <sheetFormatPr defaultRowHeight="15"/>
  <cols>
    <col min="1" max="1" width="4.5703125" customWidth="1"/>
    <col min="2" max="2" width="32.7109375" bestFit="1" customWidth="1"/>
    <col min="3" max="3" width="30.85546875" customWidth="1"/>
    <col min="4" max="4" width="22.85546875" bestFit="1" customWidth="1"/>
    <col min="5" max="5" width="23.42578125" bestFit="1" customWidth="1"/>
    <col min="6" max="6" width="11.42578125" bestFit="1" customWidth="1"/>
  </cols>
  <sheetData>
    <row r="2" spans="1:7" ht="24">
      <c r="B2" s="20" t="s">
        <v>0</v>
      </c>
      <c r="C2" s="21"/>
      <c r="D2" s="22"/>
    </row>
    <row r="3" spans="1:7" ht="15.75">
      <c r="B3" s="23" t="s">
        <v>1</v>
      </c>
      <c r="C3" s="24"/>
      <c r="D3" s="43">
        <v>2500</v>
      </c>
    </row>
    <row r="4" spans="1:7" ht="15.75">
      <c r="B4" s="25" t="s">
        <v>2</v>
      </c>
      <c r="C4" s="26"/>
      <c r="D4" s="14">
        <v>8.9999999999999993E-3</v>
      </c>
    </row>
    <row r="5" spans="1:7" ht="15.75">
      <c r="B5" s="27" t="s">
        <v>3</v>
      </c>
      <c r="C5" s="28"/>
      <c r="D5" s="44">
        <f>D3*0.2</f>
        <v>500</v>
      </c>
    </row>
    <row r="7" spans="1:7" ht="45.75" customHeight="1">
      <c r="B7" s="15" t="s">
        <v>4</v>
      </c>
      <c r="C7" s="16"/>
      <c r="D7" s="17"/>
      <c r="G7" s="4"/>
    </row>
    <row r="8" spans="1:7" ht="15.75">
      <c r="B8" s="29" t="s">
        <v>5</v>
      </c>
      <c r="C8" s="30"/>
      <c r="D8" s="42">
        <v>500</v>
      </c>
    </row>
    <row r="9" spans="1:7" ht="15.75">
      <c r="B9" s="31" t="s">
        <v>6</v>
      </c>
      <c r="C9" s="32"/>
      <c r="D9" s="18">
        <v>10</v>
      </c>
    </row>
    <row r="10" spans="1:7" ht="15.75">
      <c r="B10" s="31" t="s">
        <v>7</v>
      </c>
      <c r="C10" s="32"/>
      <c r="D10" s="19">
        <v>8.9999999999999993E-3</v>
      </c>
    </row>
    <row r="11" spans="1:7" ht="15.75">
      <c r="B11" s="36" t="s">
        <v>8</v>
      </c>
      <c r="C11" s="37"/>
      <c r="D11" s="38">
        <f>FV(D10,12*D9,D8*-1)</f>
        <v>107249.33374278982</v>
      </c>
    </row>
    <row r="12" spans="1:7" ht="15.75">
      <c r="B12" s="39" t="s">
        <v>9</v>
      </c>
      <c r="C12" s="40"/>
      <c r="D12" s="41">
        <f>D11*D10</f>
        <v>965.24400368510828</v>
      </c>
    </row>
    <row r="14" spans="1:7" ht="24">
      <c r="B14" s="2" t="s">
        <v>10</v>
      </c>
      <c r="C14" s="5"/>
      <c r="D14" s="6" t="s">
        <v>11</v>
      </c>
    </row>
    <row r="15" spans="1:7" ht="15.75">
      <c r="A15" s="1">
        <v>1</v>
      </c>
      <c r="B15" s="33" t="s">
        <v>12</v>
      </c>
      <c r="C15" s="8">
        <f>FV($D$10,A15*12,$D$8*-1)</f>
        <v>6306.0930531482218</v>
      </c>
      <c r="D15" s="11">
        <f>C15*$D$4</f>
        <v>56.75483747833399</v>
      </c>
    </row>
    <row r="16" spans="1:7" ht="15.75">
      <c r="A16" s="1">
        <v>5</v>
      </c>
      <c r="B16" s="34" t="s">
        <v>13</v>
      </c>
      <c r="C16" s="9">
        <f>FV($D$10,A16*12,$D$8*-1)</f>
        <v>39548.156633455757</v>
      </c>
      <c r="D16" s="12">
        <f>C16*$D$4</f>
        <v>355.93340970110177</v>
      </c>
      <c r="E16" s="7"/>
    </row>
    <row r="17" spans="1:4" ht="15.75">
      <c r="A17" s="1">
        <v>10</v>
      </c>
      <c r="B17" s="34" t="s">
        <v>14</v>
      </c>
      <c r="C17" s="9">
        <f>FV($D$10,A17*12,$D$8*-1)</f>
        <v>107249.33374278982</v>
      </c>
      <c r="D17" s="12">
        <f>C17*$D$4</f>
        <v>965.24400368510828</v>
      </c>
    </row>
    <row r="18" spans="1:4" ht="15.75">
      <c r="A18" s="1">
        <v>20</v>
      </c>
      <c r="B18" s="34" t="s">
        <v>15</v>
      </c>
      <c r="C18" s="9">
        <f>FV($D$10,A18*12,$D$8*-1)</f>
        <v>421542.22007448104</v>
      </c>
      <c r="D18" s="12">
        <f>C18*$D$4</f>
        <v>3793.8799806703291</v>
      </c>
    </row>
    <row r="19" spans="1:4" ht="15.75">
      <c r="A19" s="1">
        <v>35</v>
      </c>
      <c r="B19" s="35" t="s">
        <v>16</v>
      </c>
      <c r="C19" s="10">
        <f>FV($D$10,A19*12,$D$8*-1)</f>
        <v>2337855.6191706951</v>
      </c>
      <c r="D19" s="13">
        <f>C19*$D$4</f>
        <v>21040.700572536254</v>
      </c>
    </row>
    <row r="22" spans="1:4">
      <c r="B22" s="45" t="s">
        <v>17</v>
      </c>
      <c r="C22" s="46" t="s">
        <v>18</v>
      </c>
      <c r="D22" s="46"/>
    </row>
    <row r="23" spans="1:4">
      <c r="B23" s="53" t="s">
        <v>5</v>
      </c>
      <c r="C23" s="54">
        <f>D8</f>
        <v>500</v>
      </c>
      <c r="D23" s="54"/>
    </row>
    <row r="25" spans="1:4">
      <c r="B25" s="48" t="s">
        <v>19</v>
      </c>
      <c r="C25" s="48" t="s">
        <v>20</v>
      </c>
      <c r="D25" s="48" t="s">
        <v>21</v>
      </c>
    </row>
    <row r="26" spans="1:4">
      <c r="B26" t="s">
        <v>22</v>
      </c>
      <c r="C26" s="47">
        <f>VLOOKUP($C$22&amp;"-"&amp;B26,Folha2!$A$1:$D$11,4,FALSE)</f>
        <v>0.3</v>
      </c>
      <c r="D26" s="3">
        <f>C26*$C$23</f>
        <v>150</v>
      </c>
    </row>
    <row r="27" spans="1:4">
      <c r="B27" t="s">
        <v>23</v>
      </c>
      <c r="C27" s="47">
        <f>VLOOKUP($C$22&amp;"-"&amp;B27,Folha2!$A$1:$D$11,4,FALSE)</f>
        <v>0.4</v>
      </c>
      <c r="D27" s="3">
        <f t="shared" ref="D27:D28" si="0">C27*$C$23</f>
        <v>200</v>
      </c>
    </row>
    <row r="28" spans="1:4">
      <c r="B28" t="s">
        <v>24</v>
      </c>
      <c r="C28" s="47">
        <f>VLOOKUP($C$22&amp;"-"&amp;B28,Folha2!$A$1:$D$11,4,FALSE)</f>
        <v>0.3</v>
      </c>
      <c r="D28" s="3">
        <f t="shared" si="0"/>
        <v>150</v>
      </c>
    </row>
    <row r="29" spans="1:4">
      <c r="B29" s="48"/>
      <c r="C29" s="48"/>
      <c r="D29" s="49">
        <f>SUM(D26:D28)</f>
        <v>500</v>
      </c>
    </row>
  </sheetData>
  <mergeCells count="13">
    <mergeCell ref="C22:D22"/>
    <mergeCell ref="C23:D23"/>
    <mergeCell ref="B2:D2"/>
    <mergeCell ref="B7:D7"/>
    <mergeCell ref="B8:C8"/>
    <mergeCell ref="B9:C9"/>
    <mergeCell ref="B10:C10"/>
    <mergeCell ref="B14:C14"/>
    <mergeCell ref="B3:C3"/>
    <mergeCell ref="B4:C4"/>
    <mergeCell ref="B5:C5"/>
    <mergeCell ref="B11:C11"/>
    <mergeCell ref="B12:C12"/>
  </mergeCells>
  <dataValidations count="1">
    <dataValidation type="list" allowBlank="1" showInputMessage="1" showErrorMessage="1" sqref="C22" xr:uid="{C6BCE0A7-AC02-4426-8150-75F1C46A5319}">
      <formula1>"Conservador,Moderado,Agressivo"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04CF-901C-48A4-9E44-268385354AD6}">
  <dimension ref="A2:I11"/>
  <sheetViews>
    <sheetView workbookViewId="0">
      <selection activeCell="I3" sqref="I3"/>
    </sheetView>
  </sheetViews>
  <sheetFormatPr defaultRowHeight="15"/>
  <cols>
    <col min="1" max="1" width="17.85546875" bestFit="1" customWidth="1"/>
    <col min="2" max="2" width="12.140625" bestFit="1" customWidth="1"/>
    <col min="3" max="3" width="9.7109375" bestFit="1" customWidth="1"/>
    <col min="4" max="4" width="7.7109375" bestFit="1" customWidth="1"/>
  </cols>
  <sheetData>
    <row r="2" spans="1:9">
      <c r="A2" s="52" t="s">
        <v>25</v>
      </c>
      <c r="B2" s="52" t="s">
        <v>26</v>
      </c>
      <c r="C2" s="52" t="s">
        <v>19</v>
      </c>
      <c r="D2" s="52" t="s">
        <v>27</v>
      </c>
      <c r="I2" t="s">
        <v>27</v>
      </c>
    </row>
    <row r="3" spans="1:9">
      <c r="A3" t="str">
        <f>$B$3&amp;"-"&amp;C3</f>
        <v>Conservador-Papel</v>
      </c>
      <c r="B3" t="s">
        <v>28</v>
      </c>
      <c r="C3" t="s">
        <v>22</v>
      </c>
      <c r="D3" s="47">
        <v>0.2</v>
      </c>
      <c r="G3" t="str">
        <f>A7</f>
        <v>Moderado-TIjolo</v>
      </c>
      <c r="I3">
        <f>VLOOKUP(G3,$A$1:$D$11,4,FALSE)</f>
        <v>0.4</v>
      </c>
    </row>
    <row r="4" spans="1:9">
      <c r="A4" t="str">
        <f t="shared" ref="A4:A5" si="0">$B$3&amp;"-"&amp;C4</f>
        <v>Conservador-TIjolo</v>
      </c>
      <c r="B4" t="s">
        <v>28</v>
      </c>
      <c r="C4" t="s">
        <v>23</v>
      </c>
      <c r="D4" s="47">
        <v>0.5</v>
      </c>
    </row>
    <row r="5" spans="1:9">
      <c r="A5" s="50" t="str">
        <f t="shared" si="0"/>
        <v>Conservador-Hibridos</v>
      </c>
      <c r="B5" s="50" t="s">
        <v>28</v>
      </c>
      <c r="C5" s="50" t="s">
        <v>24</v>
      </c>
      <c r="D5" s="51">
        <v>0.3</v>
      </c>
    </row>
    <row r="6" spans="1:9">
      <c r="A6" t="str">
        <f>$B$6&amp;"-"&amp;C6</f>
        <v>Moderado-Papel</v>
      </c>
      <c r="B6" t="s">
        <v>18</v>
      </c>
      <c r="C6" t="s">
        <v>22</v>
      </c>
      <c r="D6" s="47">
        <v>0.3</v>
      </c>
    </row>
    <row r="7" spans="1:9">
      <c r="A7" t="str">
        <f t="shared" ref="A7:A8" si="1">$B$6&amp;"-"&amp;C7</f>
        <v>Moderado-TIjolo</v>
      </c>
      <c r="B7" t="s">
        <v>18</v>
      </c>
      <c r="C7" t="s">
        <v>23</v>
      </c>
      <c r="D7" s="47">
        <v>0.4</v>
      </c>
    </row>
    <row r="8" spans="1:9">
      <c r="A8" s="50" t="str">
        <f t="shared" si="1"/>
        <v>Moderado-Hibridos</v>
      </c>
      <c r="B8" s="50" t="s">
        <v>18</v>
      </c>
      <c r="C8" s="50" t="s">
        <v>24</v>
      </c>
      <c r="D8" s="51">
        <v>0.3</v>
      </c>
    </row>
    <row r="9" spans="1:9">
      <c r="A9" t="str">
        <f>$B$9&amp;"-"&amp;C9</f>
        <v>Agressivo-Papel</v>
      </c>
      <c r="B9" t="s">
        <v>29</v>
      </c>
      <c r="C9" t="s">
        <v>22</v>
      </c>
      <c r="D9" s="47">
        <v>0.45</v>
      </c>
    </row>
    <row r="10" spans="1:9">
      <c r="A10" t="str">
        <f t="shared" ref="A10:A11" si="2">$B$9&amp;"-"&amp;C10</f>
        <v>Agressivo-TIjolo</v>
      </c>
      <c r="B10" t="s">
        <v>29</v>
      </c>
      <c r="C10" t="s">
        <v>23</v>
      </c>
      <c r="D10" s="47">
        <v>0.3</v>
      </c>
    </row>
    <row r="11" spans="1:9">
      <c r="A11" t="str">
        <f t="shared" si="2"/>
        <v>Agressivo-Hibridos</v>
      </c>
      <c r="B11" t="s">
        <v>29</v>
      </c>
      <c r="C11" t="s">
        <v>24</v>
      </c>
      <c r="D11" s="47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2025-05-19T14:40:33Z</dcterms:created>
  <dcterms:modified xsi:type="dcterms:W3CDTF">2025-05-21T21:15:34Z</dcterms:modified>
  <cp:category/>
  <cp:contentStatus/>
</cp:coreProperties>
</file>