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4355" windowHeight="5700"/>
  </bookViews>
  <sheets>
    <sheet name="Plamor" sheetId="1" r:id="rId1"/>
    <sheet name="Plan1" sheetId="2" r:id="rId2"/>
  </sheets>
  <calcPr calcId="124519"/>
</workbook>
</file>

<file path=xl/calcChain.xml><?xml version="1.0" encoding="utf-8"?>
<calcChain xmlns="http://schemas.openxmlformats.org/spreadsheetml/2006/main">
  <c r="J3" i="1"/>
  <c r="J4"/>
  <c r="I4"/>
  <c r="H3"/>
  <c r="H5"/>
  <c r="K2"/>
  <c r="J2"/>
  <c r="I2"/>
  <c r="H2"/>
  <c r="N9"/>
  <c r="R10"/>
  <c r="Q10"/>
  <c r="P10"/>
  <c r="R9"/>
  <c r="Q9"/>
  <c r="P9"/>
  <c r="R8"/>
  <c r="Q8"/>
  <c r="P8"/>
  <c r="D8" i="2"/>
  <c r="N8" i="1"/>
  <c r="B9" i="2"/>
  <c r="B8"/>
  <c r="F10"/>
  <c r="E10"/>
  <c r="D10"/>
  <c r="F9"/>
  <c r="E9"/>
  <c r="D9"/>
  <c r="F8"/>
  <c r="E8"/>
  <c r="I3" i="1"/>
  <c r="H4"/>
  <c r="K3"/>
  <c r="K4" l="1"/>
  <c r="J5"/>
  <c r="I5"/>
  <c r="K5" l="1"/>
  <c r="J10"/>
  <c r="I10"/>
  <c r="J11"/>
  <c r="I11"/>
  <c r="H11"/>
  <c r="H10"/>
  <c r="I12"/>
  <c r="H12"/>
  <c r="J12"/>
  <c r="H15" l="1"/>
</calcChain>
</file>

<file path=xl/sharedStrings.xml><?xml version="1.0" encoding="utf-8"?>
<sst xmlns="http://schemas.openxmlformats.org/spreadsheetml/2006/main" count="55" uniqueCount="38">
  <si>
    <t>station</t>
  </si>
  <si>
    <t>Sessenta</t>
  </si>
  <si>
    <t>intac</t>
  </si>
  <si>
    <t>Ndis</t>
  </si>
  <si>
    <t>Npre</t>
  </si>
  <si>
    <t>AFV1</t>
  </si>
  <si>
    <t>AFV3</t>
  </si>
  <si>
    <t>AFV4</t>
  </si>
  <si>
    <t>AFV5</t>
  </si>
  <si>
    <t>AFV6</t>
  </si>
  <si>
    <t>AFV7</t>
  </si>
  <si>
    <t>AFV8</t>
  </si>
  <si>
    <t>AFV9</t>
  </si>
  <si>
    <t>AFV10</t>
  </si>
  <si>
    <t>AFV11</t>
  </si>
  <si>
    <t>AFV12</t>
  </si>
  <si>
    <t>AFV13</t>
  </si>
  <si>
    <t>AFV15</t>
  </si>
  <si>
    <t>AFV16</t>
  </si>
  <si>
    <t>AFV17</t>
  </si>
  <si>
    <t>AFV19</t>
  </si>
  <si>
    <t>AFV20</t>
  </si>
  <si>
    <t>SD</t>
  </si>
  <si>
    <t>SP</t>
  </si>
  <si>
    <t>SI</t>
  </si>
  <si>
    <t>Total</t>
  </si>
  <si>
    <t>Categoria 1</t>
  </si>
  <si>
    <t>Categoria 2</t>
  </si>
  <si>
    <t>Categoria 3</t>
  </si>
  <si>
    <t>total</t>
  </si>
  <si>
    <t>Hipotése nula</t>
  </si>
  <si>
    <t>p=</t>
  </si>
  <si>
    <t>Resíduos</t>
  </si>
  <si>
    <t>p 0.05=</t>
  </si>
  <si>
    <t>z=</t>
  </si>
  <si>
    <t>Baixa</t>
  </si>
  <si>
    <t>Media</t>
  </si>
  <si>
    <t>Alta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</si>
</sst>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8"/>
  <sheetViews>
    <sheetView tabSelected="1" workbookViewId="0">
      <selection activeCell="E19" sqref="E19"/>
    </sheetView>
  </sheetViews>
  <sheetFormatPr defaultRowHeight="15"/>
  <cols>
    <col min="8" max="8" width="12" bestFit="1" customWidth="1"/>
  </cols>
  <sheetData>
    <row r="1" spans="1:18">
      <c r="A1" t="s">
        <v>0</v>
      </c>
      <c r="B1" t="s">
        <v>1</v>
      </c>
      <c r="C1" t="s">
        <v>3</v>
      </c>
      <c r="D1" t="s">
        <v>4</v>
      </c>
      <c r="E1" t="s">
        <v>2</v>
      </c>
      <c r="H1" t="s">
        <v>22</v>
      </c>
      <c r="I1" t="s">
        <v>23</v>
      </c>
      <c r="J1" t="s">
        <v>24</v>
      </c>
      <c r="K1" t="s">
        <v>25</v>
      </c>
      <c r="P1" t="s">
        <v>32</v>
      </c>
    </row>
    <row r="2" spans="1:18">
      <c r="A2" s="5" t="s">
        <v>20</v>
      </c>
      <c r="B2">
        <v>0</v>
      </c>
      <c r="C2">
        <v>0</v>
      </c>
      <c r="D2">
        <v>0</v>
      </c>
      <c r="E2">
        <v>10</v>
      </c>
      <c r="G2" t="s">
        <v>26</v>
      </c>
      <c r="H2">
        <f>SUM(C2:C6)</f>
        <v>4</v>
      </c>
      <c r="I2">
        <f>SUM(D2:D6)</f>
        <v>12</v>
      </c>
      <c r="J2">
        <f>SUM(E2:E6)</f>
        <v>26</v>
      </c>
      <c r="K2">
        <f>SUM(H2,J2,I2)</f>
        <v>42</v>
      </c>
    </row>
    <row r="3" spans="1:18">
      <c r="A3" s="5" t="s">
        <v>8</v>
      </c>
      <c r="B3">
        <v>7</v>
      </c>
      <c r="C3">
        <v>0</v>
      </c>
      <c r="D3">
        <v>5</v>
      </c>
      <c r="E3">
        <v>5</v>
      </c>
      <c r="G3" t="s">
        <v>27</v>
      </c>
      <c r="H3">
        <f>SUM(C7:C12)</f>
        <v>13</v>
      </c>
      <c r="I3">
        <f t="shared" ref="I3" si="0">SUM(D7:D12)</f>
        <v>9</v>
      </c>
      <c r="J3">
        <f>SUM(E7:E12)</f>
        <v>24</v>
      </c>
      <c r="K3">
        <f t="shared" ref="K3" si="1">SUM(H3,J3,I3)</f>
        <v>46</v>
      </c>
      <c r="P3" t="s">
        <v>22</v>
      </c>
      <c r="Q3" t="s">
        <v>23</v>
      </c>
      <c r="R3" t="s">
        <v>24</v>
      </c>
    </row>
    <row r="4" spans="1:18">
      <c r="A4" s="5" t="s">
        <v>9</v>
      </c>
      <c r="B4">
        <v>7.23</v>
      </c>
      <c r="C4">
        <v>0</v>
      </c>
      <c r="D4">
        <v>6</v>
      </c>
      <c r="E4">
        <v>0</v>
      </c>
      <c r="G4" t="s">
        <v>28</v>
      </c>
      <c r="H4">
        <f>SUM(C13:C18)</f>
        <v>0</v>
      </c>
      <c r="I4">
        <f>SUM(D13:D18)</f>
        <v>37</v>
      </c>
      <c r="J4">
        <f>SUM(E13:E18)</f>
        <v>2</v>
      </c>
      <c r="K4">
        <f>SUM(H4,J4,I4)</f>
        <v>39</v>
      </c>
      <c r="N4" t="s">
        <v>35</v>
      </c>
      <c r="O4">
        <v>1</v>
      </c>
      <c r="P4" s="1">
        <v>-0.94345123851339396</v>
      </c>
      <c r="Q4" s="1">
        <v>-2.5605012176089699</v>
      </c>
      <c r="R4" s="7">
        <v>3.2506893213826999</v>
      </c>
    </row>
    <row r="5" spans="1:18">
      <c r="A5" s="5" t="s">
        <v>18</v>
      </c>
      <c r="B5">
        <v>9</v>
      </c>
      <c r="C5">
        <v>0</v>
      </c>
      <c r="D5">
        <v>0</v>
      </c>
      <c r="E5">
        <v>10</v>
      </c>
      <c r="G5" t="s">
        <v>29</v>
      </c>
      <c r="H5">
        <f>SUM(H2:H4)</f>
        <v>17</v>
      </c>
      <c r="I5">
        <f t="shared" ref="I5:J5" si="2">SUM(I2:I4)</f>
        <v>58</v>
      </c>
      <c r="J5">
        <f t="shared" si="2"/>
        <v>52</v>
      </c>
      <c r="K5">
        <f>SUM(H5,J5,I5)</f>
        <v>127</v>
      </c>
      <c r="N5" t="s">
        <v>36</v>
      </c>
      <c r="O5">
        <v>2</v>
      </c>
      <c r="P5" s="7">
        <v>3.7402598716303399</v>
      </c>
      <c r="Q5" s="8">
        <v>-4.5097204460167504</v>
      </c>
      <c r="R5" s="1">
        <v>1.9925975295577001</v>
      </c>
    </row>
    <row r="6" spans="1:18">
      <c r="A6" s="5" t="s">
        <v>14</v>
      </c>
      <c r="B6">
        <v>10.67</v>
      </c>
      <c r="C6">
        <v>4</v>
      </c>
      <c r="D6">
        <v>1</v>
      </c>
      <c r="E6">
        <v>1</v>
      </c>
      <c r="N6" t="s">
        <v>37</v>
      </c>
      <c r="O6">
        <v>3</v>
      </c>
      <c r="P6" s="8">
        <v>-2.93092871836572</v>
      </c>
      <c r="Q6" s="7">
        <v>7.3286856245268197</v>
      </c>
      <c r="R6" s="8">
        <v>-5.4129364406306504</v>
      </c>
    </row>
    <row r="7" spans="1:18">
      <c r="A7" s="4" t="s">
        <v>19</v>
      </c>
      <c r="B7">
        <v>15.2</v>
      </c>
      <c r="C7">
        <v>2</v>
      </c>
      <c r="D7">
        <v>0</v>
      </c>
      <c r="E7">
        <v>1</v>
      </c>
    </row>
    <row r="8" spans="1:18">
      <c r="A8" s="4" t="s">
        <v>17</v>
      </c>
      <c r="B8">
        <v>16.2</v>
      </c>
      <c r="C8">
        <v>0</v>
      </c>
      <c r="D8">
        <v>5</v>
      </c>
      <c r="E8">
        <v>0</v>
      </c>
      <c r="G8" t="s">
        <v>30</v>
      </c>
      <c r="M8" t="s">
        <v>33</v>
      </c>
      <c r="N8">
        <f>0.05/9</f>
        <v>5.5555555555555558E-3</v>
      </c>
      <c r="P8" s="2">
        <f>CHIDIST(P4^2,1)</f>
        <v>0.34545015124137313</v>
      </c>
      <c r="Q8" s="2">
        <f t="shared" ref="Q8:R8" si="3">CHIDIST(Q4^2,1)</f>
        <v>1.0452130430063484E-2</v>
      </c>
      <c r="R8" s="3">
        <f t="shared" si="3"/>
        <v>1.1512559229370253E-3</v>
      </c>
    </row>
    <row r="9" spans="1:18">
      <c r="A9" s="4" t="s">
        <v>5</v>
      </c>
      <c r="B9">
        <v>18.5</v>
      </c>
      <c r="C9">
        <v>1</v>
      </c>
      <c r="D9">
        <v>0</v>
      </c>
      <c r="E9">
        <v>9</v>
      </c>
      <c r="H9" t="s">
        <v>22</v>
      </c>
      <c r="I9" t="s">
        <v>23</v>
      </c>
      <c r="J9" t="s">
        <v>24</v>
      </c>
      <c r="K9" t="s">
        <v>25</v>
      </c>
      <c r="M9" t="s">
        <v>34</v>
      </c>
      <c r="N9">
        <f>NORMSINV(N8/2)</f>
        <v>-2.7729212946086434</v>
      </c>
      <c r="P9" s="3">
        <f t="shared" ref="P9:R10" si="4">CHIDIST(P5^2,1)</f>
        <v>1.8383010050410683E-4</v>
      </c>
      <c r="Q9" s="3">
        <f t="shared" si="4"/>
        <v>6.4913109495150399E-6</v>
      </c>
      <c r="R9" s="2">
        <f t="shared" si="4"/>
        <v>4.6305543028618432E-2</v>
      </c>
    </row>
    <row r="10" spans="1:18">
      <c r="A10" s="4" t="s">
        <v>10</v>
      </c>
      <c r="B10">
        <v>18.96</v>
      </c>
      <c r="C10">
        <v>6</v>
      </c>
      <c r="D10">
        <v>1</v>
      </c>
      <c r="E10">
        <v>1</v>
      </c>
      <c r="G10" t="s">
        <v>26</v>
      </c>
      <c r="H10">
        <f>K10*H13/K13</f>
        <v>5.622047244094488</v>
      </c>
      <c r="I10">
        <f>K10*I13/K13</f>
        <v>19.181102362204726</v>
      </c>
      <c r="J10">
        <f>K10*J13/K13</f>
        <v>17.196850393700789</v>
      </c>
      <c r="K10">
        <v>42</v>
      </c>
      <c r="P10" s="3">
        <f t="shared" si="4"/>
        <v>3.3795032859445097E-3</v>
      </c>
      <c r="Q10" s="3">
        <f t="shared" si="4"/>
        <v>2.3242087686760361E-13</v>
      </c>
      <c r="R10" s="3">
        <f t="shared" si="4"/>
        <v>6.1999502328111652E-8</v>
      </c>
    </row>
    <row r="11" spans="1:18">
      <c r="A11" s="4" t="s">
        <v>6</v>
      </c>
      <c r="B11">
        <v>21</v>
      </c>
      <c r="C11">
        <v>3</v>
      </c>
      <c r="D11">
        <v>0</v>
      </c>
      <c r="E11">
        <v>7</v>
      </c>
      <c r="G11" t="s">
        <v>27</v>
      </c>
      <c r="H11">
        <f>K11*H13/K13</f>
        <v>6.1574803149606296</v>
      </c>
      <c r="I11">
        <f>I13*K11/K13</f>
        <v>21.007874015748033</v>
      </c>
      <c r="J11">
        <f>J13*K11/K13</f>
        <v>18.834645669291337</v>
      </c>
      <c r="K11">
        <v>46</v>
      </c>
    </row>
    <row r="12" spans="1:18">
      <c r="A12" s="4" t="s">
        <v>7</v>
      </c>
      <c r="B12">
        <v>29</v>
      </c>
      <c r="C12">
        <v>1</v>
      </c>
      <c r="D12">
        <v>3</v>
      </c>
      <c r="E12">
        <v>6</v>
      </c>
      <c r="G12" t="s">
        <v>28</v>
      </c>
      <c r="H12">
        <f>H13*K12/K13</f>
        <v>5.2204724409448815</v>
      </c>
      <c r="I12">
        <f>I13*K12/K13</f>
        <v>17.811023622047244</v>
      </c>
      <c r="J12">
        <f>J13*K12/K13</f>
        <v>15.968503937007874</v>
      </c>
      <c r="K12">
        <v>39</v>
      </c>
    </row>
    <row r="13" spans="1:18">
      <c r="A13" s="6" t="s">
        <v>12</v>
      </c>
      <c r="B13">
        <v>37</v>
      </c>
      <c r="C13">
        <v>0</v>
      </c>
      <c r="D13">
        <v>4</v>
      </c>
      <c r="E13">
        <v>0</v>
      </c>
      <c r="G13" t="s">
        <v>29</v>
      </c>
      <c r="H13">
        <v>17</v>
      </c>
      <c r="I13">
        <v>58</v>
      </c>
      <c r="J13">
        <v>52</v>
      </c>
      <c r="K13">
        <v>127</v>
      </c>
    </row>
    <row r="14" spans="1:18">
      <c r="A14" s="6" t="s">
        <v>13</v>
      </c>
      <c r="B14">
        <v>37</v>
      </c>
      <c r="C14">
        <v>0</v>
      </c>
      <c r="D14">
        <v>5</v>
      </c>
      <c r="E14">
        <v>0</v>
      </c>
    </row>
    <row r="15" spans="1:18">
      <c r="A15" s="6" t="s">
        <v>15</v>
      </c>
      <c r="B15">
        <v>38</v>
      </c>
      <c r="C15">
        <v>0</v>
      </c>
      <c r="D15">
        <v>8</v>
      </c>
      <c r="E15">
        <v>0</v>
      </c>
      <c r="G15" t="s">
        <v>31</v>
      </c>
      <c r="H15">
        <f>CHITEST(H2:J4,H10:J12)</f>
        <v>1.2989223521888589E-12</v>
      </c>
    </row>
    <row r="16" spans="1:18">
      <c r="A16" s="6" t="s">
        <v>21</v>
      </c>
      <c r="B16">
        <v>39.380000000000003</v>
      </c>
      <c r="C16">
        <v>0</v>
      </c>
      <c r="D16">
        <v>8</v>
      </c>
      <c r="E16">
        <v>2</v>
      </c>
    </row>
    <row r="17" spans="1:5">
      <c r="A17" s="6" t="s">
        <v>16</v>
      </c>
      <c r="B17">
        <v>62</v>
      </c>
      <c r="C17">
        <v>0</v>
      </c>
      <c r="D17">
        <v>3</v>
      </c>
      <c r="E17">
        <v>0</v>
      </c>
    </row>
    <row r="18" spans="1:5">
      <c r="A18" s="6" t="s">
        <v>11</v>
      </c>
      <c r="B18">
        <v>65</v>
      </c>
      <c r="C18">
        <v>0</v>
      </c>
      <c r="D18">
        <v>9</v>
      </c>
      <c r="E18">
        <v>0</v>
      </c>
    </row>
  </sheetData>
  <sortState ref="A2:E21">
    <sortCondition ref="B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D8" sqref="D8:F10"/>
    </sheetView>
  </sheetViews>
  <sheetFormatPr defaultRowHeight="15"/>
  <sheetData>
    <row r="1" spans="1:6">
      <c r="D1" t="s">
        <v>32</v>
      </c>
    </row>
    <row r="3" spans="1:6">
      <c r="D3" t="s">
        <v>22</v>
      </c>
      <c r="E3" t="s">
        <v>23</v>
      </c>
      <c r="F3" t="s">
        <v>24</v>
      </c>
    </row>
    <row r="4" spans="1:6">
      <c r="C4">
        <v>1</v>
      </c>
      <c r="D4" s="2">
        <v>-1.01505481108409</v>
      </c>
      <c r="E4" s="2">
        <v>-2.1194373152719801</v>
      </c>
      <c r="F4" s="3">
        <v>2.82186202090731</v>
      </c>
    </row>
    <row r="5" spans="1:6">
      <c r="C5">
        <v>2</v>
      </c>
      <c r="D5" s="3">
        <v>3.64883127096802</v>
      </c>
      <c r="E5" s="3">
        <v>-4.0705767479232096</v>
      </c>
      <c r="F5" s="2">
        <v>1.54556114932184</v>
      </c>
    </row>
    <row r="6" spans="1:6">
      <c r="C6">
        <v>3</v>
      </c>
      <c r="D6" s="3">
        <v>-2.8211347890746601</v>
      </c>
      <c r="E6" s="3">
        <v>6.5585194201159904</v>
      </c>
      <c r="F6" s="3">
        <v>-4.6062753125717402</v>
      </c>
    </row>
    <row r="8" spans="1:6">
      <c r="A8" t="s">
        <v>33</v>
      </c>
      <c r="B8">
        <f>0.05/9</f>
        <v>5.5555555555555558E-3</v>
      </c>
      <c r="D8" s="1">
        <f>CHIDIST(D4^2,1)</f>
        <v>0.31007994164297092</v>
      </c>
      <c r="E8" s="1">
        <f t="shared" ref="E8:F8" si="0">CHIDIST(E4^2,1)</f>
        <v>3.4053530953749162E-2</v>
      </c>
      <c r="F8" s="1">
        <f t="shared" si="0"/>
        <v>4.7745717477169249E-3</v>
      </c>
    </row>
    <row r="9" spans="1:6">
      <c r="A9" t="s">
        <v>34</v>
      </c>
      <c r="B9">
        <f>NORMSINV(B8/2)</f>
        <v>-2.7729212946086434</v>
      </c>
      <c r="D9" s="1">
        <f t="shared" ref="D9:F10" si="1">CHIDIST(D5^2,1)</f>
        <v>2.6343604918929557E-4</v>
      </c>
      <c r="E9" s="1">
        <f t="shared" si="1"/>
        <v>4.6896887842576666E-5</v>
      </c>
      <c r="F9" s="1">
        <f t="shared" si="1"/>
        <v>0.12221062225145449</v>
      </c>
    </row>
    <row r="10" spans="1:6">
      <c r="D10" s="1">
        <f t="shared" si="1"/>
        <v>4.7854094136126311E-3</v>
      </c>
      <c r="E10" s="1">
        <f t="shared" si="1"/>
        <v>5.4344630835419965E-11</v>
      </c>
      <c r="F10" s="1">
        <f t="shared" si="1"/>
        <v>4.0994556200576565E-6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Plamor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Mittelman</dc:creator>
  <cp:lastModifiedBy>Irene</cp:lastModifiedBy>
  <dcterms:created xsi:type="dcterms:W3CDTF">2018-05-23T00:17:36Z</dcterms:created>
  <dcterms:modified xsi:type="dcterms:W3CDTF">2019-12-27T18:00:50Z</dcterms:modified>
</cp:coreProperties>
</file>