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9\Desktop\Estudos\Excel com IA\Desafio\"/>
    </mc:Choice>
  </mc:AlternateContent>
  <xr:revisionPtr revIDLastSave="0" documentId="13_ncr:1_{DBB3CD04-7F58-4F98-815D-D0BD197CEA92}" xr6:coauthVersionLast="47" xr6:coauthVersionMax="47" xr10:uidLastSave="{00000000-0000-0000-0000-000000000000}"/>
  <bookViews>
    <workbookView xWindow="-110" yWindow="-110" windowWidth="19420" windowHeight="10420" xr2:uid="{DB82ABF9-3733-44D6-A028-35E7BE860DD1}"/>
  </bookViews>
  <sheets>
    <sheet name="Simulador" sheetId="1" r:id="rId1"/>
    <sheet name="Auxili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30" i="1"/>
  <c r="C31" i="1"/>
  <c r="C32" i="1"/>
  <c r="C33" i="1"/>
  <c r="C29" i="1"/>
  <c r="A8" i="2"/>
  <c r="A9" i="2"/>
  <c r="A10" i="2"/>
  <c r="A11" i="2"/>
  <c r="A12" i="2"/>
  <c r="A13" i="2"/>
  <c r="A14" i="2"/>
  <c r="A15" i="2"/>
  <c r="A16" i="2"/>
  <c r="A17" i="2"/>
  <c r="A4" i="2"/>
  <c r="A5" i="2"/>
  <c r="A6" i="2"/>
  <c r="A7" i="2"/>
  <c r="A3" i="2"/>
  <c r="C12" i="1"/>
  <c r="C13" i="1" s="1"/>
  <c r="C26" i="1"/>
  <c r="C18" i="1"/>
  <c r="C19" i="1"/>
  <c r="C20" i="1"/>
  <c r="C21" i="1"/>
  <c r="C34" i="1" l="1"/>
</calcChain>
</file>

<file path=xl/sharedStrings.xml><?xml version="1.0" encoding="utf-8"?>
<sst xmlns="http://schemas.openxmlformats.org/spreadsheetml/2006/main" count="76" uniqueCount="39">
  <si>
    <t>Quanto investir por mês ?</t>
  </si>
  <si>
    <t>Por Quantos Anos ?</t>
  </si>
  <si>
    <t>Taxa de Rendimento mensal ?</t>
  </si>
  <si>
    <t>Patrimônio acumulado ?</t>
  </si>
  <si>
    <t>Dividendos Mensais ?</t>
  </si>
  <si>
    <t>Dados Analíticos do Investimento</t>
  </si>
  <si>
    <t>Projeção Anual</t>
  </si>
  <si>
    <t>Montante total em 2 anos</t>
  </si>
  <si>
    <t>Montante total em 5 anos</t>
  </si>
  <si>
    <t>Montante total em 10 anos</t>
  </si>
  <si>
    <t>Montante total em 15 anos</t>
  </si>
  <si>
    <t>Montante total em 30 anos</t>
  </si>
  <si>
    <t>Tijolo</t>
  </si>
  <si>
    <t>Papel</t>
  </si>
  <si>
    <t>Híbrido</t>
  </si>
  <si>
    <t>Desenvolvimento</t>
  </si>
  <si>
    <t>Resumo</t>
  </si>
  <si>
    <t>Imóveis Físicos</t>
  </si>
  <si>
    <t>Valores Mobiliários</t>
  </si>
  <si>
    <t>Comina os dois acima</t>
  </si>
  <si>
    <t>FOF</t>
  </si>
  <si>
    <t>Imóves para alienação</t>
  </si>
  <si>
    <t>Investe em outros Fundos</t>
  </si>
  <si>
    <t>Tipos de FIIs</t>
  </si>
  <si>
    <t>Perfil</t>
  </si>
  <si>
    <t>Conservador</t>
  </si>
  <si>
    <t>Moderado</t>
  </si>
  <si>
    <t>Agressivo</t>
  </si>
  <si>
    <t>Descrição</t>
  </si>
  <si>
    <t>Prefere investimentos de baixo risco</t>
  </si>
  <si>
    <t>Está disposto a assumir algum risco</t>
  </si>
  <si>
    <t>Busca maiores retornos, aceitando maior risco</t>
  </si>
  <si>
    <t>VALOR MENSAL INVESTIDO</t>
  </si>
  <si>
    <t>TIPO DE FII</t>
  </si>
  <si>
    <t>PERCENTUAL SUGERIDO</t>
  </si>
  <si>
    <t>Tipo de FII</t>
  </si>
  <si>
    <t>%</t>
  </si>
  <si>
    <t>Chave</t>
  </si>
  <si>
    <t>SELECIONE O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</si>
</sst>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  <numFmt numFmtId="166" formatCode="&quot;R$&quot;\ #,##0.000;[Red]\-&quot;R$&quot;\ #,##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6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1AFB3"/>
        <bgColor indexed="64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2"/>
      </right>
      <top style="thick">
        <color theme="4"/>
      </top>
      <bottom style="thick">
        <color theme="2"/>
      </bottom>
      <diagonal/>
    </border>
    <border>
      <left style="thick">
        <color theme="2"/>
      </left>
      <right/>
      <top style="thick">
        <color theme="4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2"/>
      </left>
      <right/>
      <top style="thick">
        <color theme="2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/>
      <diagonal/>
    </border>
    <border>
      <left style="thick">
        <color theme="2"/>
      </left>
      <right/>
      <top style="thick">
        <color theme="2"/>
      </top>
      <bottom/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/>
      <top style="thick">
        <color theme="4"/>
      </top>
      <bottom style="thick">
        <color theme="2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36">
    <xf numFmtId="0" fontId="0" fillId="0" borderId="0" xfId="0"/>
    <xf numFmtId="164" fontId="4" fillId="0" borderId="3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5" xfId="2" applyNumberFormat="1" applyFont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0" fontId="5" fillId="0" borderId="0" xfId="0" applyFont="1"/>
    <xf numFmtId="164" fontId="4" fillId="2" borderId="5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3" borderId="1" xfId="3" applyFont="1" applyFill="1" applyAlignment="1">
      <alignment horizontal="center"/>
    </xf>
    <xf numFmtId="8" fontId="7" fillId="2" borderId="5" xfId="0" applyNumberFormat="1" applyFont="1" applyFill="1" applyBorder="1" applyAlignment="1">
      <alignment horizontal="center"/>
    </xf>
    <xf numFmtId="166" fontId="7" fillId="2" borderId="7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3" borderId="1" xfId="3" applyFont="1" applyFill="1" applyAlignment="1">
      <alignment horizontal="left"/>
    </xf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9" fontId="0" fillId="0" borderId="10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8" fillId="5" borderId="0" xfId="5" applyFont="1" applyFill="1"/>
    <xf numFmtId="0" fontId="8" fillId="5" borderId="0" xfId="5" applyFont="1" applyFill="1" applyAlignment="1">
      <alignment horizontal="center"/>
    </xf>
    <xf numFmtId="0" fontId="4" fillId="0" borderId="0" xfId="0" applyFont="1"/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7" fillId="6" borderId="0" xfId="0" applyFont="1" applyFill="1" applyAlignment="1">
      <alignment horizontal="center"/>
    </xf>
    <xf numFmtId="0" fontId="4" fillId="6" borderId="0" xfId="0" applyFont="1" applyFill="1"/>
    <xf numFmtId="9" fontId="7" fillId="6" borderId="0" xfId="0" applyNumberFormat="1" applyFont="1" applyFill="1" applyAlignment="1">
      <alignment horizontal="center"/>
    </xf>
  </cellXfs>
  <cellStyles count="6">
    <cellStyle name="Moeda" xfId="1" builtinId="4"/>
    <cellStyle name="Moeda 2" xfId="4" xr:uid="{5AC5A1D2-ED71-438F-9D50-A0D83A90564D}"/>
    <cellStyle name="Neutro" xfId="5" builtinId="28"/>
    <cellStyle name="Normal" xfId="0" builtinId="0"/>
    <cellStyle name="Porcentagem" xfId="2" builtinId="5"/>
    <cellStyle name="Título 1" xfId="3" builtinId="16"/>
  </cellStyles>
  <dxfs count="0"/>
  <tableStyles count="0" defaultTableStyle="TableStyleMedium2" defaultPivotStyle="PivotStyleLight16"/>
  <colors>
    <mruColors>
      <color rgb="FFD1AFB3"/>
      <color rgb="FFA15D65"/>
      <color rgb="FFFFFF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1AFB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08-436B-B027-1546FD9AB68E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108-436B-B027-1546FD9AB68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08-436B-B027-1546FD9AB68E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8-436B-B027-1546FD9AB68E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08-436B-B027-1546FD9AB68E}"/>
              </c:ext>
            </c:extLst>
          </c:dPt>
          <c:dLbls>
            <c:dLbl>
              <c:idx val="2"/>
              <c:layout>
                <c:manualLayout>
                  <c:x val="6.0936668630706875E-2"/>
                  <c:y val="0.182159196925028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08-436B-B027-1546FD9AB68E}"/>
                </c:ext>
              </c:extLst>
            </c:dLbl>
            <c:dLbl>
              <c:idx val="3"/>
              <c:layout>
                <c:manualLayout>
                  <c:x val="2.2939989644151625E-2"/>
                  <c:y val="0.136764190021271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08-436B-B027-1546FD9AB68E}"/>
                </c:ext>
              </c:extLst>
            </c:dLbl>
            <c:dLbl>
              <c:idx val="4"/>
              <c:layout>
                <c:manualLayout>
                  <c:x val="6.6514304759524051E-2"/>
                  <c:y val="0.112073739597716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08-436B-B027-1546FD9AB68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Simulador!$B$29:$B$33</c:f>
              <c:strCache>
                <c:ptCount val="5"/>
                <c:pt idx="0">
                  <c:v>Tijolo</c:v>
                </c:pt>
                <c:pt idx="1">
                  <c:v>Papel</c:v>
                </c:pt>
                <c:pt idx="2">
                  <c:v>Híbrido</c:v>
                </c:pt>
                <c:pt idx="3">
                  <c:v>FOF</c:v>
                </c:pt>
                <c:pt idx="4">
                  <c:v>Desenvolvimento</c:v>
                </c:pt>
              </c:strCache>
            </c:strRef>
          </c:cat>
          <c:val>
            <c:numRef>
              <c:f>Simulador!$C$29:$C$33</c:f>
              <c:numCache>
                <c:formatCode>0%</c:formatCode>
                <c:ptCount val="5"/>
                <c:pt idx="0">
                  <c:v>0.7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8-436B-B027-1546FD9AB6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31750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26F6DBE-D4D8-19FF-F6EC-C1CC34148E8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149225</xdr:colOff>
      <xdr:row>21</xdr:row>
      <xdr:rowOff>44450</xdr:rowOff>
    </xdr:from>
    <xdr:to>
      <xdr:col>6</xdr:col>
      <xdr:colOff>177800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C2C25B-D0A9-2D4B-74CD-B599E061F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596899</xdr:colOff>
      <xdr:row>0</xdr:row>
      <xdr:rowOff>69849</xdr:rowOff>
    </xdr:from>
    <xdr:to>
      <xdr:col>1</xdr:col>
      <xdr:colOff>1301750</xdr:colOff>
      <xdr:row>5</xdr:row>
      <xdr:rowOff>6350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110843D-C031-B13D-662B-A655659C3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460" t="17813" r="19889" b="21866"/>
        <a:stretch/>
      </xdr:blipFill>
      <xdr:spPr>
        <a:xfrm>
          <a:off x="596899" y="69849"/>
          <a:ext cx="1314451" cy="946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3EBE-05D7-490D-A56F-92B378906E0F}">
  <sheetPr>
    <pageSetUpPr fitToPage="1"/>
  </sheetPr>
  <dimension ref="A1:G41"/>
  <sheetViews>
    <sheetView showGridLines="0" tabSelected="1" zoomScaleNormal="100" workbookViewId="0">
      <selection activeCell="C11" sqref="C11"/>
    </sheetView>
  </sheetViews>
  <sheetFormatPr defaultColWidth="0" defaultRowHeight="14.5" zeroHeight="1" x14ac:dyDescent="0.35"/>
  <cols>
    <col min="1" max="1" width="8.7265625" customWidth="1"/>
    <col min="2" max="2" width="26.90625" customWidth="1"/>
    <col min="3" max="3" width="26.08984375" customWidth="1"/>
    <col min="4" max="4" width="7.26953125" customWidth="1"/>
    <col min="5" max="5" width="16.7265625" bestFit="1" customWidth="1"/>
    <col min="6" max="6" width="43" customWidth="1"/>
    <col min="7" max="7" width="8.7265625" customWidth="1"/>
    <col min="8" max="16384" width="8.7265625" hidden="1"/>
  </cols>
  <sheetData>
    <row r="1" spans="2:6" ht="21.5" customHeight="1" x14ac:dyDescent="0.35">
      <c r="B1" s="7"/>
      <c r="C1" s="7"/>
    </row>
    <row r="2" spans="2:6" ht="14.5" customHeight="1" x14ac:dyDescent="0.35">
      <c r="B2" s="7"/>
      <c r="C2" s="7"/>
    </row>
    <row r="3" spans="2:6" ht="14.5" customHeight="1" x14ac:dyDescent="0.35">
      <c r="B3" s="7"/>
      <c r="C3" s="7"/>
    </row>
    <row r="4" spans="2:6" ht="14.5" customHeight="1" x14ac:dyDescent="0.35">
      <c r="B4" s="7"/>
      <c r="C4" s="7"/>
    </row>
    <row r="5" spans="2:6" ht="14.5" customHeight="1" x14ac:dyDescent="0.35">
      <c r="B5" s="7"/>
      <c r="C5" s="7"/>
    </row>
    <row r="6" spans="2:6" ht="14.5" customHeight="1" x14ac:dyDescent="0.35">
      <c r="B6" s="7"/>
      <c r="C6" s="7"/>
    </row>
    <row r="7" spans="2:6" ht="14.5" customHeight="1" x14ac:dyDescent="0.35">
      <c r="B7" s="7"/>
      <c r="C7" s="7"/>
    </row>
    <row r="8" spans="2:6" ht="21.5" thickBot="1" x14ac:dyDescent="0.55000000000000004">
      <c r="B8" s="17" t="s">
        <v>5</v>
      </c>
      <c r="C8" s="17"/>
      <c r="E8" s="13" t="s">
        <v>23</v>
      </c>
      <c r="F8" s="13" t="s">
        <v>16</v>
      </c>
    </row>
    <row r="9" spans="2:6" ht="16.5" customHeight="1" thickTop="1" thickBot="1" x14ac:dyDescent="0.45">
      <c r="B9" s="12" t="s">
        <v>0</v>
      </c>
      <c r="C9" s="1">
        <v>250</v>
      </c>
      <c r="E9" s="19" t="s">
        <v>12</v>
      </c>
      <c r="F9" s="1" t="s">
        <v>17</v>
      </c>
    </row>
    <row r="10" spans="2:6" ht="16" customHeight="1" thickTop="1" thickBot="1" x14ac:dyDescent="0.45">
      <c r="B10" s="11" t="s">
        <v>1</v>
      </c>
      <c r="C10" s="2">
        <v>10</v>
      </c>
      <c r="E10" s="16" t="s">
        <v>13</v>
      </c>
      <c r="F10" s="2" t="s">
        <v>18</v>
      </c>
    </row>
    <row r="11" spans="2:6" ht="16" customHeight="1" thickTop="1" thickBot="1" x14ac:dyDescent="0.45">
      <c r="B11" s="11" t="s">
        <v>2</v>
      </c>
      <c r="C11" s="3">
        <v>8.8999999999999999E-3</v>
      </c>
      <c r="E11" s="16" t="s">
        <v>14</v>
      </c>
      <c r="F11" s="3" t="s">
        <v>19</v>
      </c>
    </row>
    <row r="12" spans="2:6" ht="16" customHeight="1" thickTop="1" thickBot="1" x14ac:dyDescent="0.45">
      <c r="B12" s="8" t="s">
        <v>3</v>
      </c>
      <c r="C12" s="14">
        <f>-FV(C11,C10*12,C9)</f>
        <v>53253.947835029467</v>
      </c>
      <c r="E12" s="16" t="s">
        <v>20</v>
      </c>
      <c r="F12" s="2" t="s">
        <v>22</v>
      </c>
    </row>
    <row r="13" spans="2:6" ht="16" customHeight="1" thickTop="1" thickBot="1" x14ac:dyDescent="0.45">
      <c r="B13" s="9" t="s">
        <v>4</v>
      </c>
      <c r="C13" s="15">
        <f>C12*C11</f>
        <v>473.96013573176225</v>
      </c>
      <c r="E13" s="16" t="s">
        <v>15</v>
      </c>
      <c r="F13" s="2" t="s">
        <v>21</v>
      </c>
    </row>
    <row r="14" spans="2:6" ht="15" customHeight="1" thickTop="1" x14ac:dyDescent="0.35"/>
    <row r="15" spans="2:6" x14ac:dyDescent="0.35"/>
    <row r="16" spans="2:6" ht="21.5" thickBot="1" x14ac:dyDescent="0.55000000000000004">
      <c r="B16" s="17" t="s">
        <v>6</v>
      </c>
      <c r="C16" s="17"/>
      <c r="E16" s="13" t="s">
        <v>24</v>
      </c>
      <c r="F16" s="13" t="s">
        <v>28</v>
      </c>
    </row>
    <row r="17" spans="1:6" ht="17" customHeight="1" thickTop="1" thickBot="1" x14ac:dyDescent="0.45">
      <c r="A17" s="5">
        <v>2</v>
      </c>
      <c r="B17" s="10" t="s">
        <v>7</v>
      </c>
      <c r="C17" s="4">
        <f>FV($C$11,A17*12,$C$9*-1)</f>
        <v>6656.1216028619838</v>
      </c>
      <c r="E17" s="19" t="s">
        <v>25</v>
      </c>
      <c r="F17" s="1" t="s">
        <v>29</v>
      </c>
    </row>
    <row r="18" spans="1:6" ht="17" customHeight="1" thickTop="1" thickBot="1" x14ac:dyDescent="0.45">
      <c r="A18" s="5">
        <v>5</v>
      </c>
      <c r="B18" s="8" t="s">
        <v>8</v>
      </c>
      <c r="C18" s="6">
        <f t="shared" ref="C18:C21" si="0">FV($C$11,A18*12,$C$9*-1)</f>
        <v>19711.149992110451</v>
      </c>
      <c r="E18" s="16" t="s">
        <v>26</v>
      </c>
      <c r="F18" s="2" t="s">
        <v>30</v>
      </c>
    </row>
    <row r="19" spans="1:6" ht="17" customHeight="1" thickTop="1" thickBot="1" x14ac:dyDescent="0.45">
      <c r="A19" s="5">
        <v>10</v>
      </c>
      <c r="B19" s="8" t="s">
        <v>9</v>
      </c>
      <c r="C19" s="6">
        <f t="shared" si="0"/>
        <v>53253.947835029467</v>
      </c>
      <c r="E19" s="16" t="s">
        <v>27</v>
      </c>
      <c r="F19" s="3" t="s">
        <v>31</v>
      </c>
    </row>
    <row r="20" spans="1:6" ht="17" customHeight="1" thickTop="1" thickBot="1" x14ac:dyDescent="0.45">
      <c r="A20" s="5">
        <v>15</v>
      </c>
      <c r="B20" s="8" t="s">
        <v>10</v>
      </c>
      <c r="C20" s="6">
        <f t="shared" si="0"/>
        <v>110334.2951298991</v>
      </c>
    </row>
    <row r="21" spans="1:6" ht="17" customHeight="1" thickTop="1" thickBot="1" x14ac:dyDescent="0.45">
      <c r="A21" s="5">
        <v>30</v>
      </c>
      <c r="B21" s="9" t="s">
        <v>11</v>
      </c>
      <c r="C21" s="6">
        <f t="shared" si="0"/>
        <v>654050.76813229371</v>
      </c>
    </row>
    <row r="22" spans="1:6" ht="15" customHeight="1" thickTop="1" x14ac:dyDescent="0.35"/>
    <row r="23" spans="1:6" x14ac:dyDescent="0.35"/>
    <row r="24" spans="1:6" x14ac:dyDescent="0.35"/>
    <row r="25" spans="1:6" ht="15" customHeight="1" x14ac:dyDescent="0.4">
      <c r="B25" s="27" t="s">
        <v>38</v>
      </c>
      <c r="C25" s="28" t="s">
        <v>25</v>
      </c>
    </row>
    <row r="26" spans="1:6" ht="16" x14ac:dyDescent="0.4">
      <c r="B26" s="29" t="s">
        <v>32</v>
      </c>
      <c r="C26" s="30">
        <f>$C$9</f>
        <v>250</v>
      </c>
    </row>
    <row r="27" spans="1:6" x14ac:dyDescent="0.35"/>
    <row r="28" spans="1:6" ht="16" x14ac:dyDescent="0.4">
      <c r="B28" s="33" t="s">
        <v>33</v>
      </c>
      <c r="C28" s="33" t="s">
        <v>34</v>
      </c>
    </row>
    <row r="29" spans="1:6" ht="16" x14ac:dyDescent="0.4">
      <c r="B29" s="31" t="s">
        <v>12</v>
      </c>
      <c r="C29" s="32">
        <f>VLOOKUP($C$25&amp;"-"&amp;B29,Auxiliar!$A$2:$D$17,4,FALSE)</f>
        <v>0.7</v>
      </c>
    </row>
    <row r="30" spans="1:6" ht="16" x14ac:dyDescent="0.4">
      <c r="B30" s="31" t="s">
        <v>13</v>
      </c>
      <c r="C30" s="32">
        <f>VLOOKUP($C$25&amp;"-"&amp;B30,Auxiliar!$A$2:$D$17,4,FALSE)</f>
        <v>0.2</v>
      </c>
    </row>
    <row r="31" spans="1:6" ht="16" x14ac:dyDescent="0.4">
      <c r="B31" s="31" t="s">
        <v>14</v>
      </c>
      <c r="C31" s="32">
        <f>VLOOKUP($C$25&amp;"-"&amp;B31,Auxiliar!$A$2:$D$17,4,FALSE)</f>
        <v>7.0000000000000007E-2</v>
      </c>
    </row>
    <row r="32" spans="1:6" ht="16" x14ac:dyDescent="0.4">
      <c r="B32" s="31" t="s">
        <v>20</v>
      </c>
      <c r="C32" s="32">
        <f>VLOOKUP($C$25&amp;"-"&amp;B32,Auxiliar!$A$2:$D$17,4,FALSE)</f>
        <v>0.03</v>
      </c>
    </row>
    <row r="33" spans="2:3" ht="16" x14ac:dyDescent="0.4">
      <c r="B33" s="31" t="s">
        <v>15</v>
      </c>
      <c r="C33" s="32">
        <f>VLOOKUP($C$25&amp;"-"&amp;B33,Auxiliar!$A$2:$D$17,4,FALSE)</f>
        <v>0</v>
      </c>
    </row>
    <row r="34" spans="2:3" ht="16" x14ac:dyDescent="0.4">
      <c r="B34" s="34"/>
      <c r="C34" s="35">
        <f>SUM(C29:C33)</f>
        <v>1</v>
      </c>
    </row>
    <row r="35" spans="2:3" x14ac:dyDescent="0.35"/>
    <row r="36" spans="2:3" x14ac:dyDescent="0.35"/>
    <row r="37" spans="2:3" hidden="1" x14ac:dyDescent="0.35">
      <c r="C37" s="20"/>
    </row>
    <row r="38" spans="2:3" hidden="1" x14ac:dyDescent="0.35">
      <c r="C38" s="20"/>
    </row>
    <row r="39" spans="2:3" hidden="1" x14ac:dyDescent="0.35">
      <c r="C39" s="20"/>
    </row>
    <row r="40" spans="2:3" hidden="1" x14ac:dyDescent="0.35">
      <c r="C40" s="20"/>
    </row>
    <row r="41" spans="2:3" hidden="1" x14ac:dyDescent="0.35">
      <c r="C41" s="20"/>
    </row>
  </sheetData>
  <mergeCells count="2">
    <mergeCell ref="B16:C16"/>
    <mergeCell ref="B8:C8"/>
  </mergeCells>
  <dataValidations count="1">
    <dataValidation type="list" allowBlank="1" showInputMessage="1" showErrorMessage="1" errorTitle="Perfil Inválido" error="Selecione um perfil dentre as opções da lista." sqref="C25" xr:uid="{7E7F49F6-5E6F-4AF5-AA9C-50F134FAD776}">
      <formula1>$E$17:$E$19</formula1>
    </dataValidation>
  </dataValidations>
  <pageMargins left="0.511811024" right="0.511811024" top="0.78740157499999996" bottom="0.78740157499999996" header="0.31496062000000002" footer="0.31496062000000002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3724-6602-40C2-BC30-A620669B2F80}">
  <dimension ref="A2:D17"/>
  <sheetViews>
    <sheetView workbookViewId="0">
      <selection activeCell="G6" sqref="G6"/>
    </sheetView>
  </sheetViews>
  <sheetFormatPr defaultRowHeight="14.5" x14ac:dyDescent="0.35"/>
  <cols>
    <col min="1" max="1" width="27.36328125" customWidth="1"/>
    <col min="2" max="2" width="12.6328125" customWidth="1"/>
    <col min="3" max="3" width="15.90625" customWidth="1"/>
    <col min="7" max="7" width="16.7265625" customWidth="1"/>
  </cols>
  <sheetData>
    <row r="2" spans="1:4" x14ac:dyDescent="0.35">
      <c r="A2" t="s">
        <v>37</v>
      </c>
      <c r="B2" s="18" t="s">
        <v>24</v>
      </c>
      <c r="C2" s="18" t="s">
        <v>35</v>
      </c>
      <c r="D2" s="18" t="s">
        <v>36</v>
      </c>
    </row>
    <row r="3" spans="1:4" x14ac:dyDescent="0.35">
      <c r="A3" t="str">
        <f>B3&amp;"-"&amp;C3</f>
        <v>Conservador-Tijolo</v>
      </c>
      <c r="B3" s="18" t="s">
        <v>25</v>
      </c>
      <c r="C3" s="18" t="s">
        <v>12</v>
      </c>
      <c r="D3" s="21">
        <v>0.7</v>
      </c>
    </row>
    <row r="4" spans="1:4" x14ac:dyDescent="0.35">
      <c r="A4" t="str">
        <f t="shared" ref="A4:A17" si="0">B4&amp;"-"&amp;C4</f>
        <v>Conservador-Papel</v>
      </c>
      <c r="B4" s="18" t="s">
        <v>25</v>
      </c>
      <c r="C4" s="18" t="s">
        <v>13</v>
      </c>
      <c r="D4" s="21">
        <v>0.2</v>
      </c>
    </row>
    <row r="5" spans="1:4" x14ac:dyDescent="0.35">
      <c r="A5" t="str">
        <f t="shared" si="0"/>
        <v>Conservador-Híbrido</v>
      </c>
      <c r="B5" s="18" t="s">
        <v>25</v>
      </c>
      <c r="C5" s="18" t="s">
        <v>14</v>
      </c>
      <c r="D5" s="21">
        <v>7.0000000000000007E-2</v>
      </c>
    </row>
    <row r="6" spans="1:4" x14ac:dyDescent="0.35">
      <c r="A6" t="str">
        <f t="shared" si="0"/>
        <v>Conservador-FOF</v>
      </c>
      <c r="B6" s="18" t="s">
        <v>25</v>
      </c>
      <c r="C6" s="18" t="s">
        <v>20</v>
      </c>
      <c r="D6" s="21">
        <v>0.03</v>
      </c>
    </row>
    <row r="7" spans="1:4" ht="15" thickBot="1" x14ac:dyDescent="0.4">
      <c r="A7" s="23" t="str">
        <f t="shared" si="0"/>
        <v>Conservador-Desenvolvimento</v>
      </c>
      <c r="B7" s="22" t="s">
        <v>25</v>
      </c>
      <c r="C7" s="22" t="s">
        <v>15</v>
      </c>
      <c r="D7" s="24">
        <v>0</v>
      </c>
    </row>
    <row r="8" spans="1:4" x14ac:dyDescent="0.35">
      <c r="A8" t="str">
        <f t="shared" si="0"/>
        <v>Moderado-Tijolo</v>
      </c>
      <c r="B8" s="18" t="s">
        <v>26</v>
      </c>
      <c r="C8" s="18" t="s">
        <v>12</v>
      </c>
      <c r="D8" s="25">
        <v>0.5</v>
      </c>
    </row>
    <row r="9" spans="1:4" x14ac:dyDescent="0.35">
      <c r="A9" t="str">
        <f t="shared" si="0"/>
        <v>Moderado-Papel</v>
      </c>
      <c r="B9" s="18" t="s">
        <v>26</v>
      </c>
      <c r="C9" s="18" t="s">
        <v>13</v>
      </c>
      <c r="D9" s="25">
        <v>0.15</v>
      </c>
    </row>
    <row r="10" spans="1:4" x14ac:dyDescent="0.35">
      <c r="A10" t="str">
        <f t="shared" si="0"/>
        <v>Moderado-Híbrido</v>
      </c>
      <c r="B10" s="18" t="s">
        <v>26</v>
      </c>
      <c r="C10" s="18" t="s">
        <v>14</v>
      </c>
      <c r="D10" s="25">
        <v>0.15</v>
      </c>
    </row>
    <row r="11" spans="1:4" x14ac:dyDescent="0.35">
      <c r="A11" t="str">
        <f t="shared" si="0"/>
        <v>Moderado-FOF</v>
      </c>
      <c r="B11" s="18" t="s">
        <v>26</v>
      </c>
      <c r="C11" s="18" t="s">
        <v>20</v>
      </c>
      <c r="D11" s="25">
        <v>0.1</v>
      </c>
    </row>
    <row r="12" spans="1:4" ht="15" thickBot="1" x14ac:dyDescent="0.4">
      <c r="A12" s="23" t="str">
        <f t="shared" si="0"/>
        <v>Moderado-Desenvolvimento</v>
      </c>
      <c r="B12" s="22" t="s">
        <v>26</v>
      </c>
      <c r="C12" s="22" t="s">
        <v>15</v>
      </c>
      <c r="D12" s="26">
        <v>0.1</v>
      </c>
    </row>
    <row r="13" spans="1:4" x14ac:dyDescent="0.35">
      <c r="A13" t="str">
        <f t="shared" si="0"/>
        <v>Agressivo-Tijolo</v>
      </c>
      <c r="B13" s="18" t="s">
        <v>27</v>
      </c>
      <c r="C13" s="18" t="s">
        <v>12</v>
      </c>
      <c r="D13" s="25">
        <v>0.35</v>
      </c>
    </row>
    <row r="14" spans="1:4" x14ac:dyDescent="0.35">
      <c r="A14" t="str">
        <f t="shared" si="0"/>
        <v>Agressivo-Papel</v>
      </c>
      <c r="B14" s="18" t="s">
        <v>27</v>
      </c>
      <c r="C14" s="18" t="s">
        <v>13</v>
      </c>
      <c r="D14" s="25">
        <v>0.2</v>
      </c>
    </row>
    <row r="15" spans="1:4" x14ac:dyDescent="0.35">
      <c r="A15" t="str">
        <f t="shared" si="0"/>
        <v>Agressivo-Híbrido</v>
      </c>
      <c r="B15" s="18" t="s">
        <v>27</v>
      </c>
      <c r="C15" s="18" t="s">
        <v>14</v>
      </c>
      <c r="D15" s="25">
        <v>0.1</v>
      </c>
    </row>
    <row r="16" spans="1:4" x14ac:dyDescent="0.35">
      <c r="A16" t="str">
        <f t="shared" si="0"/>
        <v>Agressivo-FOF</v>
      </c>
      <c r="B16" s="18" t="s">
        <v>27</v>
      </c>
      <c r="C16" s="18" t="s">
        <v>20</v>
      </c>
      <c r="D16" s="25">
        <v>0.2</v>
      </c>
    </row>
    <row r="17" spans="1:4" x14ac:dyDescent="0.35">
      <c r="A17" t="str">
        <f t="shared" si="0"/>
        <v>Agressivo-Desenvolvimento</v>
      </c>
      <c r="B17" s="18" t="s">
        <v>27</v>
      </c>
      <c r="C17" s="18" t="s">
        <v>15</v>
      </c>
      <c r="D17" s="25">
        <v>0.15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Auxiliar</vt:lpstr>
    </vt:vector>
  </TitlesOfParts>
  <Company>Justiça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da Rocha dos Santos</dc:creator>
  <cp:lastModifiedBy>Pedro Henrique da Rocha dos Santos</cp:lastModifiedBy>
  <cp:lastPrinted>2025-05-25T18:07:24Z</cp:lastPrinted>
  <dcterms:created xsi:type="dcterms:W3CDTF">2025-05-24T14:15:41Z</dcterms:created>
  <dcterms:modified xsi:type="dcterms:W3CDTF">2025-05-26T17:31:32Z</dcterms:modified>
</cp:coreProperties>
</file>